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201601JS01\WIP\Deliverable\Report3\"/>
    </mc:Choice>
  </mc:AlternateContent>
  <bookViews>
    <workbookView xWindow="0" yWindow="0" windowWidth="15360" windowHeight="7755" tabRatio="840" activeTab="4"/>
  </bookViews>
  <sheets>
    <sheet name="表紙" sheetId="1" r:id="rId1"/>
    <sheet name="テスト報告" sheetId="5" r:id="rId2"/>
    <sheet name="テスト項目一覧" sheetId="2" r:id="rId3"/>
    <sheet name="Homepage" sheetId="29" r:id="rId4"/>
    <sheet name="Medicinal plants Article" sheetId="24" r:id="rId5"/>
    <sheet name="Remedy Article" sheetId="25" r:id="rId6"/>
    <sheet name="Herbal medicine store" sheetId="27" r:id="rId7"/>
    <sheet name="Personal Page" sheetId="28" r:id="rId8"/>
    <sheet name="Authentication" sheetId="30" r:id="rId9"/>
    <sheet name="Mod Module" sheetId="31" r:id="rId10"/>
    <sheet name="Admin Module" sheetId="32" r:id="rId11"/>
  </sheets>
  <externalReferences>
    <externalReference r:id="rId12"/>
  </externalReferences>
  <definedNames>
    <definedName name="a">#REF!</definedName>
    <definedName name="ACTION" localSheetId="4">#REF!</definedName>
    <definedName name="ACTION" localSheetId="5">#REF!</definedName>
    <definedName name="ACTION">#REF!</definedName>
    <definedName name="d">'[1]Search grammar'!$C$45</definedName>
    <definedName name="Defect" comment="fsfsdfs" localSheetId="4">'Medicinal plants Article'!#REF!</definedName>
    <definedName name="Defect" comment="fsfsdfs" localSheetId="5">'Remedy Article'!#REF!</definedName>
    <definedName name="Defect" comment="fsfsdfs">#REF!</definedName>
    <definedName name="dfsf">#REF!</definedName>
    <definedName name="Discover">#REF!</definedName>
    <definedName name="Lỗi" localSheetId="4">#REF!</definedName>
    <definedName name="Lỗi" localSheetId="5">#REF!</definedName>
    <definedName name="Lỗi">#REF!</definedName>
    <definedName name="Pass" localSheetId="4">#REF!</definedName>
    <definedName name="Pass" localSheetId="5">#REF!</definedName>
    <definedName name="Pass">#REF!</definedName>
    <definedName name="Statistic" comment="fsfsdfs">#REF!</definedName>
  </definedNames>
  <calcPr calcId="152511" iterate="1" iterateCount="10000" iterateDelta="1.0000000000000001E-5" concurrentCalc="0"/>
  <fileRecoveryPr autoRecover="0"/>
</workbook>
</file>

<file path=xl/calcChain.xml><?xml version="1.0" encoding="utf-8"?>
<calcChain xmlns="http://schemas.openxmlformats.org/spreadsheetml/2006/main">
  <c r="E6" i="32" l="1"/>
  <c r="E6" i="31"/>
  <c r="E6" i="30"/>
  <c r="E6" i="28"/>
  <c r="E6" i="27"/>
  <c r="E6" i="25"/>
  <c r="E6" i="24"/>
  <c r="E6" i="29"/>
  <c r="A26" i="24"/>
  <c r="A27" i="24"/>
  <c r="A28" i="24"/>
  <c r="A29" i="24"/>
  <c r="A69" i="31"/>
  <c r="A71" i="31"/>
  <c r="A72" i="31"/>
  <c r="A61" i="31"/>
  <c r="A62" i="31"/>
  <c r="A63" i="31"/>
  <c r="A64" i="31"/>
  <c r="A65" i="31"/>
  <c r="A66" i="31"/>
  <c r="A67" i="31"/>
  <c r="A68" i="31"/>
  <c r="A70" i="31"/>
  <c r="A60" i="31"/>
  <c r="A54" i="31"/>
  <c r="G18" i="5"/>
  <c r="F18" i="5"/>
  <c r="E18" i="5"/>
  <c r="D18" i="5"/>
  <c r="A34" i="31"/>
  <c r="A33" i="31"/>
  <c r="A32" i="31"/>
  <c r="A38" i="31"/>
  <c r="A37" i="31"/>
  <c r="A36" i="31"/>
  <c r="A35" i="31"/>
  <c r="A31" i="31"/>
  <c r="A30" i="31"/>
  <c r="A28" i="31"/>
  <c r="A26" i="31"/>
  <c r="A25" i="31"/>
  <c r="A23" i="31"/>
  <c r="A22" i="31"/>
  <c r="A21" i="31"/>
  <c r="A20" i="31"/>
  <c r="A19" i="31"/>
  <c r="A18" i="31"/>
  <c r="A17" i="31"/>
  <c r="A16" i="31"/>
  <c r="A15" i="31"/>
  <c r="A14" i="31"/>
  <c r="A13" i="31"/>
  <c r="A12" i="31"/>
  <c r="A42" i="32"/>
  <c r="A33" i="32"/>
  <c r="A34" i="32"/>
  <c r="A35" i="32"/>
  <c r="A45" i="32"/>
  <c r="A37" i="32"/>
  <c r="A31" i="32"/>
  <c r="A13" i="32"/>
  <c r="A87" i="30"/>
  <c r="A88" i="30"/>
  <c r="A89" i="30"/>
  <c r="A83" i="30"/>
  <c r="A84" i="30"/>
  <c r="A85" i="30"/>
  <c r="A80" i="30"/>
  <c r="A81" i="30"/>
  <c r="A82" i="30"/>
  <c r="A78" i="30"/>
  <c r="A69" i="30"/>
  <c r="A70" i="30"/>
  <c r="A71" i="30"/>
  <c r="A72" i="30"/>
  <c r="A73" i="30"/>
  <c r="A74" i="30"/>
  <c r="A75" i="30"/>
  <c r="A76" i="30"/>
  <c r="A77" i="30"/>
  <c r="A79" i="30"/>
  <c r="A86" i="30"/>
  <c r="A22" i="30"/>
  <c r="A17" i="30"/>
  <c r="A21" i="29"/>
  <c r="A19" i="29"/>
  <c r="A18" i="30"/>
  <c r="A37" i="28"/>
  <c r="A46" i="28"/>
  <c r="A44" i="28"/>
  <c r="A45" i="28"/>
  <c r="A43" i="28"/>
  <c r="A42" i="28"/>
  <c r="A41" i="28"/>
  <c r="A40" i="28"/>
  <c r="A39" i="28"/>
  <c r="A38" i="28"/>
  <c r="A36" i="28"/>
  <c r="A35" i="28"/>
  <c r="A34" i="28"/>
  <c r="A47" i="30"/>
  <c r="A48" i="30"/>
  <c r="A49" i="30"/>
  <c r="A50" i="30"/>
  <c r="A51" i="30"/>
  <c r="A52" i="30"/>
  <c r="A53" i="30"/>
  <c r="A54" i="30"/>
  <c r="A55" i="30"/>
  <c r="A56" i="30"/>
  <c r="A57" i="30"/>
  <c r="A58" i="30"/>
  <c r="A59" i="30"/>
  <c r="A60" i="30"/>
  <c r="A31" i="30"/>
  <c r="A32" i="30"/>
  <c r="A30" i="30"/>
  <c r="A17" i="29"/>
  <c r="A18" i="29"/>
  <c r="A14" i="29"/>
  <c r="A15" i="29"/>
  <c r="D6" i="24"/>
  <c r="F11" i="5"/>
  <c r="E17" i="5"/>
  <c r="E16" i="5"/>
  <c r="E15" i="5"/>
  <c r="E14" i="5"/>
  <c r="A49" i="32"/>
  <c r="A48" i="32"/>
  <c r="A47" i="32"/>
  <c r="A46" i="32"/>
  <c r="A43" i="32"/>
  <c r="A41" i="32"/>
  <c r="A40" i="32"/>
  <c r="A39" i="32"/>
  <c r="A38" i="32"/>
  <c r="A32" i="32"/>
  <c r="A30" i="32"/>
  <c r="A28" i="32"/>
  <c r="A26" i="32"/>
  <c r="A25" i="32"/>
  <c r="A23" i="32"/>
  <c r="A22" i="32"/>
  <c r="A21" i="32"/>
  <c r="A20" i="32"/>
  <c r="A19" i="32"/>
  <c r="A18" i="32"/>
  <c r="A17" i="32"/>
  <c r="A16" i="32"/>
  <c r="A15" i="32"/>
  <c r="A14" i="32"/>
  <c r="A12" i="32"/>
  <c r="D6" i="32"/>
  <c r="F17" i="5"/>
  <c r="B6" i="32"/>
  <c r="A6" i="32"/>
  <c r="D17" i="5"/>
  <c r="A53" i="31"/>
  <c r="A52" i="31"/>
  <c r="A51" i="31"/>
  <c r="A50" i="31"/>
  <c r="A49" i="31"/>
  <c r="A48" i="31"/>
  <c r="A47" i="31"/>
  <c r="A46" i="31"/>
  <c r="A44" i="31"/>
  <c r="A43" i="31"/>
  <c r="A42" i="31"/>
  <c r="A41" i="31"/>
  <c r="A40" i="31"/>
  <c r="A39" i="31"/>
  <c r="A58" i="31"/>
  <c r="A57" i="31"/>
  <c r="A56" i="31"/>
  <c r="A55" i="31"/>
  <c r="D6" i="31"/>
  <c r="F16" i="5"/>
  <c r="B6" i="31"/>
  <c r="A6" i="31"/>
  <c r="D16" i="5"/>
  <c r="A67" i="30"/>
  <c r="A66" i="30"/>
  <c r="A65" i="30"/>
  <c r="A64" i="30"/>
  <c r="A63" i="30"/>
  <c r="A62" i="30"/>
  <c r="A46" i="30"/>
  <c r="A45" i="30"/>
  <c r="A44" i="30"/>
  <c r="A43" i="30"/>
  <c r="A42" i="30"/>
  <c r="A41" i="30"/>
  <c r="A40" i="30"/>
  <c r="A39" i="30"/>
  <c r="A38" i="30"/>
  <c r="A37" i="30"/>
  <c r="A36" i="30"/>
  <c r="A35" i="30"/>
  <c r="A34" i="30"/>
  <c r="A33" i="30"/>
  <c r="A29" i="30"/>
  <c r="A27" i="30"/>
  <c r="A25" i="30"/>
  <c r="A24" i="30"/>
  <c r="A23" i="30"/>
  <c r="A21" i="30"/>
  <c r="A20" i="30"/>
  <c r="A19" i="30"/>
  <c r="A16" i="30"/>
  <c r="A15" i="30"/>
  <c r="A14" i="30"/>
  <c r="A13" i="30"/>
  <c r="A12" i="30"/>
  <c r="D6" i="30"/>
  <c r="F15" i="5"/>
  <c r="B6" i="30"/>
  <c r="A6" i="30"/>
  <c r="D15" i="5"/>
  <c r="A26" i="29"/>
  <c r="A25" i="29"/>
  <c r="A24" i="29"/>
  <c r="A23" i="29"/>
  <c r="A22" i="29"/>
  <c r="A20" i="29"/>
  <c r="A16" i="29"/>
  <c r="A13" i="29"/>
  <c r="A12" i="29"/>
  <c r="D6" i="29"/>
  <c r="B6" i="29"/>
  <c r="A6" i="29"/>
  <c r="C6" i="29"/>
  <c r="A25" i="24"/>
  <c r="A23" i="24"/>
  <c r="A21" i="24"/>
  <c r="A19" i="24"/>
  <c r="A74" i="25"/>
  <c r="A73" i="25"/>
  <c r="A72" i="25"/>
  <c r="A71" i="25"/>
  <c r="A70" i="25"/>
  <c r="A69" i="25"/>
  <c r="A67" i="25"/>
  <c r="A66" i="25"/>
  <c r="A73" i="24"/>
  <c r="A74" i="24"/>
  <c r="A72" i="24"/>
  <c r="A70" i="24"/>
  <c r="A71" i="24"/>
  <c r="A67" i="24"/>
  <c r="C6" i="31"/>
  <c r="G16" i="5"/>
  <c r="C6" i="32"/>
  <c r="G17" i="5"/>
  <c r="C6" i="30"/>
  <c r="G15" i="5"/>
  <c r="A69" i="24"/>
  <c r="A66" i="24"/>
  <c r="A31" i="28"/>
  <c r="A32" i="28"/>
  <c r="A30" i="28"/>
  <c r="A29" i="28"/>
  <c r="A28" i="28"/>
  <c r="A27" i="28"/>
  <c r="A26" i="28"/>
  <c r="A25" i="28"/>
  <c r="A24" i="28"/>
  <c r="A22" i="28"/>
  <c r="A21" i="28"/>
  <c r="A19" i="28"/>
  <c r="A18" i="28"/>
  <c r="A16" i="28"/>
  <c r="A15" i="28"/>
  <c r="A13" i="28"/>
  <c r="A12" i="28"/>
  <c r="D6" i="28"/>
  <c r="F14" i="5"/>
  <c r="B6" i="28"/>
  <c r="A6" i="28"/>
  <c r="D14" i="5"/>
  <c r="F13" i="5"/>
  <c r="E13" i="5"/>
  <c r="D13" i="5"/>
  <c r="C6" i="28"/>
  <c r="G14" i="5"/>
  <c r="A26" i="27"/>
  <c r="A24" i="27"/>
  <c r="A23" i="27"/>
  <c r="A21" i="27"/>
  <c r="A20" i="27"/>
  <c r="A17" i="27"/>
  <c r="A19" i="27"/>
  <c r="A16" i="27"/>
  <c r="A13" i="27"/>
  <c r="G13" i="5"/>
  <c r="A18" i="27"/>
  <c r="A14" i="27"/>
  <c r="A12" i="27"/>
  <c r="D6" i="27"/>
  <c r="B6" i="27"/>
  <c r="A6" i="27"/>
  <c r="C6" i="27"/>
  <c r="A28" i="25"/>
  <c r="A26" i="25"/>
  <c r="A24" i="25"/>
  <c r="A22" i="25"/>
  <c r="A20" i="25"/>
  <c r="A18" i="25"/>
  <c r="A64" i="25"/>
  <c r="A63" i="25"/>
  <c r="A61" i="25"/>
  <c r="A60" i="25"/>
  <c r="A58" i="25"/>
  <c r="A57" i="25"/>
  <c r="A56" i="25"/>
  <c r="A55" i="25"/>
  <c r="A53" i="25"/>
  <c r="A52" i="25"/>
  <c r="A51" i="25"/>
  <c r="A50" i="25"/>
  <c r="A49" i="25"/>
  <c r="A47" i="25"/>
  <c r="A46" i="25"/>
  <c r="A45" i="25"/>
  <c r="A44" i="25"/>
  <c r="A42" i="25"/>
  <c r="A41" i="25"/>
  <c r="A40" i="25"/>
  <c r="A39" i="25"/>
  <c r="A38" i="25"/>
  <c r="A37" i="25"/>
  <c r="A36" i="25"/>
  <c r="A35" i="25"/>
  <c r="A34" i="25"/>
  <c r="A33" i="25"/>
  <c r="A32" i="25"/>
  <c r="A31" i="25"/>
  <c r="A29" i="25"/>
  <c r="A27" i="25"/>
  <c r="A25" i="25"/>
  <c r="A23" i="25"/>
  <c r="A21" i="25"/>
  <c r="A19" i="25"/>
  <c r="A17" i="25"/>
  <c r="A16" i="25"/>
  <c r="A15" i="25"/>
  <c r="A14" i="25"/>
  <c r="A13" i="25"/>
  <c r="A12" i="25"/>
  <c r="A64" i="24"/>
  <c r="A55" i="24"/>
  <c r="A45" i="24"/>
  <c r="A44" i="24"/>
  <c r="A12" i="24"/>
  <c r="A13" i="24"/>
  <c r="A17" i="24"/>
  <c r="A49" i="24"/>
  <c r="A50" i="24"/>
  <c r="A63" i="24"/>
  <c r="A61" i="24"/>
  <c r="A60" i="24"/>
  <c r="A58" i="24"/>
  <c r="A57" i="24"/>
  <c r="A56" i="24"/>
  <c r="A53" i="24"/>
  <c r="A52" i="24"/>
  <c r="A51" i="24"/>
  <c r="A47" i="24"/>
  <c r="A46" i="24"/>
  <c r="A42" i="24"/>
  <c r="A41" i="24"/>
  <c r="A40" i="24"/>
  <c r="A39" i="24"/>
  <c r="A38" i="24"/>
  <c r="A37" i="24"/>
  <c r="A36" i="24"/>
  <c r="A35" i="24"/>
  <c r="A34" i="24"/>
  <c r="A33" i="24"/>
  <c r="A32" i="24"/>
  <c r="A31" i="24"/>
  <c r="A24" i="24"/>
  <c r="A22" i="24"/>
  <c r="A20" i="24"/>
  <c r="A18" i="24"/>
  <c r="A16" i="24"/>
  <c r="A15" i="24"/>
  <c r="A14" i="24"/>
  <c r="B6" i="24"/>
  <c r="A6" i="24"/>
  <c r="C6" i="24"/>
  <c r="D6" i="25"/>
  <c r="F12" i="5"/>
  <c r="B6" i="25"/>
  <c r="E12" i="5"/>
  <c r="A6" i="25"/>
  <c r="D12" i="5"/>
  <c r="C6" i="25"/>
  <c r="G12" i="5"/>
  <c r="E11" i="5"/>
  <c r="D11" i="5"/>
  <c r="G11" i="5"/>
  <c r="C6" i="1"/>
  <c r="E22" i="5"/>
  <c r="C3" i="5"/>
  <c r="C4" i="5"/>
  <c r="C5" i="5"/>
  <c r="D3" i="2"/>
  <c r="D4" i="2"/>
  <c r="D22" i="5"/>
  <c r="F22" i="5"/>
  <c r="G22" i="5"/>
  <c r="E24" i="5"/>
  <c r="E25"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sz val="10"/>
            <color indexed="8"/>
            <rFont val="ＭＳ Ｐ明朝"/>
            <family val="1"/>
            <charset val="128"/>
          </rPr>
          <t>（追加）</t>
        </r>
        <r>
          <rPr>
            <sz val="10"/>
            <color indexed="8"/>
            <rFont val="Times New Roman"/>
            <family val="1"/>
          </rPr>
          <t xml:space="preserve">
  </t>
        </r>
        <r>
          <rPr>
            <b/>
            <sz val="10"/>
            <color indexed="8"/>
            <rFont val="Times New Roman"/>
            <family val="1"/>
          </rPr>
          <t>M</t>
        </r>
        <r>
          <rPr>
            <sz val="10"/>
            <color indexed="8"/>
            <rFont val="Times New Roman"/>
            <family val="1"/>
          </rPr>
          <t xml:space="preserve">: Modify </t>
        </r>
        <r>
          <rPr>
            <sz val="10"/>
            <color indexed="8"/>
            <rFont val="ＭＳ Ｐ明朝"/>
            <family val="1"/>
            <charset val="128"/>
          </rPr>
          <t>（修正）</t>
        </r>
        <r>
          <rPr>
            <sz val="10"/>
            <color indexed="8"/>
            <rFont val="Times New Roman"/>
            <family val="1"/>
          </rPr>
          <t xml:space="preserve">
  </t>
        </r>
        <r>
          <rPr>
            <b/>
            <sz val="10"/>
            <color indexed="8"/>
            <rFont val="Times New Roman"/>
            <family val="1"/>
          </rPr>
          <t>D</t>
        </r>
        <r>
          <rPr>
            <sz val="10"/>
            <color indexed="8"/>
            <rFont val="Times New Roman"/>
            <family val="1"/>
          </rPr>
          <t xml:space="preserve">: Delete </t>
        </r>
        <r>
          <rPr>
            <sz val="10"/>
            <color indexed="8"/>
            <rFont val="ＭＳ Ｐ明朝"/>
            <family val="1"/>
            <charset val="128"/>
          </rPr>
          <t>（削除）</t>
        </r>
        <r>
          <rPr>
            <sz val="10"/>
            <color indexed="8"/>
            <rFont val="Times New Roman"/>
            <family val="1"/>
          </rPr>
          <t xml:space="preserv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<sst xmlns="http://schemas.openxmlformats.org/spreadsheetml/2006/main" count="1317" uniqueCount="978">
  <si>
    <t>Pass</t>
  </si>
  <si>
    <t>Fail</t>
  </si>
  <si>
    <t>N/A</t>
  </si>
  <si>
    <t>Untesed</t>
  </si>
  <si>
    <t>ID</t>
  </si>
  <si>
    <t>Sub total</t>
  </si>
  <si>
    <t>1.0</t>
  </si>
  <si>
    <t>A</t>
  </si>
  <si>
    <t>Back to Test Report</t>
  </si>
  <si>
    <t>Result Firefox version 30</t>
  </si>
  <si>
    <t>Result Chorme version 40</t>
  </si>
  <si>
    <t>Vietnamese Medicinal Plants Network</t>
  </si>
  <si>
    <t>VMN</t>
  </si>
  <si>
    <t>QuynhHTse02639</t>
  </si>
  <si>
    <t>TienNM</t>
  </si>
  <si>
    <t xml:space="preserve">1. The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</si>
  <si>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1. Go to VMN.com
2. Click on "Medicinal plants" tab</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</si>
  <si>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</si>
  <si>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</si>
  <si>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</si>
  <si>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</si>
  <si>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</si>
  <si>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</si>
  <si>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</si>
  <si>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</si>
  <si>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</si>
  <si>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r>
      <rPr>
        <sz val="10"/>
        <rFont val="Tahoma"/>
        <family val="2"/>
      </rPr>
      <t>1. Homepage is displayed
2. "Medicinal plants" page will be displayed and "Contribute new Article" button is not displayed</t>
    </r>
    <r>
      <rPr>
        <sz val="10"/>
        <color rgb="FFFF0000"/>
        <rFont val="Tahoma"/>
        <family val="2"/>
      </rPr>
      <t xml:space="preserve">
</t>
    </r>
  </si>
  <si>
    <t>1. The Homepage is displayed
2. "Medicinal plants" page will be displayed
3. "Contribute new Medicinal plants article" page is displayed
4. VMN system will alert error message:" You have to fill all required fields"</t>
  </si>
  <si>
    <t>1. Login VMN system by Member or Mod role
2. Click on "Medicinal Plants" tab
3. Click on "Contribute" button under banner and the right of Searching field
4. Enter some "Medicinal plant's information" fields but not all of required fields
5. Click on Contribute button</t>
  </si>
  <si>
    <t>1. The Homepage is displayed
2. "Medicinal plants" Page is displayed
3. "Contribute new Medicinal plants Article" Page is displayed
4. Accept texts that Member or Mod typed
5. VMN sysem will alert message:" You have to fill all required fields"</t>
  </si>
  <si>
    <t>1. Login VMN system by Member or Mod role
2. Click on "Medicinal Plants" tab
3. Click on "Contribute" button under banner and the right of Searching field
4. Enter enough all "Medicinal plant's information" fields that are required 
5. Click on Contribute button</t>
  </si>
  <si>
    <t>1. The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</si>
  <si>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</si>
  <si>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</si>
  <si>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</si>
  <si>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</si>
  <si>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</si>
  <si>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</si>
  <si>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under 500 characters"</t>
  </si>
  <si>
    <t>1. The Homepage is displayed
2. "Medicinal plants" Page is displayed
3. "Contribute new Medicinal plants Article" Page is displayed
4. Accept texts that Member or Mod typed
5. VMN sysem will alert message:"Allocation place field should under 100 characters"</t>
  </si>
  <si>
    <t>1. The Homepage is displayed
2. "Medicinal plants" Page is displayed
3. "Contribute new Medicinal plants Article" Page is displayed
4. Accept texts that Member or Mod typed
5. VMN sysem will alert message:"Description field should under 500 characters"</t>
  </si>
  <si>
    <t>1. The Homepage is displayed
2. "Medicinal plants" Page is displayed
3. "Contribute new Medicinal plants Article" Page is displayed
4. Accept texts that Member or Mod typed
5. VMN sysem will alert message:"Other name field should under 40 characters"</t>
  </si>
  <si>
    <t>1. The Homepage is displayed
2. "Medicinal plants" Page is displayed
3. "Contribute new Medicinal plants Article" Page is displayed
4. Accept texts that Member or Mod typed
5. VMN sysem will alert message:"Other name field should under 100 characters"</t>
  </si>
  <si>
    <t>1. The Homepage is displayed
2. "Medicinal plants" Page is displayed
3. "Contribute new Medicinal plants Article" Page is displayed
4. Accept texts that Member or Mod typed
5. VMN sysem will alert message:"Name field should under 30 characters"</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</si>
  <si>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</si>
  <si>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</si>
  <si>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</si>
  <si>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</si>
  <si>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</si>
  <si>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</si>
  <si>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</si>
  <si>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</si>
  <si>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</si>
  <si>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</si>
  <si>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</si>
  <si>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</si>
  <si>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</si>
  <si>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</si>
  <si>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 xml:space="preserve">1. The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</si>
  <si>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</si>
  <si>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</si>
  <si>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</si>
  <si>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</si>
  <si>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</si>
  <si>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</si>
  <si>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</si>
  <si>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</si>
  <si>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</si>
  <si>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</si>
  <si>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</si>
  <si>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 xml:space="preserve">1. The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</si>
  <si>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The Homepage is displayed
2.1 "Medicinal Plants" Page is displayed
2.2 "Personal Page" is displayed
3. "Article Detail" Page is displayed
4. "Change content" Page is displayed
5. Accept Member's and Mod's modify
6. VMN sysem will alert message:" You have to fill all required fields"</t>
  </si>
  <si>
    <t>1. The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</si>
  <si>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The Homepage is displayed
2.1 "Medicinal Plants" Page is displayed
2.2 "Personal Page" is displayed
3. "Article Detail" Page is displayed
4. "Change content" Page is displayed
5. Accept Member's and Mod's modify
6. VMN sysem will alert message:"Name field should under 30 characters"</t>
  </si>
  <si>
    <t>1. The Homepage is displayed
2.1 "Medicinal Plants" Page is displayed
2.2 "Personal Page" is displayed
3. "Article Detail" Page is displayed
4. "Change content" Page is displayed
5. Accept Member's and Mod's modify
6. VMN sysem will alert message:"Other name field should under 100 characters"</t>
  </si>
  <si>
    <t>1. The Homepage is displayed
2.1 "Medicinal Plants" Page is displayed
2.2 "Personal Page" is displayed
3. "Article Detail" Page is displayed
4. "Change content" Page is displayed
5. Accept Member's and Mod's modify
5. VMN sysem will alert message:"Other name field should under 40 characters"</t>
  </si>
  <si>
    <t>1. The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</si>
  <si>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The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</si>
  <si>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The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</si>
  <si>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The Homepage is displayed
2.1 "Medicinal Plants" Page is displayed
2.2 "Personal Page" is displayed
3. "Contribute new Medicinal plants Article" Page is displayed
4. Accept texts that Member or Mod typed
5. VMN sysem will alert message:"Utility field should under 500 characters"</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</si>
  <si>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</si>
  <si>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</si>
  <si>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</si>
  <si>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</si>
  <si>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</si>
  <si>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</si>
  <si>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</si>
  <si>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</si>
  <si>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</si>
  <si>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</si>
  <si>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</si>
  <si>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</si>
  <si>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</si>
  <si>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</si>
  <si>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</si>
  <si>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</si>
  <si>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</si>
  <si>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</si>
  <si>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</si>
  <si>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</si>
  <si>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</si>
  <si>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</si>
  <si>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</si>
  <si>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</si>
  <si>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1. Go to VMN.com
2. Click on "Medicinal Plants" tab
3. Click on "Detail" link under an article</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</si>
  <si>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</si>
  <si>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</si>
  <si>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</si>
  <si>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</si>
  <si>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</si>
  <si>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</si>
  <si>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</si>
  <si>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</si>
  <si>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</si>
  <si>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</si>
  <si>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</si>
  <si>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</si>
  <si>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</si>
  <si>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</si>
  <si>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1. Go to VMN.com
2. Click on "Medicinal Plants" tab
3. Click on "Detail" link under an article
4. Click on "Comment" tab</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</si>
  <si>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</si>
  <si>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</si>
  <si>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</si>
  <si>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</si>
  <si>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1. Go to VMN.com
2. Click on "Medicinal Plants" tab
3. Click on "Detail" link under an article
4. Click on "Share" button</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</si>
  <si>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</si>
  <si>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</si>
  <si>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</si>
  <si>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</si>
  <si>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1. Go to VMN.com
2. Click on "Remedy" tab</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</si>
  <si>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</si>
  <si>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</si>
  <si>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</si>
  <si>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</si>
  <si>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</si>
  <si>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</si>
  <si>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</si>
  <si>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</si>
  <si>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</si>
  <si>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</si>
  <si>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</si>
  <si>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</si>
  <si>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</si>
  <si>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</si>
  <si>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</si>
  <si>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</si>
  <si>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</si>
  <si>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</si>
  <si>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</si>
  <si>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</si>
  <si>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</si>
  <si>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</si>
  <si>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</si>
  <si>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</si>
  <si>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</si>
  <si>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</si>
  <si>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</si>
  <si>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</si>
  <si>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</si>
  <si>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The Homepage is displayed
2. "Remedy" page will be displayed
3. "Contribute new Remedy article" page is displayed
4. VMN system will alert error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</si>
  <si>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</si>
  <si>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The Homepage is displayed
2.1 "Remedy" Page is displayed
2.2 "Personal Page" is displayed
3. "Article Detail" Page is displayed
4. "Change content" Page is displayed
5. Accept Member's and Mod's modify
6. VMN sysem will alert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</si>
  <si>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</si>
  <si>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The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</si>
  <si>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</si>
  <si>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message:"Name field should under 30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</si>
  <si>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</si>
  <si>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message:"Other name field should under 100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</si>
  <si>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</si>
  <si>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1. The Homepage is displayed
2.1 "Remedy" Page is displayed
2.2 "Personal Page" is displayed
3. "Article Detail" Page is displayed
4. "Change content" Page is displayed
5. Accept Member's and Mod's modify
5. VMN sysem will alert message:"Other name field should under 40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</si>
  <si>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</si>
  <si>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message:"Description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</si>
  <si>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</si>
  <si>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message:"Characteristic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</si>
  <si>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</si>
  <si>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message:"Allocation place field should under 100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</si>
  <si>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</si>
  <si>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The Homepage is displayed
2.1 "Remedy" Page is displayed
2.2 "Personal Page" is displayed
3. "Contribute new Remedy Article" Page is displayed
4. Accept texts that Member or Mod typed
5. VMN sysem will alert message:"Utility field should under 500 characters"</t>
  </si>
  <si>
    <t>1. Login VMN system with Member or Mod role
2. Click on "Remedy" tab
3. Click on "Detail" link under an article</t>
  </si>
  <si>
    <t xml:space="preserve">1. Homepage is displayed
2. "Remedy" page will be displayed
3. "Article Detail" Page will displayed </t>
  </si>
  <si>
    <t>1. Go to VMN.com
2. Click on "Remedy" tab
3. Click on "Detail" link under an article</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</si>
  <si>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</si>
  <si>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</si>
  <si>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</si>
  <si>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</si>
  <si>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</si>
  <si>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</si>
  <si>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</si>
  <si>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</si>
  <si>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</si>
  <si>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</si>
  <si>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Go to VMN.com
2. Click on "Remedy" tab
3. Click on "Detail" link under an article
4. Click on "Comment" tab</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</si>
  <si>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</si>
  <si>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</si>
  <si>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</si>
  <si>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</si>
  <si>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</si>
  <si>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</si>
  <si>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Go to VMN.com
2. Click on "Remedy" tab
3. Click on "Detail" link under an article
4. Click on "Share" button</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</si>
  <si>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</si>
  <si>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</si>
  <si>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</si>
  <si>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</si>
  <si>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</si>
  <si>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</si>
  <si>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</si>
  <si>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</si>
  <si>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</si>
  <si>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</si>
  <si>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</si>
  <si>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</si>
  <si>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</si>
  <si>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 xml:space="preserve">1. The Homepage is displayed
2. "Remedy" page will be displayed
3. "Contribute new article" page is displayed
</t>
  </si>
  <si>
    <t xml:space="preserve">1. The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</si>
  <si>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1. The Homepage is displayed
2. "Remedy" page will be displayed
3. "Contribute new article" page is displayed
4. VMN system will alert error message:" You have to fill all required fields"</t>
  </si>
  <si>
    <t>1. The Homepage is displayed
2. "Remedy" Page is displayed
3. "Contribute new article" Page is displayed
4. Accept texts that Member or Mod typed
5. VMN sysem will alert message:" You have to fill all required fields"</t>
  </si>
  <si>
    <t>1. The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</si>
  <si>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</si>
  <si>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</si>
  <si>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1. The Homepage is displayed
2. "Remedy" Page is displayed
3. "Contribute new article" Page is displayed
4. Accept texts that Member or Mod typed
5. VMN sysem will alert message:"Title field should under 100 characters"</t>
  </si>
  <si>
    <t>1. The Homepage is displayed
2. "Remedy" Page is displayed
3. "Contribute new article" Page is displayed
4. Accept texts that Member or Mod typed
5. VMN sysem will alert message:"Title field should over 10 characters"</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</si>
  <si>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</si>
  <si>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1. The Homepage is displayed
2. "Remedy" Page is displayed
3. "Contribute new article" Page is displayed
4. Accept texts that Member or Mod typed
5. VMN sysem will alert message:"Ingredients field should under 1000 characters"</t>
  </si>
  <si>
    <t>1. The Homepage is displayed
2. "Remedy" Page is displayed
3. "Contribute new article" Page is displayed
4. Accept texts that Member or Mod typed
5. VMN sysem will alert message:"Ingredients field should over 50 characters"</t>
  </si>
  <si>
    <t>1. The Homepage is displayed
2. "Remedy" Page is displayed
3. "Contribute new article" Page is displayed
4. Accept texts that Member or Mod typed
5. VMN sysem will alert message:"Description field should over 50 characters"</t>
  </si>
  <si>
    <t>1. The Homepage is displayed
2. "Remedy" Page is displayed
3. "Contribute new article" Page is displayed
4. Accept texts that Member or Mod typed
5. VMN sysem will alert message:"Description field should under 1000 characters"</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</si>
  <si>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</si>
  <si>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</si>
  <si>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</si>
  <si>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1. The Homepage is displayed
2. "Remedy" Page is displayed
3. "Contribute new article" Page is displayed
4. Accept texts that Member or Mod typed
5. VMN sysem will alert message:"Usage field should under 500 characters"</t>
  </si>
  <si>
    <t>1. The Homepage is displayed
2. "Remedy" Page is displayed
3. "Contribute new article" Page is displayed
4. Accept texts that Member or Mod typed
5. VMN sysem will alert message:"Usage field should over 50 characters"</t>
  </si>
  <si>
    <t>1. The Homepage is displayed
2. "Remedy" Page is displayed
3. "Contribute new Remedy Article" Page is displayed
4. Accept texts that Member or Mod typed
5. VMN sysem will alert message:"Utility field should under 500 characters"</t>
  </si>
  <si>
    <t>1. The Homepage is displayed
2. "Remedy" Page is displayed
3. "Contribute new Remedy Article" Page is displayed
4. Accept texts that Member or Mod typed
5. VMN sysem will alert message:"Utility field should over 50 characters"</t>
  </si>
  <si>
    <t>1. The Homepage is displayed
2. "Remedy" Page is displayed
3. "Contribute new article" Page is displayed
4. Accept texts that Member or Mod typed
5. VMN sysem will alert message:"Note field should under 1000 characters"</t>
  </si>
  <si>
    <t>1. The Homepage is displayed
2. "Remedy" Page is displayed
3. "Contribute new article" Page is displayed
4. Accept texts that Member or Mod typed
5. VMN sysem will alert message:"Note field should under 50 characters"</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</si>
  <si>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</si>
  <si>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The Homepage is displayed
2.1 "Remedy" Page is displayed
2.2 "Personal Page" is displayed
3. "Article Detail" Page is displayed 
4. "Change content" Page is displayed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</si>
  <si>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</si>
  <si>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Medicinal plants article module</t>
  </si>
  <si>
    <t>Remedy acticle module</t>
  </si>
  <si>
    <t>Medicinal plants article</t>
  </si>
  <si>
    <t>Remedy article</t>
  </si>
  <si>
    <t>22/02/2016</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</si>
  <si>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</si>
  <si>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</si>
  <si>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</si>
  <si>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</si>
  <si>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</si>
  <si>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</si>
  <si>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</si>
  <si>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</si>
  <si>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</si>
  <si>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</si>
  <si>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</si>
  <si>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</si>
  <si>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t xml:space="preserve">1. Go to VMN.com
</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</si>
  <si>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</si>
  <si>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</si>
  <si>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</si>
  <si>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</si>
  <si>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</si>
  <si>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</si>
  <si>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</si>
  <si>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</si>
  <si>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</si>
  <si>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</si>
  <si>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</si>
  <si>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 xml:space="preserve">1. The Homepage is displayed
</t>
  </si>
  <si>
    <t xml:space="preserve">1. The Homepage is displayed
</t>
  </si>
  <si>
    <t>"HMS Searching" page in 1024x768 screen</t>
  </si>
  <si>
    <t>1. Login VMN system by Member or Mod role
2. Click on "HMS" tab
3. Click on "Search" button</t>
  </si>
  <si>
    <t>1. Login VMN system by Member or Mod role
2. Click on "HMS" tab
3. Click on "Re- enter" button</t>
  </si>
  <si>
    <t>"HMS Searching" Page when user user NOT enter any fields on "HMS Searching" Form, then click on "Search" button</t>
  </si>
  <si>
    <t>"HMS Searching" Page when user NOT enter any fields on "HMS Searching" Form, then click "Re-enter" button</t>
  </si>
  <si>
    <t>1. The Homepage is displayed
2. "HMS Searching" Page is displayed
3. VMN system will refresh "HMS Searching" form</t>
  </si>
  <si>
    <t>"HMS Searching" Page when user enter texts on "HMS Searching" form, then click "Search" button</t>
  </si>
  <si>
    <t>1. Login VMN system by Member or Mod role
2. Click on "HMS" tab
3. Enter texts on "HMS Searching" Form
4. Click on "Search" button</t>
  </si>
  <si>
    <t>1. The Homepage is displayed
2. "HMS Searching" Page is displayed
3. VMN system will display all data of HMS and display result on "Result of searching HMS" field by following fields:
- HMS's name
- HMS's basic information
- Detail button</t>
  </si>
  <si>
    <t xml:space="preserve">1. The Homepage is displayed
2. "HMS Searching" Page is displayed
3. Accept Member or Mod's  typed
4. VMN system will query in database, then display result on "Result of HMS Searching" field </t>
  </si>
  <si>
    <t>"HMS Searching" Page when user enter texts on "HMS Searching" form, then click "Re-enter" button</t>
  </si>
  <si>
    <t>1. Login VMN system by Member or Mod role
2. Click on "HMS" tab
3. Enter texts on "HMS Searching" Form
4. Click on "Re-enter" button</t>
  </si>
  <si>
    <t>1. The Homepage is displayed
2. "HMS Searching" Page is displayed
3. VMN system will delete all texts and refresh "HMS Searching" form</t>
  </si>
  <si>
    <t>"HMS Detail" Page view in 1366x768 screen</t>
  </si>
  <si>
    <t>"HMS Detail" Page view in 1024x768 screen</t>
  </si>
  <si>
    <t xml:space="preserve">1. The Homepage is displayed
2. "HMS Searching" Page is displayed
3. "HMS Detail" is displayed by following fields:
- Name
- Address
- Mobile
-…..
-Rate button
</t>
  </si>
  <si>
    <t xml:space="preserve">1. The Homepage is displayed
2. "HMS Searching" Page is displayed
3. "HMS Detail" is displayed by following fields:
- Name
- Address
- Mobile
-…..
-Rate button
</t>
  </si>
  <si>
    <t>1. Login VMN system by Member or Mod role
2. Click on "HMS" tab
3. Click on "Detail" link under HMS</t>
  </si>
  <si>
    <t>1. Login VMN system with Member or Mod role
2. Click on "HMS" tab
3. Click on "Detail" link under HMS
4. Hover or click mouse on "Rate" box</t>
  </si>
  <si>
    <t>1. Homepage is displayed
2. "HMS" page will be displayed
3. "HMS Detail" Page will displayed
4. Display Member or Mod's evaluation through "Rate" box</t>
  </si>
  <si>
    <t>Personal Page</t>
  </si>
  <si>
    <t>This test cases were created to test Personal Page module.</t>
  </si>
  <si>
    <t xml:space="preserve">1. Login VMN system by Member or Mod role
2. Click on "Personal Page" hyperlink at VMN website's header
</t>
  </si>
  <si>
    <t xml:space="preserve">1. The Homepage is displayed
2. "Personal Page Detail" Page will be displayed by following fields:
- Header
- Personal avatar
- Personal information tab
- Contributed articles tab
- Notification
- Detail personal information field
- Footer
</t>
  </si>
  <si>
    <t>1. Login VMN system by Member or Mod role
2. Click on "Personal Page" hyperlink at VMN website's header</t>
  </si>
  <si>
    <t xml:space="preserve">1. The Homepage is displayed
2. "Personal Page Detail" Page will be displayed by following fields:
- Header
- Personal avatar
- Personal information tab
- Contributed articles tab
- Notification
- Personal information detail field
- Footer
</t>
  </si>
  <si>
    <t>1. Login VMN system by Member or Mod role
2. Click on "Personal Page" hyperlink at VMN website's header
3. Click on "Contributed Article" tab at the left, under personal avatar</t>
  </si>
  <si>
    <t>Contributed Articles Detail Frame</t>
  </si>
  <si>
    <t>"Contributed Article Detail" frame view in 1366x768 screen</t>
  </si>
  <si>
    <t xml:space="preserve">1. The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</si>
  <si>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"Contributed Article Detail" frame view in 1024x768 screen</t>
  </si>
  <si>
    <t>Notification Detail Frame</t>
  </si>
  <si>
    <t>"Notification Detail" frame view in 1366x768 screen</t>
  </si>
  <si>
    <t>"Notification Detail" frame view in 1024x768 screen</t>
  </si>
  <si>
    <t>1. Login VMN system by Member or Mod role
2. Click on "Personal Page" hyperlink at VMN website's header
3. Click on "Notification Detail" tab at the left, under personal avatar</t>
  </si>
  <si>
    <t xml:space="preserve">1. The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</si>
  <si>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1. The Homepage is displayed
2. "Personal Page Detail" Page will be displayed
3. "Notification Detail" frame will be displayed by following fields:
- Sender's avatar
- Sender's name
- Notification's content
- Sent time</t>
  </si>
  <si>
    <t>"Personal Page" Page view in 1366x768 screen</t>
  </si>
  <si>
    <t>"Personal Page" Page view in 1024x768 screen</t>
  </si>
  <si>
    <t>Profile Detail Frame</t>
  </si>
  <si>
    <t>"Profile Detail" frame view in 1366x768 screen</t>
  </si>
  <si>
    <t>"Profile Detail" frame view in 1024x768 screen</t>
  </si>
  <si>
    <t>1. Login VMN system by Member or Mod role
2. Click on "Personal Page" hyperlink at VMN website's header
3. Click on "Profile" tab at the left, under personal avatar</t>
  </si>
  <si>
    <t>1. The Homepage is displayed
2. "Personal Page Detail" Page will be displayed
3. "Profile Detail" field will be displayed by following fields:
- Personal Information
- Account
- Email
- Name
- Date of birth
- Gender
- Participation date</t>
  </si>
  <si>
    <t>Update Profile</t>
  </si>
  <si>
    <t>"Update Profile" Page  view in 1366x768 screen</t>
  </si>
  <si>
    <t>"Update Profile" Page  view in 1024x768 screen</t>
  </si>
  <si>
    <t>1. Login VMN system by Member or Mod role
2. Click on "Personal Page" hyperlink at VMN website's header
3. Click on "Profile" tab at the left, under personal avatar
4. Click on "Update" button in "Profile Detail" frame</t>
  </si>
  <si>
    <t>"Update Profile" Page when user NOT enter any fields in "Update Profile" Form</t>
  </si>
  <si>
    <t>1. Login VMN system by Member or Mod role
2. Click on "Personal Page" hyperlink at VMN website's header
3. Click on "Profile" tab at the left, under personal avatar
4. Click on "Update" button in "Profile Detail" frame
5. Click on "Save" button</t>
  </si>
  <si>
    <t>1. The Homepage is displayed
2. "Personal Page Detail" Page will be displayed
3. "Profile Detail" frame will be displayed
4. "Update Profile" form will be displayed
5. Back to "Profile Detail" frame</t>
  </si>
  <si>
    <t>"Update Profile" Page when user enter a string under 5 characters on "Name" field</t>
  </si>
  <si>
    <t>1. The Homepage is displayed
2. "Personal Page Detail" Page will be displayed
3. "Profile Detail" frame will be displayed
4. "Update Profile" form will be displayed
5. Accept Member's typed
6. VMN sysem will alert message: "Name field should over 5 characters"</t>
  </si>
  <si>
    <t>"Update Profile" Page when user enter a string over 30 characters on "Name" field</t>
  </si>
  <si>
    <t>1. Login VMN system by Member or Mod role
2. Click on "Personal Page" hyperlink at VMN website's header
3. Click on "Profile" tab at the left, under personal avatar
4. Click on "Update" button in "Profile Detail" frame
5. Enter text on name field but under 5 characters. For example: "acb"
6. Click on "Save" button</t>
  </si>
  <si>
    <t>1. Login VMN system by Member or Mod role
2. Click on "Personal Page" hyperlink at VMN website's header
3. Click on "Profile" tab at the left, under personal avatar
4. Click on "Update" button in "Profile Detail" frame
5. Enter text on name field but over 30 characters.
6. Click on "Save" button</t>
  </si>
  <si>
    <t>1. The Homepage is displayed
2. "Personal Page Detail" Page will be displayed
3. "Profile Detail" frame will be displayed
4. "Update Profile" form will be displayed
5. Accept Member's typed
6. VMN sysem will alert message: "Name field should under 30 characters"</t>
  </si>
  <si>
    <t>1. The Homepage is displayed
2. "Personal Page Detail" Page will be displayed
3. "Profile Detail" frame will be displayed
4. "Update Profile" form will be displayed by following fields:
- Name
- Nick name
- Job
- Address
- Save button</t>
  </si>
  <si>
    <t>"Update Profile" Page when user enter a string over 30 characters on "Nick name" field</t>
  </si>
  <si>
    <t>1. Login VMN system by Member or Mod role
2. Click on "Personal Page" hyperlink at VMN website's header
3. Click on "Profile" tab at the left, under personal avatar
4. Click on "Update" button in "Profile Detail" frame
5. Enter text on "Nick name" field but over 30 characters.
6. Click on "Save" button</t>
  </si>
  <si>
    <t>1. The Homepage is displayed
2. "Personal Page Detail" Page will be displayed
3. "Profile Detail" frame will be displayed
4. "Update Profile" form will be displayed
5. Accept Member's typed
6. VMN sysem will alert message: "Nick name field should under 30 characters"</t>
  </si>
  <si>
    <t>"Update Profile" Page when user enter a string under 5 characters on "Job" field</t>
  </si>
  <si>
    <t>1. Login VMN system by Member or Mod role
2. Click on "Personal Page" hyperlink at VMN website's header
3. Click on "Profile" tab at the left, under personal avatar
4. Click on "Update" button in "Profile Detail" frame
5. Enter text on "Job" field but under 5 characters.
6. Click on "Save" button</t>
  </si>
  <si>
    <t>1. The Homepage is displayed
2. "Personal Page Detail" Page will be displayed
3. "Profile Detail" frame will be displayed
4. "Update Profile" form will be displayed
5. Accept Member's typed
6. VMN sysem will alert message: "Job field should over 5 characters"</t>
  </si>
  <si>
    <t>"Update Profile" Page when user enter a string under 5 characters on "Address" field</t>
  </si>
  <si>
    <t>1. Login VMN system by Member or Mod role
2. Click on "Personal Page" hyperlink at VMN website's header
3. Click on "Profile" tab at the left, under personal avatar
4. Click on "Update" button in "Profile Detail" frame
5. Enter text on "Address" field but under 5 characters.
6. Click on "Save" button</t>
  </si>
  <si>
    <t>1. The Homepage is displayed
2. "Personal Page Detail" Page will be displayed
3. "Profile Detail" frame will be displayed
4. "Update Profile" form will be displayed
5. Accept Member's typed
6. VMN sysem will alert message: "Address field should over 5 characters"</t>
  </si>
  <si>
    <t>"Update Profile" Page when user enter valid all fields in "Update Profile" form</t>
  </si>
  <si>
    <t xml:space="preserve">1. Login VMN system by Member or Mod role
2. Click on "Personal Page" hyperlink at VMN website's header
3. Click on "Profile" tab at the left, under personal avatar
4. Click on "Update" button in "Profile Detail" frame
5. Enter texts in "Update Profile"
6. Click on "Save" button
</t>
  </si>
  <si>
    <t>1. The Homepage is displayed
2. "Personal Page Detail" Page will be displayed
3. "Profile Detail" frame will be displayed
4. "Update Profile" form will be displayed
5. Accept Member's typed
6. VMN sysem will alert message: "Update successful"</t>
  </si>
  <si>
    <t>Basic Search</t>
  </si>
  <si>
    <t>1. Go to VMN.com
2. Click on "Medicinal Plants" tab
3. Enter text to search in "Searching" Bar
4.1 Click on "Search" button
4.2 Press "Enter" key on keyboard</t>
  </si>
  <si>
    <t>Search when user access to VMN system</t>
  </si>
  <si>
    <t xml:space="preserve">1. Homepage is displayed
2. "Medicinal plants" page will be displayed
3. Accept user's typed
4. Query searching texts in database:
- If found, display result as a list include following fields:
      + Medicinal plant's Illustration
      + Medicinal plant's name
      + Rate point
      + Footer
- If not, VMN system will alert message: "No result for your medicinal plants searching"
</t>
  </si>
  <si>
    <t>Advance Search</t>
  </si>
  <si>
    <t>Search when user NOT enter any texts in "Searching" Bar</t>
  </si>
  <si>
    <t>1. Go to VMN.com
2. Click on "Medicinal Plants" tab
3.1 Click on "Search" button
3.2 Press "Enter" key on keyboard</t>
  </si>
  <si>
    <t xml:space="preserve">1. Homepage is displayed
2. "Medicinal plants" page will be displayed
3. </t>
  </si>
  <si>
    <t>1. Go to VMN.com
2. Click on "Medicinal Plants" tab</t>
  </si>
  <si>
    <t>"Advance Search" when user is Guest that mean user have not logged into VMN system</t>
  </si>
  <si>
    <t>1. Homepage is displayed
2. "Medicinal plants" page will be displayed but "Advance Search" button is disabled</t>
  </si>
  <si>
    <t>1. Login VMN system with Member or Mod role
2. Click on "Medicinal Plants" tab
3. Click on "Advance Search" button</t>
  </si>
  <si>
    <t>1. Homepage is displayed
2. "Medicinal plants" page will be displayed
3. "Advance Search" Page is displayed by following fields:
- Header
- Advance Search frame
     + Characteristic
     + Science name
     + Utility
     + Rate point
     + Search button
     + Re-enter button
- Medicinal plants List 
     + Medicinal plant's Illustation
     + Medicinal plant's Name
     + Medicinal plant's Description
     + Rate point
- Quality of Searching result 
- Paging
- Footer</t>
  </si>
  <si>
    <t>"Advance Search" when user logged into VMN system succesful</t>
  </si>
  <si>
    <t>1. Homepage is displayed
2. "Medicinal plants" page will be displayed
3. "Advance Search" Page is displayed 
4. VMN system will display all Medicinal plants Article in database on "Medicinal plant List"</t>
  </si>
  <si>
    <t>1. Login VMN system with Member or Mod role
2. Click on "Medicinal Plants" tab
3. Click on "Advance Search" button
4. Click on "Re-enter" button in "Advance Search" frame</t>
  </si>
  <si>
    <t>1. Login VMN system with Member or Mod role
2. Click on "Medicinal Plants" tab
3. Click on "Advance Search" button
4. Click on "Search" button in "Advance Search" frame</t>
  </si>
  <si>
    <t>1. Homepage is displayed
2. "Medicinal plants" page will be displayed
3. "Advance Search" Page is displayed 
4. Reset all fields in "Advance Search" frame</t>
  </si>
  <si>
    <t>"Advance Search" when user NOT enter any texts in "Advance Search" form and click on "Search" button</t>
  </si>
  <si>
    <t>"Advance Search" when user NOT enter any texts in "Advance Search" form and click on "Re-enter" button</t>
  </si>
  <si>
    <t>"Advance Search" when user enter texts on "Advance Search" frame, then click "Search" button</t>
  </si>
  <si>
    <t>1. Login VMN system with Member or Mod role
2. Click on "Medicinal Plants" tab
3. Click on "Advance Search" button
4. Enter texts on any fields in "Advance Search" frame
5. Click on "Search" button in "Advance Search" frame</t>
  </si>
  <si>
    <t>1. Homepage is displayed
2. "Medicinal plants" page will be displayed
3. "Advance Search" Page is displayed 
4. Accept Member's or Mod's typed
5. VMN system will display all Medicinal plants Article in database on "Medicinal plant List"</t>
  </si>
  <si>
    <t>"Advance Search" when user enter texts on "Advance Search" frame, then click "Re-enter" button</t>
  </si>
  <si>
    <t>1. Login VMN system with Member or Mod role
2. Click on "Medicinal Plants" tab
3. Click on "Advance Search" button
4. Enter texts on any fields in "Advance Search" frame
5. Click on "Re-enter" button in "Advance Search" frame</t>
  </si>
  <si>
    <t>1. Homepage is displayed
2. "Medicinal plants" page will be displayed
3. "Advance Search" Page is displayed 
4. Accept Member's or Mod's typed
5. Reset all fields in "Advance Search" frame</t>
  </si>
  <si>
    <t>1. Go to VMN.com
2. Click on "Remedy" tab
3. Enter text to search in "Searching" Bar
4.1 Click on "Search" button
4.2 Press "Enter" key on keyboard</t>
  </si>
  <si>
    <t>1. Go to VMN.com
2. Click on "Remedy" tab
3.1 Click on "Search" button
3.2 Press "Enter" key on keyboard</t>
  </si>
  <si>
    <t xml:space="preserve">1. Homepage is displayed
2. "Remedy" page will be displayed
3. </t>
  </si>
  <si>
    <t>1. Homepage is displayed
2. "Remedy" page will be displayed but "Advance Search" button is disabled</t>
  </si>
  <si>
    <t>1. Login VMN system with Member or Mod role
2. Click on "Remedy" tab
3. Click on "Advance Search" button</t>
  </si>
  <si>
    <t>1. Login VMN system with Member or Mod role
2. Click on "Remedy" tab
3. Click on "Advance Search" button
4. Click on "Search" button in "Advance Search" frame</t>
  </si>
  <si>
    <t>1. Login VMN system with Member or Mod role
2. Click on "Remedy" tab
3. Click on "Advance Search" button
4. Click on "Re-enter" button in "Advance Search" frame</t>
  </si>
  <si>
    <t>1. Homepage is displayed
2. "Remedy" page will be displayed
3. "Advance Search" Page is displayed 
4. Reset all fields in "Advance Search" frame</t>
  </si>
  <si>
    <t>1. Login VMN system with Member or Mod role
2. Click on "Remedy" tab
3. Click on "Advance Search" button
4. Enter texts on any fields in "Advance Search" frame
5. Click on "Search" button in "Advance Search" frame</t>
  </si>
  <si>
    <t>1. Login VMN system with Member or Mod role
2. Click on "Remedy" tab
3. Click on "Advance Search" button
4. Enter texts on any fields in "Advance Search" frame
5. Click on "Re-enter" button in "Advance Search" frame</t>
  </si>
  <si>
    <t>1. Homepage is displayed
2. "Remedy" page will be displayed
3. "Advance Search" Page is displayed 
4. Accept Member's or Mod's typed
5. Reset all fields in "Advance Search" frame</t>
  </si>
  <si>
    <t xml:space="preserve">1. Homepage is displayed
2. "Remedy" page will be displayed
3. Accept user's typed
4. Query searching texts in database:
- If found, display result as a list include following fields:
      + Remedy's Illustration
      + Title
      + Rate point
      + Footer
- If not, VMN system will alert message: "No result for your Remedy searching"
</t>
  </si>
  <si>
    <t>1. Homepage is displayed
2. "Remedy" page will be displayed
3. "Advance Search" Page is displayed 
4. VMN system will display all Remedy Article in database on "Remedy List"</t>
  </si>
  <si>
    <t>1. Homepage is displayed
2. "Remedy" page will be displayed
3. "Advance Search" Page is displayed 
4. Accept Member's or Mod's typed
5. VMN system will display all Remedy Article in database on "Remedy List"</t>
  </si>
  <si>
    <t>1. Homepage is displayed
2. "Remedy" page will be displayed
3. "Advance Search" Page is displayed by following fields:
- Header
- Advance Search frame
     + Characteristic
     + Science name
     + Utility
     + Rate point
     + Search button
     + Re-enter button
- Remedy List 
     + Remedy's Illustation
     + Title
     + Description
     + Rate point
- Quality of Searching result 
- Paging
- Footer</t>
  </si>
  <si>
    <t>"Contribute new Article" Page when user enter a string under 5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</si>
  <si>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</si>
  <si>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message:"Name field should over 5 characters"</t>
  </si>
  <si>
    <t>"Contribute new Article" Page when user enter a string under 10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</si>
  <si>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under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</si>
  <si>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over 10 characters"</t>
  </si>
  <si>
    <t>"Contribute new Article" Page when user enter a string under 5 characters on "Science name" field and other required fields are enough</t>
  </si>
  <si>
    <t xml:space="preserve">1. Login VMN system by Member or Mod role
2. Click on "Medicinal Plants" tab
3. Click on "Contribute" button under banner and the right of Searching field
4. Enter "Science name"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</si>
  <si>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over 5 characters"</t>
  </si>
  <si>
    <t>"Contribute new Article" Page when user enter a string under 30 characters on "Description" field and other required fields are enough</t>
  </si>
  <si>
    <t xml:space="preserve">1. Login VMN system by Member or Mod role
2. Click on "Medicinal Plants" tab
3. Click on "Contribute" button under banner and the right of Searching field
4. Enter "Description" field in "Contribute new Article" Form but string under 30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</si>
  <si>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message:"Description field should over 30 characters"</t>
  </si>
  <si>
    <t>"Contribute new Article" Page when user enter a string under 5 characters on "Allocation place" field and other required fields are enough</t>
  </si>
  <si>
    <t xml:space="preserve">1. Login VMN system by Member or Mod role
2. Click on "Medicinal Plants" tab
3. Click on "Contribute" button under banner and the right of Searching field
4. Enter "Allocation place"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</si>
  <si>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message:"Allocation place field should over 5 characters"</t>
  </si>
  <si>
    <t>"Contribute new Article" Page when user enter a string under 10 characters on "Utility" field and other required fields are enough</t>
  </si>
  <si>
    <t xml:space="preserve">1. Login VMN system by Member or Mod role
2. Click on "Medicinal Plants" tab
3. Click on "Contribute" button under banner and the right of Searching field
4. Enter "Utility" field in "Contribute new Article" Form but string under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</si>
  <si>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over 10 characters"</t>
  </si>
  <si>
    <t>Homepage</t>
  </si>
  <si>
    <t>This test cases were created to test Homepage module.</t>
  </si>
  <si>
    <t>Display Homepage</t>
  </si>
  <si>
    <t>1. Go to vmn.com</t>
  </si>
  <si>
    <t>Log in</t>
  </si>
  <si>
    <t>Verify that password is encoded</t>
  </si>
  <si>
    <t>Log out</t>
  </si>
  <si>
    <t>1. The Homepage is displayed
2. The Login page is displayed
3. The Register page is displayed
4. "abc123" is encoded "••••••"</t>
  </si>
  <si>
    <t>1.The Homepage is displayed 
2. The Login page is displayed
3.The Register page is displayed 
4. Register button is disabled (locked)
5. Can not click Register button</t>
  </si>
  <si>
    <t>1.The Homepage is displayed 
2. The Login page is displayed
3. The Register page is displayed
4. All field is filled correctly
5. Display successfully message</t>
  </si>
  <si>
    <t>Forgot Password</t>
  </si>
  <si>
    <t>Authentication</t>
  </si>
  <si>
    <t>This test cases were created to test Authentication module.</t>
  </si>
  <si>
    <t>KhanhTBse</t>
  </si>
  <si>
    <t>Check "Username" textbox</t>
  </si>
  <si>
    <t>Check "Password" textbox</t>
  </si>
  <si>
    <t>Mod module</t>
  </si>
  <si>
    <t>This test cases were created to test Mod module.</t>
  </si>
  <si>
    <t>Admin module</t>
  </si>
  <si>
    <t>Mod Module</t>
  </si>
  <si>
    <t>Admin Module</t>
  </si>
  <si>
    <t>1. Go to vmn.com
2. Click on "Remedy" tab in Header</t>
  </si>
  <si>
    <t>1. Go to vmn.com
2. Click on "Medicinal plants" tab in Header</t>
  </si>
  <si>
    <t>Homepage view in 1366x768 screen when user have not logged into VMN system</t>
  </si>
  <si>
    <t>Homepage view in 1024x768 screen when user have not logged into VMN system</t>
  </si>
  <si>
    <t>Homepage view in 1366x768 screen when user logged into VMN system successful</t>
  </si>
  <si>
    <t>Homepage view in 1024x768 screen when user logged into VMN system successful</t>
  </si>
  <si>
    <t>1. Login VMN system by Member or Mod role</t>
  </si>
  <si>
    <t>1. Go to vmn.com
2. Click on website logo</t>
  </si>
  <si>
    <t>"Herbal Medicine Store" Page view</t>
  </si>
  <si>
    <t>1. Login VMN system by Member or Mod role
2. Click on "Herbal medicine store" tab in Header</t>
  </si>
  <si>
    <t>Register View</t>
  </si>
  <si>
    <t>1. Go to vmn.com
2. Click on "Register" hyperlink on Header</t>
  </si>
  <si>
    <t xml:space="preserve">1. Go to vmn.com
2. Click on "Login" hyperlink on Header </t>
  </si>
  <si>
    <t xml:space="preserve">1. The Homepage is displayed
2. The "Register" Page is displayed by following fields:
+ Username field
+ Password field
+ Re-enter password field
+ Email field
+ Full Name field
+ Sign up button
+ Register as Herbal medicine store account hyperlink
</t>
  </si>
  <si>
    <t>1. Login VMN system by Member or Mod role
1. Click on "Personal name" hyperlink in Header</t>
  </si>
  <si>
    <t xml:space="preserve">1. The Homepage is displayed 
2. "Login" Page is displayed by following fields:
- Account or Email Address textbox
- Password field
- Remember login checkbox
- Login button
- Forgot your password hyperlink
- Sign up hyperlink
</t>
  </si>
  <si>
    <t>1. The Homepage is displayed
2. Personal menu is displayed by following fields:
- Personal Page hyperlink
- Changed password hyperlink
- Logout hyperlink</t>
  </si>
  <si>
    <t>1. Go to vmn.com
2. Click Left/Right button in Slider</t>
  </si>
  <si>
    <t>1. The Homepage is displayed
2. Item Slider switch another slider.</t>
  </si>
  <si>
    <t>Slider when user click Left/Right button</t>
  </si>
  <si>
    <t>Logo image button</t>
  </si>
  <si>
    <t>"HomePage" tab view</t>
  </si>
  <si>
    <t>1. Go to vmn.com
2. Click on "HomePage" tab on Header</t>
  </si>
  <si>
    <t>1. Homepage is displayed
2. Homepage is displayed</t>
  </si>
  <si>
    <t>KhanhTBse02764</t>
  </si>
  <si>
    <t>"Login" Page in 1366x768 screen</t>
  </si>
  <si>
    <t>1. Go to vmn.com
2. Click on "Login" hyperlink on Homepage</t>
  </si>
  <si>
    <t>"Login" Page view</t>
  </si>
  <si>
    <t>"Login" Page in 1024x768 screen resolution</t>
  </si>
  <si>
    <t>[Homepage-2]</t>
  </si>
  <si>
    <t>[Homepage-3]</t>
  </si>
  <si>
    <t>1. Go to vmn.com
2. Click Login hyperlink on Homepage
3. Input 
+ Pass: "123"
4. Edit Input:
+ Pass: ""</t>
  </si>
  <si>
    <t>1. Go to vmn.com
2. Click Login hyperlink on Homepage
3. Input 
+ Email: "khanhtbse02764@fpt.edu.vn"
4. Edit Input:
+ Email: ""</t>
  </si>
  <si>
    <t>"Personal menu" view</t>
  </si>
  <si>
    <t>[Homepage-13]</t>
  </si>
  <si>
    <t>"Logout" hyperlink user click on "Logout" hyperlink on Personal menu</t>
  </si>
  <si>
    <t>1. Go to vmn.com
2. Click on "Login" hyperlink on Homepage
3. Click on "Register" hyperlink on "Login" Page</t>
  </si>
  <si>
    <t>"Register" Page in 1366x768 screen when user click on "Register" hyperlink on "Login" Page menu</t>
  </si>
  <si>
    <t>"Register" Page in 1024x768 screen when user click on "Register" hyperlink on "Login" Page</t>
  </si>
  <si>
    <t>"Register" Page in 1366x768 screen when user click on "Register" hyperlink on Header</t>
  </si>
  <si>
    <t>"Register" Page in 1024x768 screen when user click on "Register" hyperlink on Header</t>
  </si>
  <si>
    <t>1. Homepage is displayed
2. "Login" Page is displayed
3. "Register" Page is displayed by following fields:
+ Username text field
+ Password text field
+ Re-enter password text field
+ Email text field
+ Full name text field
+ Sign up button
+ Register as new Herbal medicine store hyperlink</t>
  </si>
  <si>
    <t xml:space="preserve">1. Homepage is displayed
2. "Login" Page is displayed
3. "Register" Page is displayed by following fields:
-Username text field
-Password text field
-Re-enter password text field
-Email text field
-Full Name text field
-Sign up button
-Register as new Herbal medicine store hyperlink
</t>
  </si>
  <si>
    <t>1. Go to vmn.com
2. Click on "Login" hyperlink on Header
3. Click on Register hyperlink on "Login" Page
4. Input "abc123" to "Password" field and "Confirm Password"</t>
  </si>
  <si>
    <t>1. Go to vmn.com
2. Click on "Login" hyperlink on Header
3. Click on Register hyperlink on "Login" Page
4. Input: 
+ Username: abc1
5. Click anywhere</t>
  </si>
  <si>
    <t>1. Go to vmn.com
2. Click on "Login" hyperlink on Header
3. Click on Register hyperlink on "Login" Page
4. Input: 
+ Username: abcde12345abcde12345abcd
5. Click anywhere</t>
  </si>
  <si>
    <t>1. Go to vmn.com
2. Click on "Login" hyperlink on Header
3. Click on Register hyperlink on "Login" Page
4. Input:
+ Username: "abc;#$! 1323"
5. Click anywhere</t>
  </si>
  <si>
    <t>1. Go to vmn.com
2. Click on "Login" hyperlink on Header
3. Click on Register hyperlink on "Login" Page
4. Input:
+ Username: "abc #"
5. Click anywhere</t>
  </si>
  <si>
    <t>1. Go to vmn.com
2. Click on "Login" hyperlink on Header
3. Click on Register hyperlink on "Login" Page
4. Input:
+ Username: "abc # abc adsfsffsfjsklfjsklfjkslfjklskfsjklf"
5. Click anywhere</t>
  </si>
  <si>
    <t>1. Go to vmn.com
2. Click on "Login" hyperlink on Header
3. Click on Register hyperlink on "Login" Page
4. Input 
+ Pass: "123456"</t>
  </si>
  <si>
    <t xml:space="preserve">1. Go to vmn.com
2. Click on "Login" hyperlink on Header
3. Click on Register hyperlink on "Login" Page
4. Input
+ Password: "12345678"
+ Re-enter password: "12345"
</t>
  </si>
  <si>
    <t>1. Go to vmn.com
2. Click on "Register" hyperlink on Header
3. Input "abc123" to "Password" field and "Confirm Password"</t>
  </si>
  <si>
    <t>1. Go to vmn.com
2. Click on "Register" hyperlink on Header
3. Input: 
+ Username: abc1
4. Click anywhere</t>
  </si>
  <si>
    <t>1. Go to vmn.com
2. Click on "Register" hyperlink on Header
3. Input: 
+ Username: abcde12345abcde12345abcd
4. Click anywhere</t>
  </si>
  <si>
    <t>1. Go to vmn.com
2. Click on "Register" hyperlink on Header
3. Input:
+ Username: "abc;#$! 1323"
4. Click anywhere</t>
  </si>
  <si>
    <t>1. Go to vmn.com
2. Click on "Register" hyperlink on Header
3. Input:
+ Username: "abc #"
4. Click anywhere</t>
  </si>
  <si>
    <t>1. Go to vmn.com
2. Click on "Register" hyperlink on Header
3. Input:
+ Username: "abc # abc adsfsffsfjsklfjsklfjkslfjklskfsjklf"
4. Click anywhere</t>
  </si>
  <si>
    <t>1. The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</si>
  <si>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</si>
  <si>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3. The Register page is displayed
4. "abc123" is encoded "••••••"</t>
  </si>
  <si>
    <t>1.The Homepage is displayed 
2.The Register page is displayed 
3. Register button is disabled (locked)
4. Can not click Register button</t>
  </si>
  <si>
    <t>1. Go to vmn.com
2. Click on "Register" hyperlink on Header
3. Input 
+ Pass: "12345678"
4. Edit Input:
+ Pass: ""
5. Click on "Sign up" button</t>
  </si>
  <si>
    <t xml:space="preserve">1.The Homepage is displayed 
2. The Register page is displayed
3. All field is filled correctly
4. Login successful </t>
  </si>
  <si>
    <t>Change Password</t>
  </si>
  <si>
    <t>"Change Password" Page  view in 1366x768 screen</t>
  </si>
  <si>
    <t xml:space="preserve">1. Login VMN system by Member or Mod role
2. Click on "Personal Page" hyperlink at VMN website's header
3. Click on "Change Password" tab at the left, under personal avatar
</t>
  </si>
  <si>
    <t xml:space="preserve">1. The Homepage is displayed
2. "Personal Page Detail" Page will be displayed
3. "Change Password" form will be displayed by following fields: 
- Current Password text field
- New Password text field
- Confirm Password text field
</t>
  </si>
  <si>
    <t>"Change Password" Page  view in 1024x768 screen</t>
  </si>
  <si>
    <t>1. Login VMN system by Member or Mod role
2. Click on "Personal Page" hyperlink at VMN website's header
3. Click on "Change Password" tab at the left, under personal avatar</t>
  </si>
  <si>
    <t>1. The Homepage is displayed
2. "Personal Page Detail" Page will be displayed
3. "Change Password" form will be displayed by following fields: 
- Current Password text field
- New Password text field
- Confirm Password text field</t>
  </si>
  <si>
    <t>"Change Password" Page when user NOT enter any fields in "Change Password" Form</t>
  </si>
  <si>
    <t>1. Login VMN system by Member or Mod role
2. Click on "Personal Page" hyperlink at VMN website's header
3. Click on "Change Password" tab at the left, under personal avatar
4. Click on "Save" button</t>
  </si>
  <si>
    <t>1. The Homepage is displayed
2. "Personal Page Detail" Page will be displayed
3. "Change Password" form will be displayed
4. Accept Member's or Mod's typed
5. VMN system will alert message:"Current Password is not correct"</t>
  </si>
  <si>
    <t>1. Login VMN system by Member or Mod role
2. Click on "Personal Page" hyperlink at VMN website's header
3. Click on "Change Password" tab at the left, under personal avatar
4. Enter text in "Current Password" but not correct with curren password of current account
5. Click on "Save" button</t>
  </si>
  <si>
    <t>1. Login VMN system by Member or Mod role
2. Click on "Personal Page" hyperlink at VMN website's header
3. Click on "Change Password" tab at the left, under personal avatar
4. Enter text in "Confirm Password" but not correct with new password of current account
5. Click on "Save" button</t>
  </si>
  <si>
    <t>1. The Homepage is displayed
2. "Personal Page Detail" Page will be displayed
3. "Change Password" form will be displayed
4. Accept Member's or Mod's typed
5. VMN system will alert message:"Confirm Password is not correct"</t>
  </si>
  <si>
    <t>"Change Password" Page when user enter password under 8 characters in "New Password" field</t>
  </si>
  <si>
    <t>"Change Password" Page when user enter password in "Confirm Password" field not correctly</t>
  </si>
  <si>
    <t>"Change Password" Page when user enter password in "Current Password" field not correctly</t>
  </si>
  <si>
    <t>1. Login VMN system by Member or Mod role
2. Click on "Personal Page" hyperlink at VMN website's header
3. Click on "Change Password" tab at the left, under personal avatar
4. Enter text in "New Password" but not enough 8 characters
5. Click on "Save" button</t>
  </si>
  <si>
    <t>1. The Homepage is displayed
2. "Personal Page Detail" Page will be displayed
3. "Change Password" form will be displayed
4. Accept Member's or Mod's typed
5. VMN system will alert message:"Password should have over 8 characters"</t>
  </si>
  <si>
    <t>"Change Password" Page when user enter password over 60 characters in "New Password" field</t>
  </si>
  <si>
    <t>1. Login VMN system by Member or Mod role
2. Click on "Personal Page" hyperlink at VMN website's header
3. Click on "Change Password" tab at the left, under personal avatar
4. Enter text in "New Password" but over 60 characters
5. Click on "Save" button</t>
  </si>
  <si>
    <t>1. The Homepage is displayed
2. "Personal Page Detail" Page will be displayed
3. "Change Password" form will be displayed
4. Accept Member's or Mod's typed
5. VMN system will alert message:"Password should have under 60 characters"</t>
  </si>
  <si>
    <t>Verify that "Current Password" field is encoded</t>
  </si>
  <si>
    <t xml:space="preserve">1. Login VMN system by Member or Mod role
2. Click on "Personal Page" hyperlink at VMN website's header
3. Click on "Change Password" tab at the left, under personal avatar
4. Enter current password in "Current Password" field
</t>
  </si>
  <si>
    <t>1. The Homepage is displayed
2. "Personal Page Detail" Page will be displayed
3. "Change Password" form will be displayed
4. Current Password is encoded</t>
  </si>
  <si>
    <t>Verify that "New Password" field is encoded</t>
  </si>
  <si>
    <t xml:space="preserve">1. Login VMN system by Member or Mod role
2. Click on "Personal Page" hyperlink at VMN website's header
3. Click on "Change Password" tab at the left, under personal avatar
4. Enter new password in "New Password" field
</t>
  </si>
  <si>
    <t>1. The Homepage is displayed
2. "Personal Page Detail" Page will be displayed
3. "Change Password" form will be displayed
4. New Password is encoded</t>
  </si>
  <si>
    <t>Verify that "Confirm Password" field is encoded</t>
  </si>
  <si>
    <t xml:space="preserve">1. Login VMN system by Member or Mod role
2. Click on "Personal Page" hyperlink at VMN website's header
3. Click on "Change Password" tab at the left, under personal avatar
4. Enter confirm password in "Confirm Password" field
</t>
  </si>
  <si>
    <t>1. The Homepage is displayed
2. "Personal Page Detail" Page will be displayed
3. "Change Password" form will be displayed
4. Confirm Password is encoded</t>
  </si>
  <si>
    <t>"Change Password" Page when user enter not all fields in "Change Password" Form</t>
  </si>
  <si>
    <t>1. Login VMN system by Member or Mod role
2. Click on "Personal Page" hyperlink at VMN website's header
3. Click on "Change Password" tab at the left, under personal avatar
4. Enter not enough all fields in "Change Password" Form
5. Click on "Save" button</t>
  </si>
  <si>
    <t>1. The Homepage is displayed
2. "Personal Page Detail" Page will be displayed
3. "Change Password" form will be displayed
4. Accept Member's or Mod's typed
5. VMN system will alert message:" You have to enter all fields"</t>
  </si>
  <si>
    <t>"Change Password" Page when user enter valid all fields in "Change Password" Form</t>
  </si>
  <si>
    <t xml:space="preserve">1. Login VMN system by Member or Mod role
2. Click on "Personal Page" hyperlink at VMN website's header
3. Click on "Change Password" tab at the left, under personal avatar
4. Enter valid all field in "Change Password" Form
5. Click on "Save" button </t>
  </si>
  <si>
    <t>1. The Homepage is displayed
2. "Personal Page Detail" Page will be displayed
3. "Change Password" form will be displayed
4. Accept Member's or Mod's typed
5. VMN system will alert message:"Update Password successful"</t>
  </si>
  <si>
    <t>"Forgot password" Page view in 1366x768 screen</t>
  </si>
  <si>
    <t>"Forgot password" Page view in 1024x768 screen</t>
  </si>
  <si>
    <t>"Forgot Password" Page when user NOT enter any field in "Forgot Password" Form</t>
  </si>
  <si>
    <t>1. Go to vmn.com
2. Click on "Login" button on Homepage
3. Click on "Forgot Password" hyperlink</t>
  </si>
  <si>
    <t>1. Go to vmn.com
2. Click on "Login" button on Homepage
3. Click on "Forgot Password" hyperlink
4. Click "Sent" button</t>
  </si>
  <si>
    <t>"Forgot password" when user enter not correct registed email in "Registed Email" field</t>
  </si>
  <si>
    <t>"Forgot password" when user enter correct registed email in "Registed Email" field</t>
  </si>
  <si>
    <t>1. Homepage is displayed
2. "Login" Page is displayed
3. "Forgot Password" Page is displayed by following fields:
- Registed email text field
- "Send" button</t>
  </si>
  <si>
    <t>1. Go to vmn.com
2. Click on "Login" button on Homepage
3. Click on "Forgot Password" hyperlink
4. Enter email in "Registed Email" but not correct format
5. Click on "Save" button</t>
  </si>
  <si>
    <t>1. Homepage is displayed
2. "Login" Page is displayed
3. "Forgot Password" Page is displayed 
4. Accept Member's typed
5. VMN system will alert message:"Email is not correct format"</t>
  </si>
  <si>
    <t>1. Go to vmn.com
2. Click on "Login" button on Homepage
3. Click on "Forgot Password" hyperlink
4. Enter email in "Registed Email" but not correct registed email
5. Click on "Save" button</t>
  </si>
  <si>
    <t>1. Homepage is displayed
2. "Login" Page is displayed
3. "Forgot Password" Page is displayed 
4. Accept Member's typed
5. VMN system will alert message:"Email is not correct"</t>
  </si>
  <si>
    <t>"Forgot password" when user enter correct format email in "Registed Email" field</t>
  </si>
  <si>
    <t>1. Go to vmn.com
2. Click on "Login" button on Homepage
3. Click on "Forgot Password" hyperlink
4. Enter email in "Registed Email" by registed email
5. Click on "Save" button</t>
  </si>
  <si>
    <t>1. Homepage is displayed
2. "Login" Page is displayed
3. "Forgot Password" Page is displayed 
4. Accept Member's typed
5. VMN system will alert message:"Password is sent to your email."</t>
  </si>
  <si>
    <t>"Login" Page view in 1366x768 screen</t>
  </si>
  <si>
    <t>Logout</t>
  </si>
  <si>
    <t>User Management</t>
  </si>
  <si>
    <t>Dashboard</t>
  </si>
  <si>
    <t>1. Go to vmn.com
2. Click on "Login" hyperlink in Header
3. Input:
   - User name: "username@gmail.com"
   - Password: "123456"
4. Click "Sign in" button in "Login" Form or press Enter</t>
  </si>
  <si>
    <t>1. Homepage is displayed by following fields:
- Header
     + Personal Name hyperlink
     + Logout hyperlink
     + Homepage tab
     + Medicinal plants tab
     + Remedy tab
     + Herbal medicine store tab
- Slider
- Featured Medicinal Plants
- New contributed Medicinal plants
- Footer</t>
  </si>
  <si>
    <t>1. Homepage is displayed by following fields:
- Header
     + Login hyperlink
     + Register hyperlink
     + Homepage tab
     + Medicinal plants tab
     + Remedy tab
- Slider
- Featured Medicinal Plants
- New contributed Medicinal plants
- Footer</t>
  </si>
  <si>
    <t>"Medicinal plants" Page view when user have not log in VMN system</t>
  </si>
  <si>
    <t>"Medicinal plants" Page view when user logged in VMN system</t>
  </si>
  <si>
    <t>"Remedy" Page view when user logged in VMN system</t>
  </si>
  <si>
    <t>1. Login VMN system by Member or Mod role
2. Click on "Medicinal plants" tab in Header</t>
  </si>
  <si>
    <t>1. Login VMN system by Member or Mod role
2. Click on "Remedy" tab in Header</t>
  </si>
  <si>
    <t>"Remedy" Page view when user have not log in VMN system</t>
  </si>
  <si>
    <t>1. Homepage is displayed
2. "Remedy" Page is displayed include:
- Header
- Slider
- Search bar
- Contribute Remedy button
- Advance Search button
- Remedy list
- Paging
- Footer</t>
  </si>
  <si>
    <t>1. Homepage is displayed
1. "Remedy" page is displayed include:
- Header
- Slider
- Search bar
- Remedy list
- Paging
- Footer</t>
  </si>
  <si>
    <t>1. Homepage is displayed
2. "Medicinal plants" Page is displayed include:
- Header
- Slider
- Search bar
- Contribute Medicinal plants button
- Advance Search button
- Medicinal plants list
- Paging
- Footer</t>
  </si>
  <si>
    <t xml:space="preserve">1. The Homepage is displayed
2. "HMS Searching" Page is displayed by following fields:
- Header
- "HMS Searching" Form
- List of HMS in database
- Paging
- Footer
</t>
  </si>
  <si>
    <t>1. "Login" Page is displayed
2. Display error message "Username or Password wrong"</t>
  </si>
  <si>
    <t>"Login" Page when user's account is locked by Admin</t>
  </si>
  <si>
    <t xml:space="preserve">1. Homepage is displayed 
2. "Login" Page is displayed and "Login" Form is displayed by following fields:
- Account name or Email Address field
- Password field
- Remember me checkbox
- Login button
- Forgot your password hyperlink
- Register here hyperlink
</t>
  </si>
  <si>
    <t>1. Homepage is displayed
2. "Login" Page is displayed
3. "abc123" is encoded "••••••"</t>
  </si>
  <si>
    <t xml:space="preserve">"Login" Page when user NOT enter any text in "Login" Form </t>
  </si>
  <si>
    <t>1. Go to vmn.com
2. "Login" Page on Homepage
3. Input "abc123" to "Password" field</t>
  </si>
  <si>
    <t>1. Go to vmn.com
2. Click Login hyperlink on Homepage
3. Click on "Login" button on "Login" Page</t>
  </si>
  <si>
    <t>1. Home page is displayed
2. "Login" Page is displayed
3. VMN system will alert message:"Please enter your username and password"</t>
  </si>
  <si>
    <t>"Login" Page when user input correct Email and Password</t>
  </si>
  <si>
    <t>1. Go to vmn.com
2. Click on "Login" hyperlink on Homepage
3. Input 
+ Account: accountest01
+ Password: 123456789
4. Click "Login" button</t>
  </si>
  <si>
    <t>1. Homepage is displayed
2. "Login" Page is displayed
3. Accept Member's or Mod's typed
4. Logged in successfully, back to Homepage</t>
  </si>
  <si>
    <t>"Login" Page when user login with non-existence user name</t>
  </si>
  <si>
    <t>1. Go to vmn.com
2. Click on "Login" hyperlink in Header
3. Input:
   - User name: "username@gmail.com"
   - Password: "123456"
4. Click "Log in" button in "Login" Form or press Enter</t>
  </si>
  <si>
    <t>"Login" Page when user input email is empty in "Login" Form</t>
  </si>
  <si>
    <t>"Login" Page when user input password is empty in "Login" Form</t>
  </si>
  <si>
    <t>"Login" Page when user only input password in "Login" Form</t>
  </si>
  <si>
    <t>"Login" Page when user only input email in "Login" Form</t>
  </si>
  <si>
    <t>1. Homepage is displayed
2. "Login" Page is displayed
3. Accept Member's or Mod's typed
4. VMN system will alert message:" Email is required field"</t>
  </si>
  <si>
    <t>1. Homepage is displayed
2. "Login" Page is displayed
3. Accept Member's or Mod's typed
4. VMN system will alert message:" Password is required field"</t>
  </si>
  <si>
    <t>"Login" Page when user input correct email and wrong password</t>
  </si>
  <si>
    <t>"Login" Page when input wrong username and correct password</t>
  </si>
  <si>
    <t>"Login" Page when input wrong both username and password</t>
  </si>
  <si>
    <t>1. Login the system with Member or Mod role.
2. Click "Logout" hyperlink on Header</t>
  </si>
  <si>
    <t xml:space="preserve">1. Hompage is displayed
2. Log user out of VMN system and redirect to Homepage
</t>
  </si>
  <si>
    <t>1. Homepage is displayed
2. "Login" Page is displayed
3. 
  "username@gmail.com" is displayed in User name text box 
- "••••••" is displayed in Password text box
4. VMN system will alert message:"Your account is locked. Please contact to Admin"</t>
  </si>
  <si>
    <t>"Register" Page when user do not enter any fields of register form and click Register  button</t>
  </si>
  <si>
    <t>"Register" Page when user input a string smaller than 8 characters on "Username" field</t>
  </si>
  <si>
    <t>"Register" Page when user input a string more than 20 characters on "Username" field</t>
  </si>
  <si>
    <t>"Register" Page when user input a string contains special characters.</t>
  </si>
  <si>
    <t>"Register" Page when user input a string small than 8 character and contains special characters.</t>
  </si>
  <si>
    <t>"Register" Page when user input a string more than 20 character and contains special characters.</t>
  </si>
  <si>
    <t>"Register" Page when user input a string less than 8 character on "Password" field</t>
  </si>
  <si>
    <t>"Register" Page when user input password is empty on Confirm Password field</t>
  </si>
  <si>
    <t>"Register" Page when user input not match string with Password on Confirm Password field</t>
  </si>
  <si>
    <t>"Register" Page when user input incorrect format email on Email field</t>
  </si>
  <si>
    <t>"Register" Page when user input email which was registered</t>
  </si>
  <si>
    <t>"Register" Page when user input empty fullname on Fullname field</t>
  </si>
  <si>
    <t>"Register" Page when user input correct information on register form</t>
  </si>
  <si>
    <t>"Register" Page when user input a string less than 8 character on "Pass" field</t>
  </si>
  <si>
    <t>1. Homepage is displayed
2. "Remedy" page will be displayed
3. "Article Detail" Page will displayed by following fields:
- Header
- Illustrations
- Share button
- Title 
- Ingredients
- Description
- Usage
- Utility 
- Note 
- Rate box
- Author
- Comment tab
- Related HMS
- Footer</t>
  </si>
  <si>
    <t>[Remedy Article-34]</t>
  </si>
  <si>
    <t xml:space="preserve">1. The Homepage is displayed
2.1 "Remedy" Page is displayed
2.2 "Personal Page" is displayed
3. "Article Detail" Page is displayed by following fields:
- Header
- Illustrations
- Edit button
- Title text field
- Ingredients text field
- Description text field
- Usage text field
- Utility text field
- Note text field
- Author
- Footer
4. "Change content" Page is displayed by following fields:
- Header
- Illustrations
- Title text field
- Ingredients text field
- Description text field
- Usage text field
- Utility text field
- Note text field
- Save button
- Footer
</t>
  </si>
  <si>
    <t>1. Homepage is displayed
2. "Medicinal plants" Page is displayed include:
- Header
- Slider
- Search bar
- Medicinal plants list
- Paging
- Footer</t>
  </si>
  <si>
    <t>1. Homepage is displayed
2. "Herbal medicine store" Page is displayed by following fields:
- Header
- Slider
- Searching frame
- Herbal medicine store list
- Footer</t>
  </si>
  <si>
    <t xml:space="preserve">1. Login VMN system by Member or Mod role
2. Click on "HMS" tab
</t>
  </si>
  <si>
    <t>1. Go to vmn.com
2. Click on "Register" hyperlink on Header
3. Input correct  information
4. Click "Sign up" button</t>
  </si>
  <si>
    <t>1. Go to vmn.com
2. Click "Login" hyperlink on Homepage
3. Enter only email in "Login" Form
4. Click "Sign in" button</t>
  </si>
  <si>
    <t>1. Go to vmn.com
2. Click "Login" hyperlink on Homepage
3. Enter only password in "Login" Form
4. Click "Sign in" button</t>
  </si>
  <si>
    <t>1. Go to vmn.com
2. Click Login hyperlink on Homepage
3. Input 
+ Email: khanhtbse02764@fpt.edu.vn
+ Password: adfghjk
4. Click "Sign in" button</t>
  </si>
  <si>
    <t>1. Go to vmn.com
2. Click on Login hyperlink on Homepage
3. Input 
+ Email: abcxyz
+ Password: 123456789
4. Click "Sign in" button</t>
  </si>
  <si>
    <t>1. Go to vmn.com
2. Click Login hyperlink on Homepage
3. Input 
+ Email: abcxyz
+ Password: adfghjk
4. Click "Sign in" button</t>
  </si>
  <si>
    <t>1. Go to vmn.com
2. Click on "Login" hyperlink on Header
3. Click on Register hyperlink on "Login" Page
4. Input not enough require fields
5. Click "Sign up" button</t>
  </si>
  <si>
    <t>1. Go to vmn.com
2. Click on "Login" hyperlink on Header
3. Click on Register hyperlink on "Login" Page
4. Input: 
+ Email: "khanhtbse02764@fpt.edul.com"
5. Other field is filled correctly
6. Click "Sign up" button</t>
  </si>
  <si>
    <t>1. Go to vmn.com
2. Click on "Login" hyperlink on Header
3. Click on Register hyperlink on "Login" Page
4. Input: 
+ Email: "chinhvcse02585@fpt.edu.com"
5. Click "Sign up" button</t>
  </si>
  <si>
    <t>1. Go to vmn.com
2. Click on "Login" hyperlink on Header
3. Click on Register hyperlink on "Login" Page
4. Input 
+ Full name: "Tran Binh Khanh"
5. Edit Input:
+ Full name:  ""
6. Click "Sign up" button</t>
  </si>
  <si>
    <t>1. Go to vmn.com
2. Click on "Login" hyperlink on Header
3. Click on Register hyperlink on "Login" Page
4. Input correct  information
5. Click "Sign up" button</t>
  </si>
  <si>
    <t>1. Go to vmn.com
2. Click on "Register" hyperlink on Header
3. Input not enough require fields
4. Click "Sign up" button</t>
  </si>
  <si>
    <t>1. Go to vmn.com
2. Click on "Register" hyperlink on Header
3. Input 
+ Password: "123456"
4. Click on "Sign up" button</t>
  </si>
  <si>
    <t xml:space="preserve">1. Go to vmn.com
2. Click on "Register" hyperlink on Header
3. Input
+ Password: "12345678"
+ Re-enter password: "12345"
4. Click on "Sign up" button
</t>
  </si>
  <si>
    <t>1. Go to vmn.com
2. Click on "Register" hyperlink on Header
3. Input: 
+ Email: "khanhtbse02764@fpt.edul.com"
4. Other field is filled correctly
5. Click "Sign up" button</t>
  </si>
  <si>
    <t>1. Go to vmn.com
2. Click on "Register" hyperlink on Header
3. Input: 
+ Email: "khanhtbse02764@fpt.edu.com"
4. Click "Sign up" button</t>
  </si>
  <si>
    <t>1. Go to vmn.com
2. Click on "Register" hyperlink on Header
3. Input 
+ Full name: "Tran Binh Khanh"
4. Edit Input:
+ Full name:  ""
5. Click "Sign up" button</t>
  </si>
  <si>
    <t>Register as common member</t>
  </si>
  <si>
    <t>"Register as HMS" Page in 1366x768 screen when user click on "Register as HMS" hyperlink on "Login" Page menu</t>
  </si>
  <si>
    <t>1. Go to vmn.com
2. Click on "Login" hyperlink on Homepage
3. Click on "Register ase HMS" hyperlink on "Login" Page</t>
  </si>
  <si>
    <t xml:space="preserve">1. Homepage is displayed
2. "Login" Page is displayed
3. "Register as HMS" Page is displayed by following fields:
- Username text field
- Email text field
-Password text field
-Re-enter password text field
- HMS's name text field
- Address text field
- Mobile Phone text field
- Representative text field
- Sign up button
- Sign in hyperlink
-Full Name text field
-Sign up button
-Register as new Herbal medicine store hyperlink
</t>
  </si>
  <si>
    <t xml:space="preserve">1. Homepage is displayed
2. "Login" Page is displayed
3. "Register as HMS" Page is displayed by following fields:
- Username text field
- Email text field
- Password text field
- Re-enter password text field
- HMS's name text field
- Address text field
- Mobile Phone text field
- Representative text field
- Sign up button
- Sign in hyperlink
</t>
  </si>
  <si>
    <t>"Register as HMS" Page when user NOT enter any fields in "Register as HMS" Form</t>
  </si>
  <si>
    <t>1. Go to vmn.com
2. Click on "Login" hyperlink on Homepage
3. Click on "Register ase HMS" hyperlink on "Login" Page
4. Click on "Sign up" button</t>
  </si>
  <si>
    <t>1. Go to vmn.com
2. Click on "Login" hyperlink on Homepage
3. Click on "Register ase HMS" hyperlink on "Login" Page
4. Enter texts in "Password" field</t>
  </si>
  <si>
    <t>1. Homepage is displayed
2. "Login" Page is displayed
3. "Register as HMS" Page is displayed
4. VMN system will alert message: "You have to enter information in this form"</t>
  </si>
  <si>
    <t>1. Homepage is displayed
2. "Login" Page is displayed
3. "Register as HMS" Page is displayed
4. Password is encoded</t>
  </si>
  <si>
    <t>"Register as HMS" Page when user input a string smaller than 8 characters on "Username" field</t>
  </si>
  <si>
    <t>1. Go to vmn.com
2. Click on "Login" hyperlink on Homepage
3. Click on "Register ase HMS" hyperlink on "Login" Page
4. Enter texts in "Username" field but under 8 characters
5. Click on "Sign up" button</t>
  </si>
  <si>
    <t>1. Homepage is displayed
2. "Login" Page is displayed
3. "Register as HMS" Page is displayed
4. Accept Guess's typed
5. VMN system will alert message:"Username field should over 8 characters"</t>
  </si>
  <si>
    <t>"Register as HMS" Page when user input a string more than 20 characters on "Username" field</t>
  </si>
  <si>
    <t>1. Go to vmn.com
2. Click on "Login" hyperlink on Homepage
3. Click on "Register ase HMS" hyperlink on "Login" Page
4. Enter texts in "Username" field but over 20 characters
5. Click on "Sign up" button</t>
  </si>
  <si>
    <t>1. Homepage is displayed
2. "Login" Page is displayed
3. "Register as HMS" Page is displayed
4. Accept Guess's typed
5. VMN system will alert message:"Username field should under 20 characters"</t>
  </si>
  <si>
    <t>"Register as HMS" Page when user input a string contains special characters in "Username" field</t>
  </si>
  <si>
    <t>1. Homepage is displayed
2. "Login" Page is displayed
3. "Register as HMS" Page is displayed
4. Accept Guess's typed
5. VMN system will alert message:"Username field should not have special character"</t>
  </si>
  <si>
    <t>"Register as HMS" Page when user input a string small than 8 character and contains special characters.</t>
  </si>
  <si>
    <t>1. Go to vmn.com
2. Click on "Login" hyperlink on Homepage
3. Click on "Register ase HMS" hyperlink on "Login" Page
4. Enter texts in "Username" field contain special characters:!@#$%^&amp;*
5. Click on "Sign up" button</t>
  </si>
  <si>
    <t>1. Homepage is displayed
2. "Login" Page is displayed
3. "Register as HMS" Page is displayed
4. Accept Guess's typed
5. VMN system will alert message:"Username field should over 8 characters and do not contain special characters"</t>
  </si>
  <si>
    <t>"Register as HMS" Page when user input a string more than 20 character and contains special characters.</t>
  </si>
  <si>
    <t>1. Go to vmn.com
2. Click on "Login" hyperlink on Homepage
3. Click on "Register ase HMS" hyperlink on "Login" Page
4. Enter texts in "Username" field but under 8 characters and contain special characters:!@#$%^&amp;*
5. Click on "Sign up" button</t>
  </si>
  <si>
    <t>1. Go to vmn.com
2. Click on "Login" hyperlink on Homepage
3. Click on "Register ase HMS" hyperlink on "Login" Page
4. Enter texts in "Username" field but over 20 characters and contain special characters:!@#$%^&amp;*
5. Click on "Sign up" button</t>
  </si>
  <si>
    <t>1. Homepage is displayed
2. "Login" Page is displayed
3. "Register as HMS" Page is displayed
4. Accept Guess's typed
5. VMN system will alert message:"Username field should under 20 characters and do not contain special characters"</t>
  </si>
  <si>
    <t>"Register as HMS" Page when user input a string less than 8 character on "Password" field</t>
  </si>
  <si>
    <t>1. Go to vmn.com
2. Click on "Login" hyperlink on Homepage
3. Click on "Register ase HMS" hyperlink on "Login" Page
4. Enter texts in "Password" field but under 8 characters
5. Click on "Sign up" button</t>
  </si>
  <si>
    <t>1. Homepage is displayed
2. "Login" Page is displayed
3. "Register as HMS" Page is displayed
4. Accept Guess's typed
5. VMN system will alert message:"Password field should over 8 characters"</t>
  </si>
  <si>
    <t>"Register as HMS" Page when user NOT enter text in "Username" field</t>
  </si>
  <si>
    <t xml:space="preserve">1. Go to vmn.com
2. Click on "Login" hyperlink on Homepage
3. Click on "Register ase HMS" hyperlink on "Login" Page
4. Do not enter text in "Username" field
5. Click on "Sign up" button
</t>
  </si>
  <si>
    <t xml:space="preserve">"Register as HMS" Page when user NOT enter text in "Email" field </t>
  </si>
  <si>
    <t xml:space="preserve">1. Go to vmn.com
2. Click on "Login" hyperlink on Homepage
3. Click on "Register ase HMS" hyperlink on "Login" Page
4. Do not enter text in "Email" field
5. Click on "Sign up" button
</t>
  </si>
  <si>
    <t>"Register as HMS" Page when user NOT enter text in "Password" field</t>
  </si>
  <si>
    <t xml:space="preserve">1. Go to vmn.com
2. Click on "Login" hyperlink on Homepage
3. Click on "Register ase HMS" hyperlink on "Login" Page
4. Do not enter text in "Password" field
5. Click on "Sign up" button
</t>
  </si>
  <si>
    <t>1. Homepage is displayed
2. "Login" Page is displayed
3. "Register as HMS" Page is displayed
4. "Password" field is empty
5. VMN system will alert message:"Password field is required"</t>
  </si>
  <si>
    <t>1. Homepage is displayed
2. "Login" Page is displayed
3. "Register as HMS" Page is displayed
4. "Email" field is empty
5. VMN system will alert message:"Email field is required"</t>
  </si>
  <si>
    <t>1. Homepage is displayed
2. "Login" Page is displayed
3. "Register as HMS" Page is displayed
4. "Username" field is empty
5. VMN system will alert message:"Username field is required"</t>
  </si>
  <si>
    <t>"Register as HMS" Page when user NOT enter text in "HMS Name" field</t>
  </si>
  <si>
    <t xml:space="preserve">1. Go to vmn.com
2. Click on "Login" hyperlink on Homepage
3. Click on "Register ase HMS" hyperlink on "Login" Page
4. Do not enter text in "HMS Name" field
5. Click on "Sign up" button
</t>
  </si>
  <si>
    <t>1. Homepage is displayed
2. "Login" Page is displayed
3. "Register as HMS" Page is displayed
4. "HMS Name" field is empty
5. VMN system will alert message:"HMS Name field is required"</t>
  </si>
  <si>
    <t>"Register as HMS" Page when user NOT enter text in "Address" field</t>
  </si>
  <si>
    <t>"Register as HMS" Page when user NOT enter text in "Mobile number" field</t>
  </si>
  <si>
    <t>"Register as HMS" Page when user NOT enter text in "Representative" field</t>
  </si>
  <si>
    <t xml:space="preserve">1. Go to vmn.com
2. Click on "Login" hyperlink on Homepage
3. Click on "Register ase HMS" hyperlink on "Login" Page
4. Do not enter text in "Mobile number" field
5. Click on "Sign up" button
</t>
  </si>
  <si>
    <t>1. Homepage is displayed
2. "Login" Page is displayed
3. "Register as HMS" Page is displayed
4. "Representative" field is empty
5. VMN system will alert message:"Representative field is required"</t>
  </si>
  <si>
    <t xml:space="preserve">1. Go to vmn.com
2. Click on "Login" hyperlink on Homepage
3. Click on "Register ase HMS" hyperlink on "Login" Page
4. Do not enter text in "Representative" field
5. Click on "Sign up" button
</t>
  </si>
  <si>
    <t>1. Homepage is displayed
2. "Login" Page is displayed
3. "Register as HMS" Page is displayed
4. "Mobile number" field is empty
5. VMN system will alert message:"Mobile number field is required"</t>
  </si>
  <si>
    <t>"Register as HMS" Page when user input not match string with Password on "Confirm Password" field</t>
  </si>
  <si>
    <t>1. Go to vmn.com
2. Click on "Login" hyperlink on Homepage
3. Click on "Register ase HMS" hyperlink on "Login" Page
4. Enter texts in "Confirm Password" field that not match with "Password" field 
5. Click on "Sign up" button</t>
  </si>
  <si>
    <t>1. Homepage is displayed
2. "Login" Page is displayed
3. "Register as HMS" Page is displayed
4. "Confirm Password" is encode
5. VMN system will alert message:"Confirm Password should match with Password"</t>
  </si>
  <si>
    <t>"Register as HMS" Page when user input incorrect format email in "Email" field</t>
  </si>
  <si>
    <t>1. Go to vmn.com
2. Click on "Login" hyperlink on Homepage
3. Click on "Register ase HMS" hyperlink on "Login" Page
4. Enter texts in "Email" field but not correct email's form 
5. Click on "Sign up" button</t>
  </si>
  <si>
    <t>1. Homepage is displayed
2. "Login" Page is displayed
3. "Register as HMS" Page is displayed
4. Accept Guess's typed
5. VMN system will alert message:"Email format is not correct"</t>
  </si>
  <si>
    <t>"Register as HMS" Page when user input existed email in VMN system</t>
  </si>
  <si>
    <t>1. Go to vmn.com
2. Click on "Login" hyperlink on Homepage
3. Click on "Register ase HMS" hyperlink on "Login" Page
4. Enter texts in "Email" field but this email existed in VMN system
5. Click on "Sign up" button</t>
  </si>
  <si>
    <t>1. Homepage is displayed
2. "Login" Page is displayed
3. "Register as HMS" Page is displayed
4. Accept Guess's typed
5. VMN system will alert message:"The email  is existed"</t>
  </si>
  <si>
    <t>"Register as HMS" Page when user input correct information on "Register as HMS" Form</t>
  </si>
  <si>
    <t>1. Go to vmn.com
2. Click on "Login" hyperlink on Homepage
3. Click on "Register as HMS" hyperlink on "Login" Page
4. Enter information in "Register as HMS" Form
5. Click on "Sign up" button</t>
  </si>
  <si>
    <t>1. Homepage is displayed
2. "Login" Page is displayed
3. "Register as HMS" Page is displayed
4. Accept Guess's typed
5. VMN system will alert message:"You registered successfully, please wait Admin’s approve" and back to "Log in" Page</t>
  </si>
  <si>
    <t>This test cases were created to test Admin module.</t>
  </si>
  <si>
    <t xml:space="preserve">"Login" Page view in 1024x768 screen </t>
  </si>
  <si>
    <t>1. Enter Admin page</t>
  </si>
  <si>
    <t>"Login" Page when Admin NOT enter any text in "Login" Form then click on "Sign in"</t>
  </si>
  <si>
    <t>1. Enter Admin page
2. Click on "Sign in" button</t>
  </si>
  <si>
    <t>1. Enter Admin page
2. Click on "Username" field</t>
  </si>
  <si>
    <t>1. Enter Admin page
2. Click on "Password" field</t>
  </si>
  <si>
    <t>1. Enter Admin page
2. Input data into "Password" field</t>
  </si>
  <si>
    <t>When Admin input correct username and password</t>
  </si>
  <si>
    <t xml:space="preserve">1. "Login" Page is displayed by following fields:
- Username text field
- Password text field
- Remember me button
- Forgot Password hyperlink
- Sign in button
</t>
  </si>
  <si>
    <t>1. "Login" Page is displayed 
2. VMN system will wait until Admin enter information in "Login" Form</t>
  </si>
  <si>
    <t>1. "Login" Page is displayed 
2. Pointer is flickered in "Username" textbox</t>
  </si>
  <si>
    <t>1. "Login" Page is displayed 
2. Pointer is flickered in "Password" textbox</t>
  </si>
  <si>
    <t>1. "Login" Page is displayed 
2. Data is encoded</t>
  </si>
  <si>
    <t>1. Enter Admin page
2. Input username "email0@gmail.com", password "" then click "Sign in" button</t>
  </si>
  <si>
    <t>1. Enter Admin page
2. Input username "email0@gmail.com" password "123456", then click "Sign in" button</t>
  </si>
  <si>
    <t>1. "Login" Page is displayed
2. VMN system will alert message:"The Password field is required"</t>
  </si>
  <si>
    <t>"Login" Page when user input only password to "Login" Form</t>
  </si>
  <si>
    <t>"Login" Page when Admin input only username to "Login" Form</t>
  </si>
  <si>
    <t>1. Enter Admin page
2. Input username "", password "123456789"  then click "Sign in" button</t>
  </si>
  <si>
    <t>1. "Login" Page is displayed
2. VMN system will alert message:"The Username field is required"</t>
  </si>
  <si>
    <t>"Login" Page when user input correct username and wrong password</t>
  </si>
  <si>
    <t>1. Enter Admin page
2. Input username "email0@gmail.com" and password "fsdfs", then click "Sign in" button</t>
  </si>
  <si>
    <t>1. "Login" Page is displayed
2. VMN system will alert message:"Username or Password wrong"</t>
  </si>
  <si>
    <t>"Login" Page when user input wrong username and correct password</t>
  </si>
  <si>
    <t>1. Enter Admin page
2. Input username but wrong and password but correct, then click "Sign in" button</t>
  </si>
  <si>
    <t>"Login" Page when user input wrong username and wrong password</t>
  </si>
  <si>
    <t>1. Enter Admin page
2. Input wrong username "fsdfsd" and password "123456789", then click "Sign in" button</t>
  </si>
  <si>
    <t>Admin Page Detail</t>
  </si>
  <si>
    <t>Admin Page view detail in 1366x768 screen</t>
  </si>
  <si>
    <t>Admin Page view detail in 1024x768 screen</t>
  </si>
  <si>
    <t>1. Login VMN system by Admin rule</t>
  </si>
  <si>
    <t xml:space="preserve">1. Admin Page is displayed with the following list:
- Header
- Right Header:
+ Logout button
- Dashboard
         + Total User
         + Total HMS
         + Total Waiting Approval
         + Total Access
- Content details left
        + Dashboard (default)
        + User management
        + New register HMS
</t>
  </si>
  <si>
    <t xml:space="preserve">1. "Login" Page is displayed 
2. Logged in successfully, Admin Page is displayed with the following list:
- Header
- Right Header:
+ Logout button
- Dashboard
         + Total User
         + Total HMS
         + Total Waiting Approval
         + Total Access
- Content details left
        + Dashboard (default)
        + User management
        + New register HMS
</t>
  </si>
  <si>
    <t>When Admin click on "Logout" button</t>
  </si>
  <si>
    <t>1. Login VMN system by Admin rule
2. Click on "Logout" button in right Header</t>
  </si>
  <si>
    <t xml:space="preserve">1. Admin Page is displayed
2. Log Admin out of VMN system, back to "Login" Page
</t>
  </si>
  <si>
    <t>"Dashboard" Page when Admin click on "Dashboard" hyperlink at the the left of Admin Page</t>
  </si>
  <si>
    <t>1. Admin Page is displayed
2. "User management" Page is displayed by following fields:
- Searching field
- Account
- Email
- User's role
- Status
- Detail button</t>
  </si>
  <si>
    <t xml:space="preserve">1. Login VMN system by Admin rule
2. Click on "Dashboard" hyperlink
</t>
  </si>
  <si>
    <t>1. Login VMN system by Admin rule
2. Click on "User management" hyperlink</t>
  </si>
  <si>
    <t>1. Create 5 users for testing
2. Login VMN system by Admin rule
3. Click on "Dashboard" hyperlink</t>
  </si>
  <si>
    <t>1. Database exist 5 users for testing
2. Admin Page is displayed
3. "Dashboard" Page is displayed by 5 user in "Total User" Frame</t>
  </si>
  <si>
    <t>1. Login VMN system by Admin rule
2. Lock 2 accounts in 5 accounts that register before
3. Click on "Dashboard" hyperlink at the left of Admin Page</t>
  </si>
  <si>
    <t>1. Admin Page is displayed
2. 2 accounts in 5 accounts that register before is locked in database
3. "Dashboard" Page is displayed by 5 account in "Total User"</t>
  </si>
  <si>
    <t>"Total User" Frame when Admin lock 2 accounts in 5 account register before</t>
  </si>
  <si>
    <t>"Total User" Frame when Admin add more User into database</t>
  </si>
  <si>
    <t xml:space="preserve">"Total HMS" Frame when Admin approve more HMS </t>
  </si>
  <si>
    <t>1. Login VMN system by Admin rule
2. Approve 5 account of HMS 
3. Click on "Dashboard" hyperlink</t>
  </si>
  <si>
    <t xml:space="preserve">1. Admin Page is displayed
2. Total of HMS is 5 accounts in database
3. "Dashboard" Page is displayed by 5 accounts of HMS in "Total HMS" Frame\ </t>
  </si>
  <si>
    <t>"Total HMS" Frame when Admin lock 2 accounts of HMS in 5 accounts approved before</t>
  </si>
  <si>
    <t xml:space="preserve">1. Login VMN system by Admin rule
2. Lock 2 accounts of HMS in 5 accounts that register before
3. Click on "Dashboard" hyperlink </t>
  </si>
  <si>
    <t>1. Admin Page is displayed
2. 2 accounts of HMS in 5 accounts that register before is locked in database
3. "Dashboard" Page is displayed by 5 account in "Total HMS"</t>
  </si>
  <si>
    <t xml:space="preserve">1. Create 5 accounts of HMS
2. Login VMN system by Admin rule
3. Click on "Dashboard" hyperlink
4. Approve 2 HMS accounts in 5 account that created before
5. Click on "Dashboard" hyperlink </t>
  </si>
  <si>
    <t>"User Management" Page when Admin click on "User management" hyperlink at the left of Admin Page</t>
  </si>
  <si>
    <t>"User Management" Page when Admin input keyword in "Searching" field then click on Search or press enter</t>
  </si>
  <si>
    <t xml:space="preserve">1. Login VMN system by Admin rule
2. Click on "User Management" hyperlink
3. Input keyword in "Searching" field to search an account
4. Click on "Search" button or press enter </t>
  </si>
  <si>
    <t>1. Admin page is displayed 
2. "User Management" Page is displayed
3. Keyword is displayed in "Searching" field
4. Display result if find out account that suitable with Admin's keyword, if not display:"The account does not exist in database"</t>
  </si>
  <si>
    <t>"Account Detail" Box when Admin click on "Detail" button</t>
  </si>
  <si>
    <t xml:space="preserve">1. Login VMN system by Admin rule
2. Click on "User Management" hyperlink
3. Click on "Detail" button of the account
</t>
  </si>
  <si>
    <t>1. Admin Page is displayed
2. "User Management" Page is displayed
3. "Account Detail" Box is displayed by following fields:
- Account
- Email
- Name
- First name
- Date of birth
- Role select box:
        + Mod
        + Member
- Save button (dont have if account is HMS)
- Lock button</t>
  </si>
  <si>
    <t>"Role" column when Admin change account's role: Member become Mod in VMN system</t>
  </si>
  <si>
    <t>1. Login VMN system by Admin rule
2. Click on "User Management" hyperlink
3. Click on "Detail" button of the account
4. Click on Mod role in "Role" select box
5. Click on "Save" button</t>
  </si>
  <si>
    <t>1. Admin Page is displayed
2. "User Management" Page is displayed
3. "Account Detail" Box is displayed
4. The account's role is Mod 
5. "Account Detail" Box is disapear, at "Role" column, the account's role is Mod</t>
  </si>
  <si>
    <t>"Role" column when Admin change account's role: Mod become Member in VMN system</t>
  </si>
  <si>
    <t>1. Login VMN system by Admin rule
2. Click on "User Management" hyperlink
3. Click on "Detail" button of the account
4. Click on Member role in "Role" select box
5. Click on "Save" button</t>
  </si>
  <si>
    <t xml:space="preserve">1. Admin Page is displayed
2. "User Management" Page is displayed
3. "Account Detail" Box is displayed
4. The account's role is Member 
5. "Account Detail" Box is disapear, at "Role" column, the account's role is Member
</t>
  </si>
  <si>
    <t>"Status" column when Admin lock an account</t>
  </si>
  <si>
    <t>1. Admin Page is displayed
2. "User Management" Page is displayed
3. "Account Detail" Box is displayed
4. "Account Detail" Box is disappear, the account's "Status" column is lock status</t>
  </si>
  <si>
    <t>"Status" column when Admin unlock an account</t>
  </si>
  <si>
    <t>1. Login VMN system by Admin rule
2. Click on "User Management" hyperlink
3. Click on "Detail" button of the locking account
4. Click on "UnLock" button</t>
  </si>
  <si>
    <t>1. Login VMN system by Admin rule
2. Click on "User Management" hyperlink
3. Click on "Detail" button of the Unlocking account
4. Click on "Lock" button</t>
  </si>
  <si>
    <t>1. Admin Page is displayed
2. "User Management" Page is displayed
3. "Account Detail" Box is displayed
4. "Account Detail" Box is disappear, the account's "Status" column is active status</t>
  </si>
  <si>
    <t>1. Admin page is displayed 
2. "Waiting HMS Aprroval" Page is displayed
3. Keyword is displayed in "Searching" field
4. Display result if find out account that suitable with Admin's keyword, if not display:"The account does not exist in database"</t>
  </si>
  <si>
    <t>"Login" Page when Mod NOT enter any text in "Login" Form then click on "Sign in"</t>
  </si>
  <si>
    <t>1. "Login" Page is displayed 
2. VMN system will wait until Mod enter information in "Login" Form</t>
  </si>
  <si>
    <t>When Mod input correct username and password</t>
  </si>
  <si>
    <t xml:space="preserve">1. "Login" Page is displayed 
2. Logged in successfully, Mod Page is displayed with the following list:
- Header
- Right Header:
+ Logout button
- Dashboard
         + Total User
         + Total HMS
         + Total Waiting Approval
         + Total Access
- Content details left
        + Dashboard (default)
        + User management
        + New register HMS
</t>
  </si>
  <si>
    <t>"Login" Page when Mod input only username to "Login" Form</t>
  </si>
  <si>
    <t>Mod Page Detail</t>
  </si>
  <si>
    <t>Mod Page view detail in 1366x768 screen</t>
  </si>
  <si>
    <t>1. Login VMN system by Mod rule</t>
  </si>
  <si>
    <t>Mod Page view detail in 1024x768 screen</t>
  </si>
  <si>
    <t>When Mod click on "Logout" button</t>
  </si>
  <si>
    <t>1. Login VMN system by Mod rule
2. Click on "Logout" button in right Header</t>
  </si>
  <si>
    <t xml:space="preserve">1. Mod Page is displayed
2. Log Mod out of VMN system, back to "Login" Page
</t>
  </si>
  <si>
    <t>"Dashboard" Page when Mod click on "Dashboard" hyperlink at the the left of Mod Page</t>
  </si>
  <si>
    <t xml:space="preserve">1. Login VMN system by Mod rule
2. Click on "Dashboard" hyperlink
</t>
  </si>
  <si>
    <t>1. Admin Page is displayed
2. "Dashboard" Page is displayed by following fields:
- Total of User
- Total of HMS
- HMS Pending</t>
  </si>
  <si>
    <t>"HMS Pending" Frame when Admin approve more HMS</t>
  </si>
  <si>
    <t xml:space="preserve">1. 5 HMS accounts is created, and waiting for Admin's approval
2. Admin page is displayed
3. "Dashboard" Page is displayed by 5 HMS account in "Waiting HMS aprroval" Frame
4. 2 HMS accounts is approved
5. "Dashboard" Page is displayed by 3 HMS account in "HMS Pending" Frame
 "Total HMS" Frame display 7 HMS accounts
"Total User" Frame display 10 accounts
</t>
  </si>
  <si>
    <t>"HMS Pending" Page when Admin click on "HMS Pending" hyperlink at the left of Admin Page</t>
  </si>
  <si>
    <t>1. Login VMN system by Admin rule
2. Click on "HMS Pending" hyperlink</t>
  </si>
  <si>
    <t xml:space="preserve">1. Admin Page is displayed
2. "HMS Pending" Page is displayed by following fields:
- Searching fiels
- HMS Account
- Email
- Register date
- Action
- Detail button
</t>
  </si>
  <si>
    <t>"HMS Pending" Page when Admin input keyword in "Searching" field then click on Search or press enter</t>
  </si>
  <si>
    <t xml:space="preserve">1. Login VMN system by Admin rule
2. Click on "HMS Pending" hyperlink
3. Input keyword in "Searching" field to search an account
4. Click on "Search" button or press enter </t>
  </si>
  <si>
    <t xml:space="preserve">1. Login VMN system by Admin rule
2. Click on "HMS Pending" hyperlink
3. Click on "Detail" button of the account
</t>
  </si>
  <si>
    <t>1. Admin Page is displayed
2. "HMS Pending" Page is displayed
3. "Account Detail" Box is displayed by following fields:
- Account
- Email
- Address
- Mobile number
- Representative
- Accept button
- Deny button</t>
  </si>
  <si>
    <t>"HMS Pending" Page when Admin accept new HMS</t>
  </si>
  <si>
    <t>1. Login VMN system by Admin rule
2. Click on "HMS Pending" hyperlink
3. Click on "Detail" button of the account
4. Click on "Accept" button</t>
  </si>
  <si>
    <t xml:space="preserve">1. Admin Page is displayed
2. "HMS Pending" Page is displayed
3. "Account Detail" Box is displayed
4. VMN system will alert message:"Accept success", the HMS account is existed in "User Management" Page 
</t>
  </si>
  <si>
    <t>"HMS Pending" Page when Admin deny new HMS</t>
  </si>
  <si>
    <t xml:space="preserve">1. Admin Page is displayed
2. "HMS Pending" Page is displayed
3. "Account Detail" Box is displayed
4. VMN system will alert message:"Deny success", the HMS account is disappear in " HMS Pending" Page </t>
  </si>
  <si>
    <t>Herbal Medicine Store Pending</t>
  </si>
  <si>
    <t xml:space="preserve">1. Mod Page is displayed with the following list:
- Header
- Right Header:
+ Logout button
- Dashboard
         + Total Medicinal Plants Articles
         + Total Remedy
         + Total Articles Pending
- Content details left
        + Dashboard (default)
        + Medicinal Plants Management
        + Remedy Management
</t>
  </si>
  <si>
    <t>1. Enter Mod Page</t>
  </si>
  <si>
    <t>1. Enter Mod Page
2. Click on "Sign in" button</t>
  </si>
  <si>
    <t>1. Enter Mod Page
2. Click on "Username" field</t>
  </si>
  <si>
    <t>1. Enter Mod Page
2. Click on "Password" field</t>
  </si>
  <si>
    <t>1. Enter Mod Page
2. Input data into "Password" field</t>
  </si>
  <si>
    <t>1. Enter Mod Page
2. Input username "email0@gmail.com" password "123456", then click "Sign in" button</t>
  </si>
  <si>
    <t>1. Enter Mod Page
2. Input username "email0@gmail.com", password "" then click "Sign in" button</t>
  </si>
  <si>
    <t>1. Enter Mod Page
2. Input username "", password "123456789"  then click "Sign in" button</t>
  </si>
  <si>
    <t>1. Enter Mod Page
2. Input username "email0@gmail.com" and password "fsdfs", then click "Sign in" button</t>
  </si>
  <si>
    <t>1. Enter Mod Page
2. Input username but wrong and password but correct, then click "Sign in" button</t>
  </si>
  <si>
    <t>1. Enter Mod Page
2. Input wrong username "fsdfsd" and password "123456789", then click "Sign in" button</t>
  </si>
  <si>
    <t>1. Mod Page is displayed
2. "Dashboard" Page is displayed by following fields:
     + Total Medicinal Plants Articles
     + Total Remedy
     + Total Articles Pending</t>
  </si>
  <si>
    <t>"Total Medicinal Plants Articles" Frame when Mod contribute more Medicinal Plants Articles into database</t>
  </si>
  <si>
    <t>1. Login VMN system by Mod rule
2. Contribute 5 Medicinal Plants Articles into database
3. Click on "Dashboard" hyperlink</t>
  </si>
  <si>
    <t>1. HomePage is displayed
2. 5 Medicinal Plants is existed in database
3. "Dashboard" Page is displayed by 5 Medicinal Plants Articles in "Total Medicinal Plants Articles" Frame</t>
  </si>
  <si>
    <t xml:space="preserve">"Total Medicinal Plants Articles" Frame when Mod approve more Medicinal Plants Articles </t>
  </si>
  <si>
    <t>1. Login VMN system by Mod rule
2. Approve 5 Medicinal Plants Articles
3. Click on "Dashboard" hyperlink</t>
  </si>
  <si>
    <t>1. Mod Page is displayed
2. 5 Medicinal Plants Articles is approved
3. Dashboard is displayed by 5 Medicinal Plants Articles in "Total Medicinal Plants Articles" Frame</t>
  </si>
  <si>
    <t>"Total Medicinal Plants Articles" Frame when some Medicinal Plants Articles is reported</t>
  </si>
  <si>
    <t>1. Login VMN system by Mod rule
2. Click on "Dashboard" hyperlink
Precondition: Exist 5 Medicinal Plants Articles is reported</t>
  </si>
  <si>
    <t>"Total Remedy Articles" Frame when Mod contribute more Remedy Articles into database</t>
  </si>
  <si>
    <t>1. HomePage is displayed
2. 5 Remedy Article is existed in database
3. "Dashboard" Page is displayed by 5 Remedy Articles in "Total Remedy Articles" Frame</t>
  </si>
  <si>
    <t>1. Login VMN system by Mod rule
2. Contribute 5 Remedy Articles into database
3. Click on "Dashboard" hyperlink</t>
  </si>
  <si>
    <t xml:space="preserve">"Total Remedy Articles" Frame when Mod approve more Remedy Articles </t>
  </si>
  <si>
    <t>1. Login VMN system by Mod rule
2. Approve 5 Remedy Articles
3. Click on "Dashboard" hyperlink</t>
  </si>
  <si>
    <t>1. Mod Page is displayed
2. 5 Remedy Articles is approved
3. Dashboard is displayed by 5 Remedy Articles in "Total Remedy Articles" Frame</t>
  </si>
  <si>
    <t>"Total Remedy Articles" Frame when some Remedy Articles is reported</t>
  </si>
  <si>
    <t>1. Login VMN system by Mod rule
2. Click on "Dashboard" hyperlink
Precondition: Exist 5 Remedy Articles is reported</t>
  </si>
  <si>
    <t>1. Mod Page is displayed
2. "Dashboard" Page is displayed by 5 Remedy Article in "Total Remedy Article" Frame</t>
  </si>
  <si>
    <t>"Total Medicinal Plants Articles" Frame when Mode delete some Medicinal Plants Articles</t>
  </si>
  <si>
    <t>1. Login VMN system by Mod rule
2. Delete 5 Medicinal Plants Articles that is reported
3. Click on "Dashboard" hyperlink
Precondition: Exist 5 Medicinal Plants Articles is reported</t>
  </si>
  <si>
    <t>1. Mod Page is displayed
2. 5 Medicinal Plants Articles is deleted
2. "Dashboard" Page is displayed by 0 Medicinal Plants Article in "Total Medicinal Plants Article" Frame</t>
  </si>
  <si>
    <t>1. Mod Page is displayed
2. "Dashboard" Page is displayed by 5 Medicinal Plants Article in "Total Medicinal Plants Article" Frame</t>
  </si>
  <si>
    <t>"Total Remedy Articles" Frame when Mode delete some Remedy Articles</t>
  </si>
  <si>
    <t>1. Login VMN system by Mod rule
2. Delete 5 Remedy Articles that is reported
3. Click on "Dashboard" hyperlink
Precondition: Exist 5 Remedy Articles is reported</t>
  </si>
  <si>
    <t>1. Mod Page is displayed
2. 5 Remedy Articles is deleted
2. "Dashboard" Page is displayed by 0 Remedy Article in "Total Remedy Article" Frame</t>
  </si>
  <si>
    <t xml:space="preserve">"Articles Pending" Frame when Mod approve more Medicinal Plants Articles </t>
  </si>
  <si>
    <t>1. Login VMN system by Mod rule
2. Approve 5 Medicinal Plants Articles
3. Click on "Dashboard" hyperlink
Precondition: 10 Articles Pending</t>
  </si>
  <si>
    <t>1. Mod Page is displayed
2. 5 Medicinal Plants Articles is approved
3. Dashboard is displayed by 5 Articles Pending in "Total Article Pending" Frame</t>
  </si>
  <si>
    <t xml:space="preserve">"Articles Pending" Frame when Mod approve more Remedy Articles </t>
  </si>
  <si>
    <t>1. Login VMN system by Mod rule
2. Approve 5 Remedy Articles
3. Click on "Dashboard" hyperlink
Precondition: 10 Articles Pending</t>
  </si>
  <si>
    <t>1. Mod Page is displayed
2. 5 Remedy Articles is approved
3. Dashboard is displayed by 5 Articles Pending in "Total Article Pending" Frame</t>
  </si>
  <si>
    <t xml:space="preserve">"Articles Pending" Frame when Mod delete more Medicinal Plants Articles </t>
  </si>
  <si>
    <t>1. Login VMN system by Mod rule
2. Delete 5 Medicinal Plants Articles that is reported
3. Click on "Dashboard" hyperlink
Precondition: Exist 10 Peding Articles</t>
  </si>
  <si>
    <t>1. Mod Page is displayed
2. 5 Medicinal Plants Articles is deleted
2. "Dashboard" Page is displayed by 5 Articles Pending in "Total Articles Pending" Frame</t>
  </si>
  <si>
    <t xml:space="preserve">"Articles Pending" Frame when Mod approve more Change content's Medicinal Plants Articles </t>
  </si>
  <si>
    <t>1. Login VMN system by Mod rule
2. Approve 5 Change content's Medicinal Plants Articles
3. Click on "Dashboard" hyperlink
Precondition: 10 Articles Pending</t>
  </si>
  <si>
    <t>1. Mod Page is displayed
2. 5 Change content's Medicinal Plants Articles is approved
3. Dashboard is displayed by 5 Articles Pending in "Total Article Pending" Frame</t>
  </si>
  <si>
    <t xml:space="preserve">"Articles Pending" Frame when Mod delete more Remedy Articles </t>
  </si>
  <si>
    <t xml:space="preserve">"Articles Pending" Frame when Mod approve more Change content's Remedy Articles </t>
  </si>
  <si>
    <t>1. Login VMN system by Mod rule
2. Delete 5 Remedy Articles that is reported
3. Click on "Dashboard" hyperlink
Precondition: Exist 10 Peding Articles</t>
  </si>
  <si>
    <t>1. Login VMN system by Mod rule
2. Approve 5 Change content's Remedy Articles
3. Click on "Dashboard" hyperlink
Precondition: 10 Articles Pending</t>
  </si>
  <si>
    <t>1. Mod Page is displayed
2. 5 Remedy Articles is deleted
2. "Dashboard" Page is displayed by 5 Articles Pending in "Total Articles Pending" Frame</t>
  </si>
  <si>
    <t>1. Mod Page is displayed
2. 5 Change content's Remedy Articles is approved
3. Dashboard is displayed by 5 Articles Pending in "Total Article Pending" Frame</t>
  </si>
  <si>
    <t>Medicinal Plants Articles Management</t>
  </si>
  <si>
    <t>"Medicinal Plants Articles Management" Page view in 1366x768 screen when Mod click on "Medicinal Plants Articles Management" hyperlink</t>
  </si>
  <si>
    <t>"Medicinal Plants Articles Management" Page view in 1024x768 screen when Mod click on "Medicinal Plants Articles Management" hyperlink</t>
  </si>
  <si>
    <t>1. Login VMN system by Mod rule
2. Click on "Medicinal Plants Articles Management" hyperlink</t>
  </si>
  <si>
    <t xml:space="preserve">1. Mod Page is displayed
2. "Medicinal Plants Article Management" Page is displayed by following fields:
- Medicinal Plants Article Management
- New Medicinal Plants Article Contribution tab
         + Name
         + Author
         + Contribution date
         + Detail button
- Change content's Medicinal Plants Article tab
- Reported Medicinal Plants Article tab
</t>
  </si>
  <si>
    <t>"Medicinal Plants Articles Management" Page when Mod click on "Change content's Medicinal Plants Article" tab</t>
  </si>
  <si>
    <t>"Medicinal Plants Articles Management" Page when Mod click on "Reported Medicinal Plants Article" tab</t>
  </si>
  <si>
    <t>1. Login VMN system by Mod role
2. Click on "Change content's Medicinal Plants Article" tab</t>
  </si>
  <si>
    <t>1. Login VMN system by Mod role
2. Click on "Reported Medicinal Plants Article" tab</t>
  </si>
  <si>
    <t xml:space="preserve">1. Mod Page is displayed
2. "Medicinal Plants Article Management" Page is displayed by following fields:
- Medicinal Plants Article Management
- New Medicinal Plants Article Contribution tab
- Change content's Medicinal Plants Article tab
             + Name
             + Author
             + Contribution date
             + Detail button
- Reported Medicinal Plants Article tab
</t>
  </si>
  <si>
    <t xml:space="preserve">1. Mod Page is displayed
2. "Medicinal Plants Article Management" Page is displayed by following fields:
- Medicinal Plants Article Management
- New Medicinal Plants Article Contribution tab
- Change content's Medicinal Plants Article tab
- Reported Medicinal Plants Article tab
         + Name
         + Reporter
         + Report date
         + Detail button
</t>
  </si>
  <si>
    <t>When Mod click on "Detail" button on "New Medicinal Plants Article" tab</t>
  </si>
  <si>
    <t xml:space="preserve">1. Login VMN system by Mod role
2. Click on "Medicinal Plants Article Management" tab 
3. Click on "Detail" button of any Article
</t>
  </si>
  <si>
    <t>1. Mod Page is displayed
2. "New Medicinal Plants Article" Page is displayed
3. "New Medicinal Plants Article Detail" Page is displayed by following fields:
- Name
- Other name
- Science name
- Description
- Characteristic
- Allocation place
- Utility
- Author
- Accept button
- Deny button</t>
  </si>
  <si>
    <t xml:space="preserve">When Mod click on "Accept" button on "New Medicinal Plants Article Detail" Page </t>
  </si>
  <si>
    <t xml:space="preserve">1. Login VMN system by Mod role
2. Click on "Medicinal Plants Article Management" tab 
3. Click on "Detail" button of any Article
4. Click on "Accept" button
</t>
  </si>
  <si>
    <t xml:space="preserve">When Mod click on "Deny" button on "New Medicinal Plants Article Detail" Page </t>
  </si>
  <si>
    <t xml:space="preserve">1. Login VMN system by Mod role
2. Click on "Medicinal Plants Article Management" tab 
3. Click on "Detail" button of any Article
4. Click on "Deny" button
</t>
  </si>
  <si>
    <t>1. Mod Page is displayed
2. "New Medicinal Plants Article" Page is displayed
3. "New Medicinal Plants Article Detail" Page is displayed
4. - The Medicinal Plants Article is denied
    - "Articles Pending" Frame is update number of Articles Pending
    - "New Medicinal Plants Articles" tab is displayed
    - VMN system will alert a message:"Request is denied"</t>
  </si>
  <si>
    <t>1. Mod Page is displayed
2. "New Medicinal Plants Article" Page is displayed
3. "New Medicinal Plants Article Detail" Page is displayed
4. - The Medicinal Plants Article is accept
     - "Articles Pending" Frame is update number of Articles Pending 
     - "New Medicinal Plants Articles" tab is displayed
     - VMN system will alert a message:" The medicinal plants article is save into database"</t>
  </si>
  <si>
    <t>When Mod click on "Detail" button on "Change content's Medicinal Plants Article" tab</t>
  </si>
  <si>
    <t xml:space="preserve">When Mod click on "Accept" button on "Change content's Medicinal Plants Article" Page </t>
  </si>
  <si>
    <t xml:space="preserve">1. Login VMN system by Mod role
2. Click on "Change content's Medicinal Plants Article" tab 
3. Click on "Detail" button of any Article
</t>
  </si>
  <si>
    <t>1. Mod Page is displayed
2. "Change content's Medicinal Plants Article" Page is displayed
3. "Change content's Medicinal Plants Article Detail" Page is displayed by following fields:
- Name
- Other name
- Science name
- Description
- Characteristic
- Allocation place
- Utility
- Author
- Accept button
- Deny button</t>
  </si>
  <si>
    <t xml:space="preserve">When Mod click on "Deny" button on "Change content's Medicinal Plants Articles" Page </t>
  </si>
  <si>
    <t>When Mod click on "Detail" button on "Reported Medicinal Plants Article" tab</t>
  </si>
  <si>
    <t xml:space="preserve">1. Login VMN system by Mod role
2. Click on "Medicinal Plants Article Management" hyperlink 
3. Click on "Reported Medicinal Plants" tab
4. Click on "Detail" button of any Article 
</t>
  </si>
  <si>
    <t>1. Mod Page is displayed
2. "Medicinal Plants Management" Page is displayed
3. "Reported Medicinal Plants Article" Page is displayed
4. "Reported Medicinal Plants Article Detail" Page is displayed by following fields:
- Name
- Other name
- Science name
- Description
- Characteristic
- Allocation place
- Utility
- Author
- Accept button
- Deny button</t>
  </si>
  <si>
    <t>1. Mod Page is displayed
2. "Medicinal Plants Article Management" Page is displayed
2. "Reported Medicinal Plants Article" Page is displayed
3. "Reported Medicinal Plants Article Detail" Page is displayed
4. - The Reported Medicinal Plants Article is accept
     - "Articles Pending" Frame is update number of Articles Pending 
     - "Reported Medicinal Plants Articles" tab is displayed
     - VMN system will alert a message:" The medicinal plants article is remind to author"</t>
  </si>
  <si>
    <t>1. Mod Page is displayed
2. "Reported Medicinal Plants Article" is displayed
3. "Reported Medicinal Plants Article" Page is displayed
4. "Reported Medicinal Plants Article Detail" Page is displayed
5. - The Reported Medicinal Plants Article is denied
    - "Articles Pending" Frame is update number of Articles Pending
    - "Reported Medicinal Plants Articles" tab is displayed
    - VMN system will alert a message:"Request is denied"</t>
  </si>
  <si>
    <t xml:space="preserve">1. Login VMN system by Mod role
2. Click on "Medicinal Plants Article Management" tab 
3. Click on "Reported Medicinal Plants Article" tab
4. Click on "Detail" button of any Article
5. Click on "Accept" button
</t>
  </si>
  <si>
    <t xml:space="preserve">1. Login VMN system by Mod role
2. Click on "Medicinal Plants Article Management" tab 
3. Click on "Reported Medicinal Plants Article" tab
4. Click on "Detail" button of any Article
5. Click on "Deny" button
</t>
  </si>
  <si>
    <t xml:space="preserve">1. Login VMN system by Mod role
2. Click on "Medicinal Plants Article Management" tab
3. Click on "Change content's Medicinal Plants Articlest" tab 
4. Click on "Detail" button of any Article
5. Click on "Deny" button
</t>
  </si>
  <si>
    <t>1. Mod Page is displayed
2. "Medicinal Plants Article Management" Page is displayed 
3. "Change content's Medicinal Plants Articles" Page is displayed
4. "Change content's Medicinal Plants Articles Detail" Page is displayed
5. - The Change content's Medicinal Plants Article is denied
    - "Articles Pending" Frame is update number of Articles Pending
    - "Change content's Medicinal Plants Articles" tab is displayed
    - VMN system will alert a message:"Request is denied"</t>
  </si>
  <si>
    <t xml:space="preserve">1. Login VMN system by Mod role
2. Click on "Medicinal Plants Article Management" tab
3. Click on "Change content's Medicinal Plants Articlest" tab 
4. Click on "Detail" button of any Article
5. Click on "Accept" button
</t>
  </si>
  <si>
    <t>1. Mod Page is displayed
2. "Medicinal Plants Article Management" Page is displayed
3. "Change content's Medicinal Plants Articles" Page is displayed
4. "Change content's Medicinal Plants Article Detail" Page is displayed
5. - The Change content's Medicinal Plants Article is accept
     - "Articles Pending" Frame is update number of Articles Pending 
     - "Change content's Medicinal Plants Articles" tab is displayed
     - VMN system will alert a message:" The article is updated successfully"</t>
  </si>
  <si>
    <t>Remedy Articles Management</t>
  </si>
  <si>
    <t>"Remedy Articles Management" Page view in 1366x768 screen when Mod click on "Remedy Articles Management" hyperlink</t>
  </si>
  <si>
    <t>"Remedy Articles Management" Page view in 1024x768 screen when Mod click on "Remedy Articles Management" hyperlink</t>
  </si>
  <si>
    <t>"Remedy Articles Management" Page when Mod click on "Change content's Remedy Article" tab</t>
  </si>
  <si>
    <t>"RemedyArticles Management" Page when Mod click on "Reported Remedy Article" tab</t>
  </si>
  <si>
    <t>When Mod click on "Detail" button on "New Remedy Article" tab</t>
  </si>
  <si>
    <t xml:space="preserve">When Mod click on "Accept" button on "New Remedy Article Detail" Page </t>
  </si>
  <si>
    <t xml:space="preserve">When Mod click on "Deny" button on "New Remedy Article Detail" Page </t>
  </si>
  <si>
    <t>When Mod click on "Detail" button on "Change content's Remedy Article" tab</t>
  </si>
  <si>
    <t xml:space="preserve">When Mod click on "Accept" button on "Change content's Remedy Article" Page </t>
  </si>
  <si>
    <t xml:space="preserve">When Mod click on "Deny" button on "Change content's Remedy Articles" Page </t>
  </si>
  <si>
    <t xml:space="preserve">When Mod click on "Deny" button on "Reported  Remedy Article" Page </t>
  </si>
  <si>
    <t xml:space="preserve">When Mod click on "Deny" button on "Reported Medicinal Plants Article" Page </t>
  </si>
  <si>
    <t>1. Login VMN system by Mod rule
2. Click on " Remedy Articles Management" hyperlink</t>
  </si>
  <si>
    <t>1. Login VMN system by Mod role
2. Click on "Change content's  Remedy Article" tab</t>
  </si>
  <si>
    <t>1. Login VMN system by Mod role
2. Click on "Reported  Remedy Article" tab</t>
  </si>
  <si>
    <t xml:space="preserve">1. Login VMN system by Mod role
2. Click on " Remedy Article Management" tab 
3. Click on "Detail" button of any Article
</t>
  </si>
  <si>
    <t xml:space="preserve">1. Login VMN system by Mod role
2. Click on " Remedy Article Management" tab 
3. Click on "Detail" button of any Article
4. Click on "Accept" button
</t>
  </si>
  <si>
    <t xml:space="preserve">1. Login VMN system by Mod role
2. Click on " Remedy Article Management" tab 
3. Click on "Detail" button of any Article
4. Click on "Deny" button
</t>
  </si>
  <si>
    <t xml:space="preserve">1. Login VMN system by Mod role
2. Click on "Change content's  Remedy Article" tab 
3. Click on "Detail" button of any Article
</t>
  </si>
  <si>
    <t xml:space="preserve">1. Login VMN system by Mod role
2. Click on " Remedy Article Management" tab
3. Click on "Change content's  Remedy Articlest" tab 
4. Click on "Detail" button of any Article
5. Click on "Accept" button
</t>
  </si>
  <si>
    <t xml:space="preserve">1. Login VMN system by Mod role
2. Click on " Remedy Article Management" tab
3. Click on "Change content's  Remedy Article" tab 
4. Click on "Detail" button of any Article
5. Click on "Deny" button
</t>
  </si>
  <si>
    <t xml:space="preserve">1. Login VMN system by Mod role
2. Click on " Remedy Article Management" hyperlink 
3. Click on "Reported  Remedy Article" tab
4. Click on "Detail" button of any Article 
</t>
  </si>
  <si>
    <t xml:space="preserve">1. Login VMN system by Mod role
2. Click on " Remedy Article Management" tab 
3. Click on "Reported  RemedyArticle" tab
4. Click on "Detail" button of any Article
5. Click on "Accept" button
</t>
  </si>
  <si>
    <t xml:space="preserve">1. Login VMN system by Mod role
2. Click on " Remedy Article Management" tab 
3. Click on "Reported  Remedy Article" tab
4. Click on "Detail" button of any Article
5. Click on "Deny" button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</si>
  <si>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</si>
  <si>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</si>
  <si>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Change content's  Remedy Article tab
             + Name
             + Author
             + Contribution date
             + Detail button
- Reported  Remedy Article tab
</t>
  </si>
  <si>
    <t xml:space="preserve">1. Mod Page is displayed
2. " Remedy Article Management" Page is displayed by following fields:
-  Remedy Article Management
- New  Remedy Article Contribution tab
- Change content's  Remedy Article tab
- Reported  Remedy Article tab
         + Name
         + Reporter
         + Report date
         + Detail button
</t>
  </si>
  <si>
    <t>1. Mod Page is displayed
2. "New Remedy Article" Page is displayed
3. "New Remedy Article Detail" Page is displayed by following fields:
- Title
- Ingredients
- Description
- Note
- Utility
- Author
- Accept button
- Deny button</t>
  </si>
  <si>
    <t>1. Mod Page is displayed
2. "New Remedy Article" Page is displayed
3. "New Remedy Article Detail" Page is displayed
4. - The Remedy Article is accept
     - "Articles Pending" Frame is update number of Articles Pending 
     - "New  Remedys Articles" tab is displayed
     - VMN system will alert a message:" The  Remedy article is save into database"</t>
  </si>
  <si>
    <t>1. Mod Page is displayed
2. " Remedy Article Management" Page is displayed
3. "New  Remedy Article Detail" Page is displayed
4. - The Remedy Article is denied
    - "Articles Pending" Frame is update number of Articles Pending
    - "New Remedy Articles" tab is displayed
    - VMN system will alert a message:"Request is denied"</t>
  </si>
  <si>
    <t>1. Mod Page is displayed
2. "Change content's Remedy Article" Page is displayed
3. "Change content's Remedy Article Detail" Page is displayed by following fields:
- Title
- Ingredients
- Description
- Note
- Utility
- Author
- Accept button
- Deny button</t>
  </si>
  <si>
    <t>1. Mod Page is displayed
2. "Remedy Management" Page is displayed
3. "Change content's Remedy Articles" Page is displayed
4. "Change content's Remedy Article Detail" Page is displayed
5. - The Change content's Remedy Article is accept
     - "Articles Pending" Frame is update number of Articles Pending 
     - "Change content's Remedy Articles" tab is displayed
     - VMN system will alert a message:" The article is updated successfully"</t>
  </si>
  <si>
    <t>1. Mod Page is displayed
2. "Remedy Article Management" Page is displayed 
3. "Change content's Remedy Articles" Page is displayed
4. "Change content's Remedy Articles Detail" Page is displayed
5. - The Change content's Remedy Article is denied
    - "Articles Pending" Frame is update number of Articles Pending
    - "Change content's Remedy Articles" tab is displayed
    - VMN system will alert a message:"Request is denied"</t>
  </si>
  <si>
    <t>1. Mod Page is displayed
2. "Remedy Management" Page is displayed
3. "Reported Remedy Article" Page is displayed
4. "Reported Remedy Article Detail" Page is displayed by following fields:
- Title
- Ingredients
- Description
- Note
- Utility
- Author
- Accept button
- Deny button</t>
  </si>
  <si>
    <t>1. Mod Page is displayed
2. "Remedy Article Management" Page is displayed
2. "Reported Remedy Article" Page is displayed
3. "Reported Remedy Article Detail" Page is displayed
4. - The Reported Remedy Article is accept
     - "Articles Pending" Frame is update number of Articles Pending 
     - "Reported Remedy Articles" tab is displayed
     - VMN system will alert a message:" The Remedy article is remind to author"</t>
  </si>
  <si>
    <t>1. Homepage is displayed
2. "Login" Page is displayed
3. 
  "username@gmail.com" is displayed in User name text box 
- "••••••" is displayed in Password text box
4. VMN system will alert message:"Password is not correct or account is not exist"</t>
  </si>
  <si>
    <t>1. Homepage is displayed 
2. "Login" Page is displayed
3. "123" in pass field
4. VMN system will alert message:" Password is required"</t>
  </si>
  <si>
    <t>1. Homepage is displayed 
2. "Login" Page is displayed
3. "khanhtbse02764@fpt.edu.vn" in email field
4. VMN system will alert a message:"Account and Password is required"</t>
  </si>
  <si>
    <t>1. Homepage is displayed
2. "Login" Page is displayed
3. "khanhtbse02764@fpt.edu.vn" in email field
     "adfghjk" in pass field
4. VMN system will alert a message:"Wrong Password or Account is not exist"</t>
  </si>
  <si>
    <t>1. Homepage is displayed
2. "Login" Page is displayed
3. "abcxyz" in email field
     "123456789" in pass field
4.  VMN system will alert a message:"Wrong Password or Account is not exist"</t>
  </si>
  <si>
    <t>1. Homepage is displayed
2. "Login" Page is displayed
3. "abcxyz" in email field
     "adfghjk" in pass field
4.  VMN system will alert a message:"Wrong Password or Account is not exist"</t>
  </si>
  <si>
    <t>1.The Homepage is displayed 
2. The Login page is displayed
3.The Register page is displayed 
4. Display "abc1" at Username field
5.  VMN system will alert a message:"Account's length should over 8 characters"</t>
  </si>
  <si>
    <t>1. The Homepage is displayed 
2. The Login page is displayed
3. The Register page is displayed 
4. Display ""abc;#$! 1323" at Username field
5.  VMN system will alert a message:"Account should have only number and character"</t>
  </si>
  <si>
    <t>1.The Homepage is displayed 
2. The Login page is displayed
3.The Register page is displayed 
4. Display ""abc#3" at Username field
5. VMN system will alert a message:"Account's length should over 8 characters and only have number and character"</t>
  </si>
  <si>
    <t>1.The Homepage is displayed 
2. The Login page is displayed
3.The Register page is displayed 
4.  5.  VMN system will alert a message:"Password shoul have 8 to 60 characters"</t>
  </si>
  <si>
    <t>1. Go to vmn.com
2. Click on "Login" hyperlink on Header
3. Click on Register hyperlink on "Login" Page
4. Input 
+ Pass: "12345678"
5. Confirm Password Input:
+ Pass: ""</t>
  </si>
  <si>
    <t>1. The Homepage is displayed 
2. The Login page is displayed
3. The Register page is displayed
4.  Display "12345678" at Password field
5. VMN system will alert a message:"Password and Confirm Password is not match"</t>
  </si>
  <si>
    <t>1. The Homepage is displayed 
2. The Login page is displayed
3. The Register page is displayed 
5. VMN system will alert a message:"Password and Confirm Password is not match"</t>
  </si>
  <si>
    <t>1.The Homepage is displayed 
2. The Login page is displayed
3. The Register page is displayed
4. Display "khanhtbse0276@fpt.edul.vn" at Email field
5. Other field is filled correctly
6. VMN system will alert a message:"Account is locked or Email has not confirmed"</t>
  </si>
  <si>
    <t>1.The Homepage is displayed 
2. The Login page is displayed
3.The Register page is displayed
4. Display "khanhtbse02764@fpt.edu.vn" at Email field 
5. VMN system will alert a message:"Account is locked or Email has not confirmed"</t>
  </si>
  <si>
    <t>1.The Homepage is displayed 
2. The Login page is displayed
3. The Register page is displayed
4. Display "Tran Binh Khanh" at Full name field
5. Display "" at Full name field
6. VMN system will alert a message:"Please enter your name"</t>
  </si>
  <si>
    <t>1.The Homepage is displayed 
2.The Register page is displayed 
3. Display "abc1" at Username field
5.  VMN system will alert a message:"Account's length should over 8 characters"</t>
  </si>
  <si>
    <t>1.The Homepage is displayed 
2.The Register page is displayed
3. Display "abcde12345abcde12345abcd" at Username field  
5.  VMN system will alert a message:"Account's length should under 20 characters"</t>
  </si>
  <si>
    <t>1. The Homepage is displayed 
2. The Login page is displayed
3. The Register page is displayed
4. Display ""abc # abc adsfsffsfjsklfjsklfjkslfjklskfsjklf" at Username field 
 5.  VMN system will alert a message:"Account's length should under 20 characters and only have number and character"</t>
  </si>
  <si>
    <t>1.The Homepage is displayed 
2. The Login page is displayed
3.The Register page is displayed
4. Display "abcde12345abcde12345abcd" at Username field  
5.  VMN system will alert a message:"Account's length should under 20 characters"</t>
  </si>
  <si>
    <t>1. The Homepage is displayed 
2. The Register page is displayed 
3. Display ""abc;#$! 1323" at Username field
5.  VMN system will alert a message:"Account should only have number and character"</t>
  </si>
  <si>
    <t>1.The Homepage is displayed 
2.The Register page is displayed 
3. Display ""abc#3" at Username field
5. VMN system will alert a message:"Account's length should over 8 characters and only have number and character"</t>
  </si>
  <si>
    <t>1. The Homepage is displayed 
2. The Register page is displayed
3. Display ""abc # abc adsfsffsfjsklfjsklfjkslfjklskfsjklf" at Username field 
5. VMN system will alert a message:"Account's length should under 20 characters and only have number and character"</t>
  </si>
  <si>
    <t>1.The Homepage is displayed 
2.The Register page is displayed 
3. Display "123456" in Password field
5. VMN system will alert a message:"Password and Confirm Password is not match"</t>
  </si>
  <si>
    <t>1. The Homepage is displayed 
2. The Login page is displayed
3. The Register page is displayed
4.  Display "" at Password field
5. VMN system will alert a message:"Password and Confirm Password is not match"</t>
  </si>
  <si>
    <t>1. The Homepage is displayed 
2. The Register page is displayed 
3. Display "12345" in Password field
5. VMN system will alert a message:"Password and Confirm Password is not match"</t>
  </si>
  <si>
    <t>1.The Homepage is displayed 
2. The Register page is displayed
3. Display "khanhtbse0276@fpt.edul.vn" at Email field
4. Other field is filled correctly
5. VMN system will alert a message:"Account is locked or Email has not confirmed"</t>
  </si>
  <si>
    <t>1.The Homepage is displayed 
2.The Register page is displayed
3. Display "khanhtbse02764@fpt.edu.vn" in Email field 
5. VMN system will alert a message:"Account is locked or Email has not confirmed"</t>
  </si>
  <si>
    <t>1.The Homepage is displayed 
2. The Register page is displayed
3. Display "Tran Binh Khanh" at Full name field
4. Display "" at Full name field
5. VMN system will alert a message:"Please enter your name"</t>
  </si>
  <si>
    <t>テスト項目説明</t>
    <rPh sb="5" eb="7">
      <t>せつめい</t>
    </rPh>
    <phoneticPr fontId="0" type="noConversion"/>
  </si>
  <si>
    <t>テスト項目手順</t>
    <rPh sb="5" eb="7">
      <t>てじゅん</t>
    </rPh>
    <phoneticPr fontId="0" type="noConversion"/>
  </si>
  <si>
    <t>期待結果</t>
    <rPh sb="0" eb="2">
      <t>きたい</t>
    </rPh>
    <rPh sb="2" eb="4">
      <t>けっか</t>
    </rPh>
    <phoneticPr fontId="0" type="noConversion"/>
  </si>
  <si>
    <t>依存テスト項目</t>
    <rPh sb="0" eb="2">
      <t>いぞん</t>
    </rPh>
    <phoneticPr fontId="0" type="noConversion"/>
  </si>
  <si>
    <t>テスト
実施日</t>
    <rPh sb="4" eb="7">
      <t>じっしび</t>
    </rPh>
    <phoneticPr fontId="0" type="noConversion"/>
  </si>
  <si>
    <t>備考</t>
    <rPh sb="0" eb="2">
      <t>びこう</t>
    </rPh>
    <phoneticPr fontId="0" type="noConversion"/>
  </si>
  <si>
    <t>プロジェクト名</t>
  </si>
  <si>
    <t>プロジェクトコード</t>
  </si>
  <si>
    <t>テスト環境設定</t>
  </si>
  <si>
    <t xml:space="preserve">List enviroment requires in this system
1. Server: localhost
2. Database server: MySQL Server
3. Browser: Google Chrome 40, Mozzila Firefox 40
4. Operation System: Window 7 Professional  32 bit </t>
  </si>
  <si>
    <t>変更履歴</t>
  </si>
  <si>
    <t>発効日</t>
    <rPh sb="0" eb="2">
      <t>はっこう</t>
    </rPh>
    <rPh sb="2" eb="3">
      <t>ﾆﾁ</t>
    </rPh>
    <phoneticPr fontId="0" type="noConversion"/>
  </si>
  <si>
    <t>版数</t>
    <rPh sb="0" eb="2">
      <t>はんすう</t>
    </rPh>
    <phoneticPr fontId="0" type="noConversion"/>
  </si>
  <si>
    <t>変更項目</t>
    <rPh sb="0" eb="2">
      <t>へんこう</t>
    </rPh>
    <rPh sb="2" eb="4">
      <t>こうもく</t>
    </rPh>
    <phoneticPr fontId="0" type="noConversion"/>
  </si>
  <si>
    <r>
      <t>*A</t>
    </r>
    <r>
      <rPr>
        <b/>
        <sz val="10"/>
        <color indexed="9"/>
        <rFont val="ＭＳ Ｐゴシック"/>
        <family val="3"/>
        <charset val="128"/>
      </rPr>
      <t>、</t>
    </r>
    <r>
      <rPr>
        <b/>
        <sz val="10"/>
        <color indexed="9"/>
        <rFont val="Tahoma"/>
        <family val="2"/>
      </rPr>
      <t>D</t>
    </r>
    <r>
      <rPr>
        <b/>
        <sz val="10"/>
        <color indexed="9"/>
        <rFont val="ＭＳ Ｐゴシック"/>
        <family val="3"/>
        <charset val="128"/>
      </rPr>
      <t>、</t>
    </r>
    <r>
      <rPr>
        <b/>
        <sz val="10"/>
        <color indexed="9"/>
        <rFont val="Tahoma"/>
        <family val="2"/>
      </rPr>
      <t>M</t>
    </r>
  </si>
  <si>
    <t>変更内容</t>
    <rPh sb="0" eb="2">
      <t>へんこう</t>
    </rPh>
    <rPh sb="2" eb="4">
      <t>ないよう</t>
    </rPh>
    <phoneticPr fontId="0" type="noConversion"/>
  </si>
  <si>
    <t>参照資料</t>
    <rPh sb="0" eb="2">
      <t>さんしょう</t>
    </rPh>
    <rPh sb="2" eb="4">
      <t>しりょう</t>
    </rPh>
    <phoneticPr fontId="0" type="noConversion"/>
  </si>
  <si>
    <t>プロジェクト名</t>
    <rPh sb="6" eb="7">
      <t>めい</t>
    </rPh>
    <phoneticPr fontId="0" type="noConversion"/>
  </si>
  <si>
    <t>プロジェクトコード</t>
    <phoneticPr fontId="0" type="noConversion"/>
  </si>
  <si>
    <t>ドキュメントコード</t>
    <phoneticPr fontId="0" type="noConversion"/>
  </si>
  <si>
    <t>作成者</t>
  </si>
  <si>
    <r>
      <t>レビュー者</t>
    </r>
    <r>
      <rPr>
        <b/>
        <sz val="10"/>
        <color indexed="60"/>
        <rFont val="Tahoma"/>
        <family val="2"/>
      </rPr>
      <t>/</t>
    </r>
    <r>
      <rPr>
        <b/>
        <sz val="10"/>
        <color indexed="60"/>
        <rFont val="ＭＳ Ｐゴシック"/>
        <family val="3"/>
        <charset val="128"/>
      </rPr>
      <t>承認者</t>
    </r>
  </si>
  <si>
    <t>発行日</t>
  </si>
  <si>
    <t>テストカバレッジ</t>
  </si>
  <si>
    <t>テスト成功カバレッジ</t>
  </si>
  <si>
    <t>テスト項目書</t>
  </si>
  <si>
    <t>項番</t>
  </si>
  <si>
    <t>モジュールコード</t>
    <phoneticPr fontId="0" type="noConversion"/>
  </si>
  <si>
    <t>合格</t>
  </si>
  <si>
    <t>不合格</t>
    <rPh sb="0" eb="3">
      <t>ふごうかく</t>
    </rPh>
    <phoneticPr fontId="0" type="noConversion"/>
  </si>
  <si>
    <t>テスト項目数</t>
    <rPh sb="5" eb="6">
      <t>すう</t>
    </rPh>
    <phoneticPr fontId="0" type="noConversion"/>
  </si>
  <si>
    <t>ドキュメントコード</t>
  </si>
  <si>
    <t>備考</t>
  </si>
  <si>
    <t>テスト項目一覧</t>
  </si>
  <si>
    <t>機能名</t>
    <rPh sb="0" eb="3">
      <t>きのうめい</t>
    </rPh>
    <phoneticPr fontId="0" type="noConversion"/>
  </si>
  <si>
    <t>シート名</t>
    <rPh sb="3" eb="4">
      <t>めい</t>
    </rPh>
    <phoneticPr fontId="0" type="noConversion"/>
  </si>
  <si>
    <t>説明</t>
    <rPh sb="0" eb="2">
      <t>せつめい</t>
    </rPh>
    <phoneticPr fontId="0" type="noConversion"/>
  </si>
  <si>
    <t>事前条件</t>
  </si>
  <si>
    <t>モジュールコード</t>
  </si>
  <si>
    <t>テスト要求</t>
    <rPh sb="3" eb="5">
      <t>ようきゅう</t>
    </rPh>
    <phoneticPr fontId="0" type="noConversion"/>
  </si>
  <si>
    <t>テスター</t>
    <phoneticPr fontId="0" type="noConversion"/>
  </si>
  <si>
    <t>合格</t>
    <rPh sb="0" eb="2">
      <t>ごうかく</t>
    </rPh>
    <phoneticPr fontId="0" type="noConversion"/>
  </si>
  <si>
    <t>未テスト</t>
    <rPh sb="0" eb="1">
      <t>み</t>
    </rPh>
    <phoneticPr fontId="0" type="noConversion"/>
  </si>
  <si>
    <t>テスト項目数</t>
  </si>
  <si>
    <t>TienNMse02545</t>
  </si>
  <si>
    <t>テスト報告</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</si>
</sst>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8">
    <font>
      <sz val="11"/>
      <name val="ＭＳ Ｐゴシック"/>
      <charset val="128"/>
    </font>
    <font>
      <sz val="11"/>
      <color theme="1"/>
      <name val="Calibri"/>
      <family val="2"/>
      <scheme val="minor"/>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9"/>
      <color indexed="81"/>
      <name val="Tahoma"/>
      <family val="2"/>
    </font>
    <font>
      <sz val="10"/>
      <color rgb="FFFF0000"/>
      <name val="Tahoma"/>
      <family val="2"/>
    </font>
    <font>
      <sz val="10"/>
      <name val="Tahoma"/>
      <family val="2"/>
      <charset val="163"/>
    </font>
    <font>
      <b/>
      <sz val="10"/>
      <color theme="1"/>
      <name val="Tahoma"/>
      <family val="2"/>
    </font>
    <font>
      <b/>
      <sz val="10"/>
      <color indexed="60"/>
      <name val="ＭＳ Ｐゴシック"/>
      <family val="3"/>
      <charset val="128"/>
    </font>
    <font>
      <b/>
      <sz val="10"/>
      <color theme="9" tint="-0.499984740745262"/>
      <name val="MS PGothic"/>
      <family val="2"/>
    </font>
    <font>
      <b/>
      <sz val="10"/>
      <color indexed="9"/>
      <name val="ＭＳ Ｐゴシック"/>
      <family val="3"/>
      <charset val="128"/>
    </font>
    <font>
      <sz val="10"/>
      <color indexed="8"/>
      <name val="ＭＳ Ｐ明朝"/>
      <family val="1"/>
      <charset val="128"/>
    </font>
    <font>
      <b/>
      <sz val="11"/>
      <color rgb="FFFF0000"/>
      <name val="ＭＳ Ｐゴシック"/>
    </font>
    <font>
      <b/>
      <sz val="12"/>
      <name val="ＭＳ Ｐゴシック"/>
      <family val="3"/>
      <charset val="128"/>
    </font>
    <font>
      <b/>
      <sz val="12"/>
      <color indexed="8"/>
      <name val="ＭＳ Ｐゴシック"/>
      <family val="3"/>
      <charset val="128"/>
    </font>
    <font>
      <b/>
      <sz val="12"/>
      <color indexed="8"/>
      <name val="Tahoma"/>
      <family val="2"/>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theme="0"/>
        <bgColor indexed="26"/>
      </patternFill>
    </fill>
    <fill>
      <patternFill patternType="solid">
        <fgColor theme="0"/>
        <bgColor indexed="41"/>
      </patternFill>
    </fill>
    <fill>
      <patternFill patternType="solid">
        <fgColor theme="0"/>
        <bgColor indexed="64"/>
      </patternFill>
    </fill>
    <fill>
      <patternFill patternType="solid">
        <fgColor rgb="FFFFFF00"/>
        <bgColor indexed="26"/>
      </patternFill>
    </fill>
    <fill>
      <patternFill patternType="solid">
        <fgColor rgb="FFFFFF00"/>
        <bgColor indexed="64"/>
      </patternFill>
    </fill>
    <fill>
      <patternFill patternType="solid">
        <fgColor rgb="FF000080"/>
        <bgColor indexed="32"/>
      </patternFill>
    </fill>
    <fill>
      <patternFill patternType="solid">
        <fgColor rgb="FF000080"/>
        <bgColor indexed="56"/>
      </patternFill>
    </fill>
  </fills>
  <borders count="6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bottom style="thin">
        <color indexed="8"/>
      </bottom>
      <diagonal/>
    </border>
    <border>
      <left style="thin">
        <color indexed="64"/>
      </left>
      <right/>
      <top/>
      <bottom/>
      <diagonal/>
    </border>
    <border>
      <left/>
      <right style="thin">
        <color indexed="64"/>
      </right>
      <top style="thin">
        <color indexed="64"/>
      </top>
      <bottom/>
      <diagonal/>
    </border>
    <border>
      <left/>
      <right style="thin">
        <color indexed="8"/>
      </right>
      <top/>
      <bottom/>
      <diagonal/>
    </border>
    <border>
      <left/>
      <right style="thin">
        <color indexed="64"/>
      </right>
      <top style="thin">
        <color indexed="8"/>
      </top>
      <bottom style="thin">
        <color indexed="8"/>
      </bottom>
      <diagonal/>
    </border>
    <border>
      <left style="thin">
        <color indexed="64"/>
      </left>
      <right style="thin">
        <color indexed="8"/>
      </right>
      <top style="thin">
        <color indexed="64"/>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8"/>
      </top>
      <bottom style="thin">
        <color indexed="64"/>
      </bottom>
      <diagonal/>
    </border>
    <border>
      <left style="thin">
        <color indexed="64"/>
      </left>
      <right/>
      <top style="thin">
        <color indexed="64"/>
      </top>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s>
  <cellStyleXfs count="10">
    <xf numFmtId="0" fontId="0" fillId="0" borderId="0"/>
    <xf numFmtId="0" fontId="17" fillId="0" borderId="0" applyNumberFormat="0" applyFill="0" applyBorder="0" applyAlignment="0" applyProtection="0"/>
    <xf numFmtId="0" fontId="23" fillId="0" borderId="0"/>
    <xf numFmtId="0" fontId="25" fillId="0" borderId="0"/>
    <xf numFmtId="0" fontId="22" fillId="0" borderId="0"/>
    <xf numFmtId="0" fontId="22" fillId="0" borderId="0"/>
    <xf numFmtId="0" fontId="3" fillId="0" borderId="0"/>
    <xf numFmtId="0" fontId="2" fillId="0" borderId="0"/>
    <xf numFmtId="0" fontId="1" fillId="0" borderId="0"/>
    <xf numFmtId="0" fontId="1" fillId="0" borderId="0"/>
  </cellStyleXfs>
  <cellXfs count="344">
    <xf numFmtId="0" fontId="0" fillId="0" borderId="0" xfId="0"/>
    <xf numFmtId="0" fontId="4" fillId="0" borderId="0" xfId="0" applyFont="1"/>
    <xf numFmtId="0" fontId="4" fillId="0" borderId="0" xfId="0" applyFont="1" applyAlignment="1">
      <alignment horizontal="left" indent="1"/>
    </xf>
    <xf numFmtId="0" fontId="5" fillId="2" borderId="0" xfId="0" applyFont="1" applyFill="1" applyAlignment="1">
      <alignment horizontal="center" vertical="center"/>
    </xf>
    <xf numFmtId="0" fontId="6" fillId="0" borderId="1" xfId="0" applyFont="1" applyBorder="1" applyAlignment="1">
      <alignment horizontal="center" vertical="center"/>
    </xf>
    <xf numFmtId="0" fontId="4" fillId="0" borderId="0" xfId="0" applyFont="1" applyAlignment="1">
      <alignment horizontal="center" vertical="center"/>
    </xf>
    <xf numFmtId="0" fontId="8" fillId="2" borderId="0" xfId="0" applyFont="1" applyFill="1" applyAlignment="1">
      <alignment horizontal="left" indent="1"/>
    </xf>
    <xf numFmtId="0" fontId="9" fillId="0" borderId="0" xfId="0" applyFont="1" applyAlignment="1">
      <alignment horizontal="left" indent="1"/>
    </xf>
    <xf numFmtId="0" fontId="4" fillId="2" borderId="0" xfId="0" applyFont="1" applyFill="1"/>
    <xf numFmtId="0" fontId="4" fillId="0" borderId="3" xfId="0" applyFont="1" applyBorder="1" applyAlignment="1"/>
    <xf numFmtId="0" fontId="9" fillId="0" borderId="3" xfId="0" applyFont="1" applyBorder="1" applyAlignment="1">
      <alignment horizontal="left" indent="1"/>
    </xf>
    <xf numFmtId="0" fontId="9" fillId="0" borderId="0" xfId="0" applyFont="1" applyBorder="1" applyAlignment="1">
      <alignment horizontal="left"/>
    </xf>
    <xf numFmtId="0" fontId="4" fillId="0" borderId="0" xfId="0" applyFont="1" applyBorder="1" applyAlignment="1"/>
    <xf numFmtId="0" fontId="9" fillId="0" borderId="0" xfId="0" applyFont="1" applyBorder="1" applyAlignment="1">
      <alignment horizontal="left" indent="1"/>
    </xf>
    <xf numFmtId="0" fontId="4" fillId="0" borderId="0" xfId="0" applyFont="1" applyBorder="1"/>
    <xf numFmtId="0" fontId="4" fillId="0" borderId="0" xfId="0" applyFont="1" applyAlignment="1">
      <alignment vertical="center"/>
    </xf>
    <xf numFmtId="0" fontId="4" fillId="0" borderId="0" xfId="0" applyFont="1" applyAlignment="1">
      <alignment vertical="top"/>
    </xf>
    <xf numFmtId="1" fontId="4" fillId="2" borderId="0" xfId="0" applyNumberFormat="1" applyFont="1" applyFill="1"/>
    <xf numFmtId="0" fontId="4" fillId="2" borderId="0" xfId="0" applyFont="1" applyFill="1" applyAlignment="1">
      <alignment horizontal="left"/>
    </xf>
    <xf numFmtId="1" fontId="4" fillId="2" borderId="0" xfId="0" applyNumberFormat="1" applyFont="1" applyFill="1" applyProtection="1">
      <protection hidden="1"/>
    </xf>
    <xf numFmtId="0" fontId="7" fillId="2" borderId="0" xfId="0" applyFont="1" applyFill="1" applyAlignment="1">
      <alignment horizontal="left"/>
    </xf>
    <xf numFmtId="0" fontId="13" fillId="2" borderId="0" xfId="0" applyFont="1" applyFill="1" applyAlignment="1">
      <alignment horizontal="left"/>
    </xf>
    <xf numFmtId="0" fontId="14" fillId="2" borderId="0" xfId="0" applyFont="1" applyFill="1" applyAlignment="1">
      <alignment horizontal="left"/>
    </xf>
    <xf numFmtId="0" fontId="4" fillId="2" borderId="0" xfId="0" applyFont="1" applyFill="1" applyAlignment="1">
      <alignment wrapText="1"/>
    </xf>
    <xf numFmtId="1" fontId="8" fillId="2" borderId="0" xfId="0" applyNumberFormat="1" applyFont="1" applyFill="1" applyBorder="1" applyAlignment="1"/>
    <xf numFmtId="0" fontId="4" fillId="2" borderId="0" xfId="0" applyFont="1" applyFill="1" applyBorder="1" applyAlignment="1"/>
    <xf numFmtId="0" fontId="4" fillId="2" borderId="0" xfId="0" applyFont="1" applyFill="1" applyAlignment="1">
      <alignment vertical="center"/>
    </xf>
    <xf numFmtId="1" fontId="4" fillId="2" borderId="0" xfId="0" applyNumberFormat="1" applyFont="1" applyFill="1" applyAlignment="1" applyProtection="1">
      <alignment vertical="center"/>
      <protection hidden="1"/>
    </xf>
    <xf numFmtId="0" fontId="4" fillId="2" borderId="0" xfId="0" applyFont="1" applyFill="1" applyAlignment="1">
      <alignment horizontal="left" vertical="center"/>
    </xf>
    <xf numFmtId="0" fontId="15" fillId="2" borderId="0" xfId="0" applyFont="1" applyFill="1" applyAlignment="1">
      <alignment horizontal="center"/>
    </xf>
    <xf numFmtId="0" fontId="19" fillId="2" borderId="0" xfId="0" applyFont="1" applyFill="1" applyBorder="1" applyAlignment="1">
      <alignment horizontal="center" wrapText="1"/>
    </xf>
    <xf numFmtId="0" fontId="15" fillId="4" borderId="1" xfId="5" applyFont="1" applyFill="1" applyBorder="1" applyAlignment="1">
      <alignment horizontal="left" vertical="center"/>
    </xf>
    <xf numFmtId="0" fontId="15" fillId="4" borderId="15" xfId="5" applyFont="1" applyFill="1" applyBorder="1" applyAlignment="1">
      <alignment horizontal="left" vertical="center"/>
    </xf>
    <xf numFmtId="0" fontId="15" fillId="4" borderId="3" xfId="5" applyFont="1" applyFill="1" applyBorder="1" applyAlignment="1">
      <alignment horizontal="left" vertical="center"/>
    </xf>
    <xf numFmtId="0" fontId="4" fillId="2" borderId="2" xfId="5" applyFont="1" applyFill="1" applyBorder="1" applyAlignment="1">
      <alignment vertical="top" wrapText="1"/>
    </xf>
    <xf numFmtId="0" fontId="15" fillId="2" borderId="0" xfId="4" applyFont="1" applyFill="1" applyBorder="1"/>
    <xf numFmtId="0" fontId="4" fillId="2" borderId="0" xfId="4" applyFont="1" applyFill="1" applyBorder="1"/>
    <xf numFmtId="164" fontId="4" fillId="2" borderId="0" xfId="4" applyNumberFormat="1" applyFont="1" applyFill="1" applyBorder="1"/>
    <xf numFmtId="0" fontId="8" fillId="2" borderId="0" xfId="0" applyFont="1" applyFill="1"/>
    <xf numFmtId="0" fontId="9" fillId="2" borderId="0" xfId="4" applyFont="1" applyFill="1" applyBorder="1"/>
    <xf numFmtId="0" fontId="4" fillId="2" borderId="0" xfId="0" applyFont="1" applyFill="1" applyBorder="1"/>
    <xf numFmtId="0" fontId="4" fillId="2" borderId="16" xfId="0" applyFont="1" applyFill="1" applyBorder="1" applyAlignment="1"/>
    <xf numFmtId="0" fontId="4" fillId="2" borderId="16" xfId="0" applyFont="1" applyFill="1" applyBorder="1"/>
    <xf numFmtId="0" fontId="4" fillId="2" borderId="0" xfId="0" applyFont="1" applyFill="1" applyBorder="1" applyAlignment="1">
      <alignment horizontal="center"/>
    </xf>
    <xf numFmtId="10" fontId="4" fillId="2" borderId="0" xfId="0" applyNumberFormat="1" applyFont="1" applyFill="1" applyBorder="1" applyAlignment="1">
      <alignment horizontal="center"/>
    </xf>
    <xf numFmtId="9" fontId="4" fillId="2" borderId="0" xfId="0" applyNumberFormat="1" applyFont="1" applyFill="1" applyBorder="1" applyAlignment="1">
      <alignment horizontal="center"/>
    </xf>
    <xf numFmtId="2" fontId="21" fillId="2" borderId="0" xfId="0" applyNumberFormat="1" applyFont="1" applyFill="1" applyBorder="1" applyAlignment="1">
      <alignment horizontal="right" wrapText="1"/>
    </xf>
    <xf numFmtId="14" fontId="9" fillId="0" borderId="3" xfId="0" applyNumberFormat="1" applyFont="1" applyBorder="1" applyAlignment="1">
      <alignment horizontal="left" indent="1"/>
    </xf>
    <xf numFmtId="0" fontId="19" fillId="2" borderId="17" xfId="2" applyFont="1" applyFill="1" applyBorder="1" applyAlignment="1">
      <alignment wrapText="1"/>
    </xf>
    <xf numFmtId="0" fontId="15" fillId="2" borderId="0" xfId="2" applyFont="1" applyFill="1" applyAlignment="1" applyProtection="1">
      <alignment wrapText="1"/>
    </xf>
    <xf numFmtId="0" fontId="19" fillId="2" borderId="0" xfId="2" applyFont="1" applyFill="1" applyAlignment="1"/>
    <xf numFmtId="0" fontId="4" fillId="2" borderId="0" xfId="2" applyFont="1" applyFill="1" applyAlignment="1" applyProtection="1">
      <alignment wrapText="1"/>
    </xf>
    <xf numFmtId="0" fontId="13" fillId="2" borderId="0" xfId="2" applyFont="1" applyFill="1" applyAlignment="1"/>
    <xf numFmtId="0" fontId="4" fillId="2" borderId="0" xfId="2" applyFont="1" applyFill="1" applyBorder="1" applyAlignment="1">
      <alignment horizontal="center" wrapText="1"/>
    </xf>
    <xf numFmtId="0" fontId="18" fillId="2" borderId="0" xfId="2" applyFont="1" applyFill="1" applyBorder="1" applyAlignment="1">
      <alignment horizontal="center" wrapText="1"/>
    </xf>
    <xf numFmtId="0" fontId="19" fillId="2" borderId="18" xfId="2" applyFont="1" applyFill="1" applyBorder="1" applyAlignment="1">
      <alignment horizontal="center" vertical="center"/>
    </xf>
    <xf numFmtId="0" fontId="19" fillId="2" borderId="19" xfId="2" applyFont="1" applyFill="1" applyBorder="1" applyAlignment="1">
      <alignment horizontal="center" vertical="center"/>
    </xf>
    <xf numFmtId="0" fontId="19" fillId="2" borderId="20" xfId="2" applyFont="1" applyFill="1" applyBorder="1" applyAlignment="1">
      <alignment horizontal="center" vertical="center"/>
    </xf>
    <xf numFmtId="0" fontId="19" fillId="2" borderId="0" xfId="2" applyFont="1" applyFill="1" applyBorder="1" applyAlignment="1">
      <alignment horizontal="center" wrapText="1"/>
    </xf>
    <xf numFmtId="0" fontId="4" fillId="2" borderId="0" xfId="2" applyFont="1" applyFill="1"/>
    <xf numFmtId="0" fontId="4" fillId="5" borderId="2" xfId="2" applyFont="1" applyFill="1" applyBorder="1" applyAlignment="1">
      <alignment vertical="top" wrapText="1"/>
    </xf>
    <xf numFmtId="0" fontId="18" fillId="5" borderId="0" xfId="2" applyFont="1" applyFill="1"/>
    <xf numFmtId="0" fontId="4" fillId="2" borderId="0" xfId="2" applyFont="1" applyFill="1" applyAlignment="1"/>
    <xf numFmtId="0" fontId="4" fillId="5" borderId="14" xfId="5" applyFont="1" applyFill="1" applyBorder="1" applyAlignment="1">
      <alignment vertical="top" wrapText="1"/>
    </xf>
    <xf numFmtId="0" fontId="4" fillId="2" borderId="21" xfId="5" applyFont="1" applyFill="1" applyBorder="1" applyAlignment="1">
      <alignment vertical="top" wrapText="1"/>
    </xf>
    <xf numFmtId="0" fontId="4" fillId="5" borderId="21" xfId="5" applyFont="1" applyFill="1" applyBorder="1" applyAlignment="1">
      <alignment vertical="top" wrapText="1"/>
    </xf>
    <xf numFmtId="0" fontId="19" fillId="5" borderId="2" xfId="2" applyFont="1" applyFill="1" applyBorder="1" applyAlignment="1">
      <alignment horizontal="left" vertical="top" wrapText="1"/>
    </xf>
    <xf numFmtId="14" fontId="4" fillId="5" borderId="2" xfId="5" applyNumberFormat="1" applyFont="1" applyFill="1" applyBorder="1" applyAlignment="1">
      <alignment vertical="top" wrapText="1"/>
    </xf>
    <xf numFmtId="0" fontId="19" fillId="5" borderId="14" xfId="2" applyFont="1" applyFill="1" applyBorder="1" applyAlignment="1">
      <alignment horizontal="left" vertical="top" wrapText="1"/>
    </xf>
    <xf numFmtId="14" fontId="4" fillId="5" borderId="14" xfId="5" applyNumberFormat="1" applyFont="1" applyFill="1" applyBorder="1" applyAlignment="1">
      <alignment vertical="top" wrapText="1"/>
    </xf>
    <xf numFmtId="0" fontId="4" fillId="5" borderId="14" xfId="2" applyFont="1" applyFill="1" applyBorder="1" applyAlignment="1">
      <alignment vertical="top" wrapText="1"/>
    </xf>
    <xf numFmtId="0" fontId="19" fillId="5" borderId="21" xfId="2" applyFont="1" applyFill="1" applyBorder="1" applyAlignment="1">
      <alignment horizontal="left" vertical="top" wrapText="1"/>
    </xf>
    <xf numFmtId="14" fontId="4" fillId="5" borderId="21" xfId="5" applyNumberFormat="1" applyFont="1" applyFill="1" applyBorder="1" applyAlignment="1">
      <alignment vertical="top" wrapText="1"/>
    </xf>
    <xf numFmtId="0" fontId="4" fillId="5" borderId="21" xfId="2" applyFont="1" applyFill="1" applyBorder="1" applyAlignment="1">
      <alignment vertical="top" wrapText="1"/>
    </xf>
    <xf numFmtId="0" fontId="4" fillId="5" borderId="21" xfId="5" applyFont="1" applyFill="1" applyBorder="1" applyAlignment="1">
      <alignment horizontal="left" vertical="top" wrapText="1"/>
    </xf>
    <xf numFmtId="0" fontId="4" fillId="0" borderId="21" xfId="5" applyFont="1" applyFill="1" applyBorder="1" applyAlignment="1">
      <alignment horizontal="left" vertical="center" wrapText="1"/>
    </xf>
    <xf numFmtId="0" fontId="24" fillId="2" borderId="17" xfId="1" applyFont="1" applyFill="1" applyBorder="1" applyAlignment="1"/>
    <xf numFmtId="0" fontId="4" fillId="5" borderId="2" xfId="5" applyFont="1" applyFill="1" applyBorder="1" applyAlignment="1">
      <alignment vertical="top" wrapText="1"/>
    </xf>
    <xf numFmtId="0" fontId="20" fillId="3" borderId="22" xfId="0" applyNumberFormat="1" applyFont="1" applyFill="1" applyBorder="1" applyAlignment="1">
      <alignment horizontal="center"/>
    </xf>
    <xf numFmtId="0" fontId="10" fillId="3" borderId="23" xfId="0" applyFont="1" applyFill="1" applyBorder="1"/>
    <xf numFmtId="0" fontId="20" fillId="3" borderId="23" xfId="0" applyFont="1" applyFill="1" applyBorder="1" applyAlignment="1">
      <alignment horizontal="center"/>
    </xf>
    <xf numFmtId="0" fontId="20" fillId="3" borderId="24" xfId="0" applyFont="1" applyFill="1" applyBorder="1" applyAlignment="1">
      <alignment horizontal="center"/>
    </xf>
    <xf numFmtId="0" fontId="4" fillId="2" borderId="21" xfId="0" applyNumberFormat="1" applyFont="1" applyFill="1" applyBorder="1" applyAlignment="1">
      <alignment horizontal="center"/>
    </xf>
    <xf numFmtId="0" fontId="17" fillId="2" borderId="21" xfId="1" applyNumberFormat="1" applyFill="1" applyBorder="1" applyAlignment="1" applyProtection="1">
      <alignment horizontal="left" vertical="center"/>
    </xf>
    <xf numFmtId="0" fontId="17" fillId="2" borderId="21" xfId="1" applyFill="1" applyBorder="1" applyAlignment="1">
      <alignment horizontal="left" vertical="center"/>
    </xf>
    <xf numFmtId="0" fontId="17" fillId="2" borderId="21" xfId="1" applyFill="1" applyBorder="1"/>
    <xf numFmtId="0" fontId="0" fillId="0" borderId="21" xfId="0" applyBorder="1"/>
    <xf numFmtId="0" fontId="4" fillId="2" borderId="21" xfId="0" applyFont="1" applyFill="1" applyBorder="1" applyAlignment="1">
      <alignment horizontal="center"/>
    </xf>
    <xf numFmtId="0" fontId="17" fillId="2" borderId="0" xfId="1" applyFill="1"/>
    <xf numFmtId="0" fontId="4" fillId="5" borderId="30" xfId="5" applyFont="1" applyFill="1" applyBorder="1" applyAlignment="1">
      <alignment vertical="top" wrapText="1"/>
    </xf>
    <xf numFmtId="0" fontId="4" fillId="5" borderId="15" xfId="5" applyFont="1" applyFill="1" applyBorder="1" applyAlignment="1">
      <alignment vertical="top" wrapText="1"/>
    </xf>
    <xf numFmtId="0" fontId="4" fillId="2" borderId="14" xfId="5" applyFont="1" applyFill="1" applyBorder="1" applyAlignment="1">
      <alignment vertical="top" wrapText="1"/>
    </xf>
    <xf numFmtId="0" fontId="4" fillId="5" borderId="32" xfId="5" applyFont="1" applyFill="1" applyBorder="1" applyAlignment="1">
      <alignment vertical="top" wrapText="1"/>
    </xf>
    <xf numFmtId="0" fontId="15" fillId="4" borderId="33" xfId="5" applyFont="1" applyFill="1" applyBorder="1" applyAlignment="1">
      <alignment horizontal="left" vertical="center"/>
    </xf>
    <xf numFmtId="0" fontId="15" fillId="4" borderId="34" xfId="5" applyFont="1" applyFill="1" applyBorder="1" applyAlignment="1">
      <alignment horizontal="left" vertical="center"/>
    </xf>
    <xf numFmtId="0" fontId="4" fillId="5" borderId="29" xfId="5" applyFont="1" applyFill="1" applyBorder="1" applyAlignment="1">
      <alignment vertical="top" wrapText="1"/>
    </xf>
    <xf numFmtId="0" fontId="4" fillId="5" borderId="1" xfId="5" applyFont="1" applyFill="1" applyBorder="1" applyAlignment="1">
      <alignment vertical="top" wrapText="1"/>
    </xf>
    <xf numFmtId="0" fontId="19" fillId="5" borderId="21" xfId="0" applyFont="1" applyFill="1" applyBorder="1" applyAlignment="1">
      <alignment horizontal="left" vertical="top" wrapText="1"/>
    </xf>
    <xf numFmtId="0" fontId="15" fillId="4" borderId="21" xfId="5" applyFont="1" applyFill="1" applyBorder="1" applyAlignment="1">
      <alignment horizontal="left" vertical="center"/>
    </xf>
    <xf numFmtId="0" fontId="4" fillId="2" borderId="21" xfId="2" applyFont="1" applyFill="1" applyBorder="1"/>
    <xf numFmtId="0" fontId="4" fillId="2" borderId="21" xfId="2" applyFont="1" applyFill="1" applyBorder="1" applyAlignment="1"/>
    <xf numFmtId="0" fontId="4" fillId="2" borderId="32" xfId="5" applyFont="1" applyFill="1" applyBorder="1" applyAlignment="1">
      <alignment vertical="top" wrapText="1"/>
    </xf>
    <xf numFmtId="0" fontId="4" fillId="2" borderId="32" xfId="2" applyFont="1" applyFill="1" applyBorder="1"/>
    <xf numFmtId="0" fontId="4" fillId="2" borderId="28" xfId="5" applyFont="1" applyFill="1" applyBorder="1" applyAlignment="1">
      <alignment vertical="top" wrapText="1"/>
    </xf>
    <xf numFmtId="0" fontId="4" fillId="2" borderId="21" xfId="2" applyFont="1" applyFill="1" applyBorder="1" applyAlignment="1">
      <alignment vertical="top"/>
    </xf>
    <xf numFmtId="0" fontId="4" fillId="2" borderId="21" xfId="0" applyFont="1" applyFill="1" applyBorder="1" applyAlignment="1">
      <alignment horizontal="center" vertical="center"/>
    </xf>
    <xf numFmtId="0" fontId="19" fillId="2" borderId="0" xfId="2" applyFont="1" applyFill="1" applyBorder="1" applyAlignment="1">
      <alignment horizontal="center" vertical="center"/>
    </xf>
    <xf numFmtId="0" fontId="19" fillId="2" borderId="0" xfId="2" applyFont="1" applyFill="1" applyBorder="1" applyAlignment="1">
      <alignment horizontal="center" vertical="center" wrapText="1"/>
    </xf>
    <xf numFmtId="14" fontId="4" fillId="2" borderId="21" xfId="2" applyNumberFormat="1" applyFont="1" applyFill="1" applyBorder="1" applyAlignment="1">
      <alignment vertical="top"/>
    </xf>
    <xf numFmtId="0" fontId="15" fillId="4" borderId="0" xfId="5" applyFont="1" applyFill="1" applyBorder="1" applyAlignment="1">
      <alignment horizontal="left" vertical="center"/>
    </xf>
    <xf numFmtId="14" fontId="4" fillId="2" borderId="21" xfId="2" applyNumberFormat="1" applyFont="1" applyFill="1" applyBorder="1" applyAlignment="1"/>
    <xf numFmtId="0" fontId="4" fillId="5" borderId="45" xfId="5" applyFont="1" applyFill="1" applyBorder="1" applyAlignment="1">
      <alignment vertical="top" wrapText="1"/>
    </xf>
    <xf numFmtId="0" fontId="4" fillId="5" borderId="44" xfId="5" applyFont="1" applyFill="1" applyBorder="1" applyAlignment="1">
      <alignment vertical="top" wrapText="1"/>
    </xf>
    <xf numFmtId="0" fontId="17" fillId="2" borderId="21" xfId="1" quotePrefix="1" applyFill="1" applyBorder="1"/>
    <xf numFmtId="0" fontId="27" fillId="5" borderId="21" xfId="5" applyFont="1" applyFill="1" applyBorder="1" applyAlignment="1">
      <alignment vertical="top" wrapText="1"/>
    </xf>
    <xf numFmtId="0" fontId="27" fillId="2" borderId="2" xfId="5" applyFont="1" applyFill="1" applyBorder="1" applyAlignment="1">
      <alignment vertical="top" wrapText="1"/>
    </xf>
    <xf numFmtId="0" fontId="15" fillId="6" borderId="21" xfId="5" applyFont="1" applyFill="1" applyBorder="1" applyAlignment="1">
      <alignment horizontal="left" vertical="center"/>
    </xf>
    <xf numFmtId="0" fontId="4" fillId="5" borderId="0" xfId="2" applyFont="1" applyFill="1"/>
    <xf numFmtId="0" fontId="4" fillId="2" borderId="45" xfId="5" applyFont="1" applyFill="1" applyBorder="1" applyAlignment="1">
      <alignment vertical="top" wrapText="1"/>
    </xf>
    <xf numFmtId="0" fontId="4" fillId="5" borderId="34" xfId="5" applyFont="1" applyFill="1" applyBorder="1" applyAlignment="1">
      <alignment vertical="top" wrapText="1"/>
    </xf>
    <xf numFmtId="0" fontId="4" fillId="6" borderId="21" xfId="5" applyFont="1" applyFill="1" applyBorder="1" applyAlignment="1">
      <alignment horizontal="left" vertical="center"/>
    </xf>
    <xf numFmtId="0" fontId="4" fillId="6" borderId="21" xfId="5" applyFont="1" applyFill="1" applyBorder="1" applyAlignment="1">
      <alignment horizontal="left" vertical="top" wrapText="1"/>
    </xf>
    <xf numFmtId="0" fontId="4" fillId="2" borderId="47" xfId="2" applyFont="1" applyFill="1" applyBorder="1"/>
    <xf numFmtId="0" fontId="4" fillId="5" borderId="3" xfId="5" applyFont="1" applyFill="1" applyBorder="1" applyAlignment="1">
      <alignment vertical="top" wrapText="1"/>
    </xf>
    <xf numFmtId="0" fontId="4" fillId="5" borderId="31" xfId="5" applyFont="1" applyFill="1" applyBorder="1" applyAlignment="1">
      <alignment vertical="top" wrapText="1"/>
    </xf>
    <xf numFmtId="0" fontId="27" fillId="2" borderId="21" xfId="5" applyFont="1" applyFill="1" applyBorder="1" applyAlignment="1">
      <alignment vertical="top" wrapText="1"/>
    </xf>
    <xf numFmtId="0" fontId="4" fillId="5" borderId="48" xfId="5" applyFont="1" applyFill="1" applyBorder="1" applyAlignment="1">
      <alignment vertical="top" wrapText="1"/>
    </xf>
    <xf numFmtId="0" fontId="4" fillId="5" borderId="36" xfId="5" applyFont="1" applyFill="1" applyBorder="1" applyAlignment="1">
      <alignment vertical="top" wrapText="1"/>
    </xf>
    <xf numFmtId="0" fontId="4" fillId="5" borderId="49" xfId="5" applyFont="1" applyFill="1" applyBorder="1" applyAlignment="1">
      <alignment vertical="top" wrapText="1"/>
    </xf>
    <xf numFmtId="0" fontId="4" fillId="5" borderId="50" xfId="5" applyFont="1" applyFill="1" applyBorder="1" applyAlignment="1">
      <alignment vertical="top" wrapText="1"/>
    </xf>
    <xf numFmtId="0" fontId="15" fillId="4" borderId="28" xfId="5" applyFont="1" applyFill="1" applyBorder="1" applyAlignment="1">
      <alignment vertical="center"/>
    </xf>
    <xf numFmtId="0" fontId="15" fillId="4" borderId="36" xfId="5" applyFont="1" applyFill="1" applyBorder="1" applyAlignment="1">
      <alignment vertical="center"/>
    </xf>
    <xf numFmtId="0" fontId="15" fillId="4" borderId="35" xfId="5" applyFont="1" applyFill="1" applyBorder="1" applyAlignment="1">
      <alignment vertical="center"/>
    </xf>
    <xf numFmtId="0" fontId="4" fillId="5" borderId="0" xfId="5" applyFont="1" applyFill="1" applyBorder="1" applyAlignment="1">
      <alignment vertical="top" wrapText="1"/>
    </xf>
    <xf numFmtId="0" fontId="15" fillId="4" borderId="49" xfId="5" applyFont="1" applyFill="1" applyBorder="1" applyAlignment="1">
      <alignment horizontal="left" vertical="center"/>
    </xf>
    <xf numFmtId="0" fontId="4" fillId="7" borderId="21" xfId="5" applyFont="1" applyFill="1" applyBorder="1" applyAlignment="1">
      <alignment horizontal="left" vertical="center" wrapText="1"/>
    </xf>
    <xf numFmtId="0" fontId="15" fillId="6" borderId="0" xfId="5" applyFont="1" applyFill="1" applyBorder="1" applyAlignment="1">
      <alignment horizontal="left" vertical="center"/>
    </xf>
    <xf numFmtId="0" fontId="4" fillId="5" borderId="21" xfId="2" applyFont="1" applyFill="1" applyBorder="1" applyAlignment="1">
      <alignment vertical="top"/>
    </xf>
    <xf numFmtId="0" fontId="4" fillId="5" borderId="21" xfId="2" applyFont="1" applyFill="1" applyBorder="1" applyAlignment="1"/>
    <xf numFmtId="0" fontId="4" fillId="5" borderId="21" xfId="2" applyFont="1" applyFill="1" applyBorder="1"/>
    <xf numFmtId="14" fontId="4" fillId="2" borderId="32" xfId="2" applyNumberFormat="1" applyFont="1" applyFill="1" applyBorder="1" applyAlignment="1">
      <alignment vertical="top"/>
    </xf>
    <xf numFmtId="0" fontId="4" fillId="5" borderId="47" xfId="5" applyFont="1" applyFill="1" applyBorder="1" applyAlignment="1">
      <alignment vertical="top" wrapText="1"/>
    </xf>
    <xf numFmtId="14" fontId="4" fillId="2" borderId="47" xfId="2" applyNumberFormat="1" applyFont="1" applyFill="1" applyBorder="1" applyAlignment="1">
      <alignment vertical="top"/>
    </xf>
    <xf numFmtId="0" fontId="4" fillId="2" borderId="50" xfId="2" applyFont="1" applyFill="1" applyBorder="1"/>
    <xf numFmtId="0" fontId="4" fillId="5" borderId="52" xfId="5" applyFont="1" applyFill="1" applyBorder="1" applyAlignment="1">
      <alignment vertical="top" wrapText="1"/>
    </xf>
    <xf numFmtId="0" fontId="4" fillId="2" borderId="47" xfId="2" applyFont="1" applyFill="1" applyBorder="1" applyAlignment="1"/>
    <xf numFmtId="0" fontId="4" fillId="2" borderId="32" xfId="2" applyFont="1" applyFill="1" applyBorder="1" applyAlignment="1"/>
    <xf numFmtId="0" fontId="4" fillId="0" borderId="32" xfId="5" applyFont="1" applyFill="1" applyBorder="1" applyAlignment="1">
      <alignment horizontal="left" vertical="center" wrapText="1"/>
    </xf>
    <xf numFmtId="0" fontId="4" fillId="2" borderId="47" xfId="2" applyFont="1" applyFill="1" applyBorder="1" applyAlignment="1">
      <alignment vertical="top"/>
    </xf>
    <xf numFmtId="0" fontId="4" fillId="2" borderId="50" xfId="2" applyFont="1" applyFill="1" applyBorder="1" applyAlignment="1"/>
    <xf numFmtId="0" fontId="15" fillId="6" borderId="32" xfId="5" applyFont="1" applyFill="1" applyBorder="1" applyAlignment="1">
      <alignment horizontal="left" vertical="center"/>
    </xf>
    <xf numFmtId="0" fontId="15" fillId="6" borderId="47" xfId="5" applyFont="1" applyFill="1" applyBorder="1" applyAlignment="1">
      <alignment horizontal="left" vertical="center"/>
    </xf>
    <xf numFmtId="0" fontId="15" fillId="4" borderId="54" xfId="5" applyFont="1" applyFill="1" applyBorder="1" applyAlignment="1">
      <alignment vertical="center"/>
    </xf>
    <xf numFmtId="0" fontId="15" fillId="4" borderId="0" xfId="5" applyFont="1" applyFill="1" applyBorder="1" applyAlignment="1">
      <alignment horizontal="left" vertical="center"/>
    </xf>
    <xf numFmtId="0" fontId="4" fillId="8" borderId="21" xfId="5" applyFont="1" applyFill="1" applyBorder="1" applyAlignment="1">
      <alignment vertical="top" wrapText="1"/>
    </xf>
    <xf numFmtId="0" fontId="4" fillId="8" borderId="1" xfId="5" applyFont="1" applyFill="1" applyBorder="1" applyAlignment="1">
      <alignment vertical="top" wrapText="1"/>
    </xf>
    <xf numFmtId="0" fontId="4" fillId="8" borderId="2" xfId="5" applyFont="1" applyFill="1" applyBorder="1" applyAlignment="1">
      <alignment vertical="top" wrapText="1"/>
    </xf>
    <xf numFmtId="0" fontId="4" fillId="2" borderId="21" xfId="2" applyFont="1" applyFill="1" applyBorder="1" applyAlignment="1">
      <alignment vertical="top" wrapText="1"/>
    </xf>
    <xf numFmtId="0" fontId="4" fillId="5" borderId="32" xfId="2" applyFont="1" applyFill="1" applyBorder="1"/>
    <xf numFmtId="0" fontId="15" fillId="4" borderId="30" xfId="5" applyFont="1" applyFill="1" applyBorder="1" applyAlignment="1">
      <alignment horizontal="left" vertical="center"/>
    </xf>
    <xf numFmtId="0" fontId="4" fillId="5" borderId="55" xfId="5" applyFont="1" applyFill="1" applyBorder="1" applyAlignment="1">
      <alignment vertical="top" wrapText="1"/>
    </xf>
    <xf numFmtId="0" fontId="15" fillId="4" borderId="28" xfId="5" applyFont="1" applyFill="1" applyBorder="1" applyAlignment="1">
      <alignment horizontal="left" vertical="center"/>
    </xf>
    <xf numFmtId="0" fontId="15" fillId="4" borderId="35" xfId="5" applyFont="1" applyFill="1" applyBorder="1" applyAlignment="1">
      <alignment horizontal="left" vertical="center"/>
    </xf>
    <xf numFmtId="0" fontId="15" fillId="4" borderId="36" xfId="5" applyFont="1" applyFill="1" applyBorder="1" applyAlignment="1">
      <alignment horizontal="left" vertical="center"/>
    </xf>
    <xf numFmtId="0" fontId="4" fillId="5" borderId="35" xfId="5" applyFont="1" applyFill="1" applyBorder="1" applyAlignment="1">
      <alignment vertical="top" wrapText="1"/>
    </xf>
    <xf numFmtId="0" fontId="4" fillId="2" borderId="35" xfId="2" applyFont="1" applyFill="1" applyBorder="1"/>
    <xf numFmtId="14" fontId="4" fillId="2" borderId="35" xfId="2" applyNumberFormat="1" applyFont="1" applyFill="1" applyBorder="1" applyAlignment="1">
      <alignment vertical="top"/>
    </xf>
    <xf numFmtId="0" fontId="4" fillId="2" borderId="36" xfId="2" applyFont="1" applyFill="1" applyBorder="1"/>
    <xf numFmtId="0" fontId="4" fillId="8" borderId="28" xfId="5" applyFont="1" applyFill="1" applyBorder="1" applyAlignment="1">
      <alignment vertical="top" wrapText="1"/>
    </xf>
    <xf numFmtId="14" fontId="4" fillId="2" borderId="32" xfId="2" applyNumberFormat="1" applyFont="1" applyFill="1" applyBorder="1" applyAlignment="1"/>
    <xf numFmtId="0" fontId="4" fillId="2" borderId="32" xfId="2" applyFont="1" applyFill="1" applyBorder="1" applyAlignment="1">
      <alignment horizontal="left"/>
    </xf>
    <xf numFmtId="0" fontId="19" fillId="5" borderId="32" xfId="2" applyFont="1" applyFill="1" applyBorder="1" applyAlignment="1">
      <alignment horizontal="left" vertical="top" wrapText="1"/>
    </xf>
    <xf numFmtId="0" fontId="4" fillId="0" borderId="21" xfId="5" applyFont="1" applyFill="1" applyBorder="1" applyAlignment="1">
      <alignment horizontal="left" vertical="top" wrapText="1"/>
    </xf>
    <xf numFmtId="0" fontId="15" fillId="4" borderId="1" xfId="5" applyFont="1" applyFill="1" applyBorder="1" applyAlignment="1">
      <alignment horizontal="left" vertical="center" wrapText="1"/>
    </xf>
    <xf numFmtId="0" fontId="15" fillId="4" borderId="15" xfId="5" applyFont="1" applyFill="1" applyBorder="1" applyAlignment="1">
      <alignment horizontal="left" vertical="center" wrapText="1"/>
    </xf>
    <xf numFmtId="0" fontId="19" fillId="5" borderId="2" xfId="0" applyFont="1" applyFill="1" applyBorder="1" applyAlignment="1">
      <alignment horizontal="left" vertical="top" wrapText="1"/>
    </xf>
    <xf numFmtId="0" fontId="19" fillId="2" borderId="2" xfId="0" applyFont="1" applyFill="1" applyBorder="1" applyAlignment="1">
      <alignment horizontal="left" vertical="top" wrapText="1"/>
    </xf>
    <xf numFmtId="0" fontId="15" fillId="4" borderId="3" xfId="5" applyFont="1" applyFill="1" applyBorder="1" applyAlignment="1">
      <alignment horizontal="left" vertical="center" wrapText="1"/>
    </xf>
    <xf numFmtId="14" fontId="4" fillId="2" borderId="2" xfId="5" applyNumberFormat="1" applyFont="1" applyFill="1" applyBorder="1" applyAlignment="1">
      <alignment vertical="top" wrapText="1"/>
    </xf>
    <xf numFmtId="0" fontId="15" fillId="4" borderId="56" xfId="5" applyFont="1" applyFill="1" applyBorder="1" applyAlignment="1">
      <alignment horizontal="left" vertical="center" wrapText="1"/>
    </xf>
    <xf numFmtId="0" fontId="9" fillId="2" borderId="21" xfId="7" applyFont="1" applyFill="1" applyBorder="1" applyAlignment="1">
      <alignment horizontal="left" vertical="top" wrapText="1"/>
    </xf>
    <xf numFmtId="0" fontId="19" fillId="2" borderId="21" xfId="7" applyFont="1" applyFill="1" applyBorder="1" applyAlignment="1">
      <alignment vertical="top" wrapText="1"/>
    </xf>
    <xf numFmtId="0" fontId="28" fillId="2" borderId="21" xfId="7" applyFont="1" applyFill="1" applyBorder="1" applyAlignment="1">
      <alignment horizontal="left" vertical="top" wrapText="1"/>
    </xf>
    <xf numFmtId="0" fontId="4" fillId="7" borderId="21" xfId="0" applyFont="1" applyFill="1" applyBorder="1"/>
    <xf numFmtId="0" fontId="4" fillId="7" borderId="21" xfId="0" applyFont="1" applyFill="1" applyBorder="1" applyAlignment="1">
      <alignment vertical="top" wrapText="1"/>
    </xf>
    <xf numFmtId="0" fontId="28" fillId="2" borderId="21" xfId="0" applyFont="1" applyFill="1" applyBorder="1" applyAlignment="1">
      <alignment horizontal="left" vertical="top" wrapText="1"/>
    </xf>
    <xf numFmtId="0" fontId="19" fillId="2" borderId="21" xfId="0" applyFont="1" applyFill="1" applyBorder="1" applyAlignment="1">
      <alignment horizontal="left" vertical="top" wrapText="1"/>
    </xf>
    <xf numFmtId="0" fontId="4" fillId="5" borderId="28" xfId="5" applyFont="1" applyFill="1" applyBorder="1" applyAlignment="1">
      <alignment vertical="top" wrapText="1"/>
    </xf>
    <xf numFmtId="0" fontId="28" fillId="2" borderId="35" xfId="0" applyFont="1" applyFill="1" applyBorder="1" applyAlignment="1">
      <alignment horizontal="left" vertical="top" wrapText="1"/>
    </xf>
    <xf numFmtId="14" fontId="4" fillId="5" borderId="35" xfId="5" applyNumberFormat="1" applyFont="1" applyFill="1" applyBorder="1" applyAlignment="1">
      <alignment vertical="top" wrapText="1"/>
    </xf>
    <xf numFmtId="0" fontId="4" fillId="7" borderId="36" xfId="0" applyFont="1" applyFill="1" applyBorder="1" applyAlignment="1">
      <alignment vertical="top" wrapText="1"/>
    </xf>
    <xf numFmtId="0" fontId="29" fillId="7" borderId="21" xfId="0" applyFont="1" applyFill="1" applyBorder="1" applyAlignment="1">
      <alignment horizontal="left" vertical="top"/>
    </xf>
    <xf numFmtId="0" fontId="4" fillId="5" borderId="0" xfId="2" applyFont="1" applyFill="1" applyBorder="1" applyAlignment="1">
      <alignment vertical="top" wrapText="1"/>
    </xf>
    <xf numFmtId="0" fontId="4" fillId="9" borderId="21" xfId="5" applyFont="1" applyFill="1" applyBorder="1" applyAlignment="1">
      <alignment horizontal="left" vertical="top" wrapText="1"/>
    </xf>
    <xf numFmtId="0" fontId="19" fillId="5" borderId="14" xfId="0" applyFont="1" applyFill="1" applyBorder="1" applyAlignment="1">
      <alignment horizontal="left" vertical="top" wrapText="1"/>
    </xf>
    <xf numFmtId="14" fontId="4" fillId="5" borderId="32" xfId="5" applyNumberFormat="1" applyFont="1" applyFill="1" applyBorder="1" applyAlignment="1">
      <alignment vertical="top" wrapText="1"/>
    </xf>
    <xf numFmtId="0" fontId="15" fillId="4" borderId="0" xfId="5" applyFont="1" applyFill="1" applyBorder="1" applyAlignment="1">
      <alignment horizontal="left" vertical="center"/>
    </xf>
    <xf numFmtId="0" fontId="4" fillId="5" borderId="31" xfId="2" applyFont="1" applyFill="1" applyBorder="1" applyAlignment="1">
      <alignment vertical="top" wrapText="1"/>
    </xf>
    <xf numFmtId="0" fontId="15" fillId="4" borderId="28" xfId="5" applyFont="1" applyFill="1" applyBorder="1" applyAlignment="1">
      <alignment horizontal="left" vertical="center"/>
    </xf>
    <xf numFmtId="0" fontId="15" fillId="4" borderId="35" xfId="5" applyFont="1" applyFill="1" applyBorder="1" applyAlignment="1">
      <alignment horizontal="left" vertical="center"/>
    </xf>
    <xf numFmtId="0" fontId="15" fillId="4" borderId="36" xfId="5" applyFont="1" applyFill="1" applyBorder="1" applyAlignment="1">
      <alignment horizontal="left" vertical="center"/>
    </xf>
    <xf numFmtId="0" fontId="4" fillId="0" borderId="21" xfId="5" applyFont="1" applyFill="1" applyBorder="1" applyAlignment="1">
      <alignment vertical="top" wrapText="1"/>
    </xf>
    <xf numFmtId="0" fontId="15" fillId="4" borderId="31" xfId="5" applyFont="1" applyFill="1" applyBorder="1" applyAlignment="1">
      <alignment horizontal="left" vertical="center"/>
    </xf>
    <xf numFmtId="0" fontId="4" fillId="6" borderId="32" xfId="5" applyFont="1" applyFill="1" applyBorder="1" applyAlignment="1">
      <alignment horizontal="left" vertical="center"/>
    </xf>
    <xf numFmtId="0" fontId="4" fillId="8" borderId="14" xfId="5" applyFont="1" applyFill="1" applyBorder="1" applyAlignment="1">
      <alignment vertical="top" wrapText="1"/>
    </xf>
    <xf numFmtId="0" fontId="28" fillId="2" borderId="14" xfId="5" applyFont="1" applyFill="1" applyBorder="1" applyAlignment="1">
      <alignment vertical="top" wrapText="1"/>
    </xf>
    <xf numFmtId="0" fontId="19" fillId="2" borderId="14" xfId="0"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32" xfId="2" applyFont="1" applyFill="1" applyBorder="1" applyAlignment="1">
      <alignment horizontal="left" vertical="top" wrapText="1"/>
    </xf>
    <xf numFmtId="0" fontId="28" fillId="2" borderId="57" xfId="5" applyFont="1" applyFill="1" applyBorder="1" applyAlignment="1">
      <alignment vertical="top" wrapText="1"/>
    </xf>
    <xf numFmtId="0" fontId="4" fillId="5" borderId="58" xfId="5" applyFont="1" applyFill="1" applyBorder="1" applyAlignment="1">
      <alignment vertical="top" wrapText="1"/>
    </xf>
    <xf numFmtId="0" fontId="19" fillId="2" borderId="59" xfId="0" applyFont="1" applyFill="1" applyBorder="1" applyAlignment="1">
      <alignment horizontal="left" vertical="top" wrapText="1"/>
    </xf>
    <xf numFmtId="0" fontId="28" fillId="2" borderId="60" xfId="5" applyFont="1" applyFill="1" applyBorder="1" applyAlignment="1">
      <alignment vertical="top" wrapText="1"/>
    </xf>
    <xf numFmtId="0" fontId="4" fillId="5" borderId="61" xfId="5" applyFont="1" applyFill="1" applyBorder="1" applyAlignment="1">
      <alignment vertical="top" wrapText="1"/>
    </xf>
    <xf numFmtId="0" fontId="19" fillId="2" borderId="62" xfId="0" applyFont="1" applyFill="1" applyBorder="1" applyAlignment="1">
      <alignment horizontal="left" vertical="top" wrapText="1"/>
    </xf>
    <xf numFmtId="0" fontId="15" fillId="4" borderId="30" xfId="5" applyFont="1" applyFill="1" applyBorder="1" applyAlignment="1">
      <alignment horizontal="left" vertical="center" wrapText="1"/>
    </xf>
    <xf numFmtId="0" fontId="15" fillId="4" borderId="31" xfId="5" applyFont="1" applyFill="1" applyBorder="1" applyAlignment="1">
      <alignment horizontal="left" vertical="center" wrapText="1"/>
    </xf>
    <xf numFmtId="0" fontId="15" fillId="4" borderId="35" xfId="5" applyFont="1" applyFill="1" applyBorder="1" applyAlignment="1">
      <alignment horizontal="left" vertical="center"/>
    </xf>
    <xf numFmtId="0" fontId="15" fillId="4" borderId="35" xfId="5" applyFont="1" applyFill="1" applyBorder="1" applyAlignment="1">
      <alignment horizontal="left" vertical="center"/>
    </xf>
    <xf numFmtId="0" fontId="4" fillId="5" borderId="63" xfId="5" applyFont="1" applyFill="1" applyBorder="1" applyAlignment="1">
      <alignment vertical="top" wrapText="1"/>
    </xf>
    <xf numFmtId="0" fontId="19" fillId="2" borderId="32" xfId="0" applyFont="1" applyFill="1" applyBorder="1" applyAlignment="1">
      <alignment horizontal="left" vertical="top" wrapText="1"/>
    </xf>
    <xf numFmtId="0" fontId="4" fillId="5" borderId="33" xfId="5" applyFont="1" applyFill="1" applyBorder="1" applyAlignment="1">
      <alignment vertical="top" wrapText="1"/>
    </xf>
    <xf numFmtId="0" fontId="28" fillId="2" borderId="36" xfId="0" applyFont="1" applyFill="1" applyBorder="1" applyAlignment="1">
      <alignment horizontal="left" vertical="top" wrapText="1"/>
    </xf>
    <xf numFmtId="0" fontId="15" fillId="4" borderId="28" xfId="5" applyFont="1" applyFill="1" applyBorder="1" applyAlignment="1">
      <alignment horizontal="left" vertical="center"/>
    </xf>
    <xf numFmtId="0" fontId="15" fillId="4" borderId="35" xfId="5" applyFont="1" applyFill="1" applyBorder="1" applyAlignment="1">
      <alignment horizontal="left" vertical="center"/>
    </xf>
    <xf numFmtId="0" fontId="28" fillId="5" borderId="21" xfId="0" applyFont="1" applyFill="1" applyBorder="1" applyAlignment="1">
      <alignment horizontal="left" vertical="top" wrapText="1"/>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32" fillId="3" borderId="2" xfId="5" applyFont="1" applyFill="1" applyBorder="1" applyAlignment="1">
      <alignment horizontal="center" vertical="center" wrapText="1"/>
    </xf>
    <xf numFmtId="0" fontId="32" fillId="3" borderId="14" xfId="5" applyFont="1" applyFill="1" applyBorder="1" applyAlignment="1">
      <alignment horizontal="center" vertical="center" wrapText="1"/>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32" fillId="3" borderId="2" xfId="5" applyFont="1" applyFill="1" applyBorder="1" applyAlignment="1">
      <alignment horizontal="center" vertical="center" wrapText="1"/>
    </xf>
    <xf numFmtId="0" fontId="32" fillId="3" borderId="14" xfId="5" applyFont="1" applyFill="1" applyBorder="1" applyAlignment="1">
      <alignment horizontal="center" vertical="center" wrapText="1"/>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32" fillId="3" borderId="2" xfId="5" applyFont="1" applyFill="1" applyBorder="1" applyAlignment="1">
      <alignment horizontal="center" vertical="center" wrapText="1"/>
    </xf>
    <xf numFmtId="0" fontId="32" fillId="3" borderId="14" xfId="5" applyFont="1" applyFill="1" applyBorder="1" applyAlignment="1">
      <alignment horizontal="center" vertical="center" wrapText="1"/>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32" fillId="3" borderId="2" xfId="5" applyFont="1" applyFill="1" applyBorder="1" applyAlignment="1">
      <alignment horizontal="center" vertical="center" wrapText="1"/>
    </xf>
    <xf numFmtId="0" fontId="32" fillId="3" borderId="14" xfId="5" applyFont="1" applyFill="1" applyBorder="1" applyAlignment="1">
      <alignment horizontal="center" vertical="center" wrapText="1"/>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32" fillId="3" borderId="2" xfId="5" applyFont="1" applyFill="1" applyBorder="1" applyAlignment="1">
      <alignment horizontal="center" vertical="center" wrapText="1"/>
    </xf>
    <xf numFmtId="0" fontId="32" fillId="3" borderId="14" xfId="5" applyFont="1" applyFill="1" applyBorder="1" applyAlignment="1">
      <alignment horizontal="center" vertical="center" wrapText="1"/>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32" fillId="3" borderId="2" xfId="5" applyFont="1" applyFill="1" applyBorder="1" applyAlignment="1">
      <alignment horizontal="center" vertical="center" wrapText="1"/>
    </xf>
    <xf numFmtId="0" fontId="32" fillId="3" borderId="14" xfId="5" applyFont="1" applyFill="1" applyBorder="1" applyAlignment="1">
      <alignment horizontal="center" vertical="center" wrapText="1"/>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32" fillId="3" borderId="2" xfId="5" applyFont="1" applyFill="1" applyBorder="1" applyAlignment="1">
      <alignment horizontal="center" vertical="center" wrapText="1"/>
    </xf>
    <xf numFmtId="0" fontId="32" fillId="3" borderId="14" xfId="5" applyFont="1" applyFill="1" applyBorder="1" applyAlignment="1">
      <alignment horizontal="center" vertical="center" wrapText="1"/>
    </xf>
    <xf numFmtId="0" fontId="4" fillId="0" borderId="0" xfId="0" applyFont="1"/>
    <xf numFmtId="0" fontId="4" fillId="2" borderId="0" xfId="0" applyFont="1" applyFill="1"/>
    <xf numFmtId="0" fontId="4" fillId="0" borderId="0" xfId="0" applyFont="1" applyAlignment="1">
      <alignment vertical="top"/>
    </xf>
    <xf numFmtId="49" fontId="4" fillId="0" borderId="7" xfId="0" applyNumberFormat="1" applyFont="1" applyBorder="1" applyAlignment="1">
      <alignment vertical="top"/>
    </xf>
    <xf numFmtId="0" fontId="4" fillId="0" borderId="7" xfId="0" applyFont="1" applyBorder="1" applyAlignment="1">
      <alignment vertical="top"/>
    </xf>
    <xf numFmtId="15" fontId="4" fillId="0" borderId="7" xfId="0" applyNumberFormat="1" applyFont="1" applyBorder="1" applyAlignment="1">
      <alignment vertical="top"/>
    </xf>
    <xf numFmtId="0" fontId="9" fillId="0" borderId="8" xfId="0" applyFont="1" applyBorder="1" applyAlignment="1">
      <alignment vertical="top" wrapText="1"/>
    </xf>
    <xf numFmtId="164" fontId="4" fillId="0" borderId="9" xfId="0" applyNumberFormat="1" applyFont="1" applyBorder="1" applyAlignment="1">
      <alignment vertical="top"/>
    </xf>
    <xf numFmtId="0" fontId="4" fillId="0" borderId="8" xfId="0" applyFont="1" applyBorder="1" applyAlignment="1">
      <alignment vertical="top"/>
    </xf>
    <xf numFmtId="164" fontId="4" fillId="0" borderId="10" xfId="0" applyNumberFormat="1" applyFont="1" applyBorder="1" applyAlignment="1">
      <alignment vertical="top"/>
    </xf>
    <xf numFmtId="49" fontId="4" fillId="0" borderId="11" xfId="0" applyNumberFormat="1" applyFont="1" applyBorder="1" applyAlignment="1">
      <alignment vertical="top"/>
    </xf>
    <xf numFmtId="0" fontId="4" fillId="0" borderId="11" xfId="0" applyFont="1" applyBorder="1" applyAlignment="1">
      <alignment vertical="top"/>
    </xf>
    <xf numFmtId="0" fontId="4" fillId="0" borderId="12" xfId="0" applyFont="1" applyBorder="1" applyAlignment="1">
      <alignment vertical="top"/>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8" fillId="2" borderId="2" xfId="0" applyFont="1" applyFill="1" applyBorder="1" applyAlignment="1">
      <alignment vertical="center"/>
    </xf>
    <xf numFmtId="0" fontId="4" fillId="2" borderId="0" xfId="0" applyFont="1" applyFill="1" applyBorder="1"/>
    <xf numFmtId="14" fontId="9" fillId="0" borderId="9" xfId="0" applyNumberFormat="1" applyFont="1" applyBorder="1" applyAlignment="1">
      <alignment horizontal="center" vertical="center" wrapText="1"/>
    </xf>
    <xf numFmtId="49" fontId="4" fillId="0" borderId="7" xfId="0" applyNumberFormat="1" applyFont="1" applyBorder="1" applyAlignment="1">
      <alignment horizontal="center" vertical="center"/>
    </xf>
    <xf numFmtId="0" fontId="4" fillId="0" borderId="7" xfId="0" applyFont="1" applyBorder="1" applyAlignment="1">
      <alignment horizontal="center" vertical="center"/>
    </xf>
    <xf numFmtId="0" fontId="4" fillId="2" borderId="21" xfId="0" applyNumberFormat="1" applyFont="1" applyFill="1" applyBorder="1" applyAlignment="1">
      <alignment horizontal="center"/>
    </xf>
    <xf numFmtId="0" fontId="17" fillId="2" borderId="21" xfId="1" applyFill="1" applyBorder="1"/>
    <xf numFmtId="0" fontId="0" fillId="0" borderId="21" xfId="0" applyBorder="1"/>
    <xf numFmtId="0" fontId="16" fillId="2" borderId="21" xfId="1" applyNumberFormat="1" applyFont="1" applyFill="1" applyBorder="1" applyAlignment="1" applyProtection="1">
      <alignment horizontal="left" vertical="center"/>
    </xf>
    <xf numFmtId="0" fontId="4" fillId="2" borderId="21" xfId="0" applyFont="1" applyFill="1" applyBorder="1" applyAlignment="1">
      <alignment horizontal="left" vertical="center"/>
    </xf>
    <xf numFmtId="0" fontId="8" fillId="2" borderId="2" xfId="0" applyFont="1" applyFill="1" applyBorder="1" applyAlignment="1">
      <alignment horizontal="left" vertical="center"/>
    </xf>
    <xf numFmtId="0" fontId="30" fillId="5" borderId="2" xfId="0" applyFont="1" applyFill="1" applyBorder="1" applyAlignment="1">
      <alignment horizontal="left"/>
    </xf>
    <xf numFmtId="0" fontId="31" fillId="0" borderId="0" xfId="0" applyFont="1"/>
    <xf numFmtId="164" fontId="32" fillId="10" borderId="4" xfId="0" applyNumberFormat="1" applyFont="1" applyFill="1" applyBorder="1" applyAlignment="1">
      <alignment horizontal="left" vertical="center"/>
    </xf>
    <xf numFmtId="0" fontId="32" fillId="10" borderId="5" xfId="0" applyFont="1" applyFill="1" applyBorder="1" applyAlignment="1">
      <alignment horizontal="left" vertical="center"/>
    </xf>
    <xf numFmtId="0" fontId="10" fillId="10" borderId="5" xfId="0" applyFont="1" applyFill="1" applyBorder="1" applyAlignment="1">
      <alignment horizontal="left" vertical="center"/>
    </xf>
    <xf numFmtId="0" fontId="32" fillId="10" borderId="6" xfId="0" applyFont="1" applyFill="1" applyBorder="1" applyAlignment="1">
      <alignment horizontal="left" vertical="center"/>
    </xf>
    <xf numFmtId="1" fontId="32" fillId="11" borderId="4" xfId="0" applyNumberFormat="1" applyFont="1" applyFill="1" applyBorder="1" applyAlignment="1">
      <alignment horizontal="center" vertical="center"/>
    </xf>
    <xf numFmtId="0" fontId="32" fillId="3" borderId="5" xfId="0" applyNumberFormat="1" applyFont="1" applyFill="1" applyBorder="1" applyAlignment="1">
      <alignment horizontal="center"/>
    </xf>
    <xf numFmtId="0" fontId="32" fillId="3" borderId="5" xfId="0" applyNumberFormat="1" applyFont="1" applyFill="1" applyBorder="1" applyAlignment="1">
      <alignment horizontal="center" wrapText="1"/>
    </xf>
    <xf numFmtId="0" fontId="10" fillId="3" borderId="64" xfId="0" applyNumberFormat="1" applyFont="1" applyFill="1" applyBorder="1" applyAlignment="1">
      <alignment horizontal="center"/>
    </xf>
    <xf numFmtId="0" fontId="32" fillId="3" borderId="65" xfId="0" applyNumberFormat="1" applyFont="1" applyFill="1" applyBorder="1" applyAlignment="1">
      <alignment horizontal="center" wrapText="1"/>
    </xf>
    <xf numFmtId="0" fontId="32" fillId="11" borderId="5" xfId="0" applyFont="1" applyFill="1" applyBorder="1" applyAlignment="1">
      <alignment horizontal="center" vertical="center"/>
    </xf>
    <xf numFmtId="0" fontId="32" fillId="11" borderId="64" xfId="0" applyFont="1" applyFill="1" applyBorder="1" applyAlignment="1">
      <alignment horizontal="center" vertical="center"/>
    </xf>
    <xf numFmtId="0" fontId="10" fillId="11" borderId="6" xfId="0" applyFont="1" applyFill="1" applyBorder="1" applyAlignment="1">
      <alignment horizontal="center" vertical="center"/>
    </xf>
    <xf numFmtId="0" fontId="35" fillId="2" borderId="13" xfId="5" applyFont="1" applyFill="1" applyBorder="1" applyAlignment="1">
      <alignment horizontal="left" wrapText="1"/>
    </xf>
    <xf numFmtId="0" fontId="36" fillId="2" borderId="2" xfId="0" applyFont="1" applyFill="1" applyBorder="1" applyAlignment="1">
      <alignment horizontal="center" vertical="center" wrapText="1"/>
    </xf>
    <xf numFmtId="0" fontId="37" fillId="2" borderId="15" xfId="2" applyFont="1" applyFill="1" applyBorder="1" applyAlignment="1">
      <alignment horizontal="center" vertical="center" wrapText="1"/>
    </xf>
    <xf numFmtId="0" fontId="32" fillId="3" borderId="2" xfId="5" applyFont="1" applyFill="1" applyBorder="1" applyAlignment="1">
      <alignment horizontal="center" vertical="center" wrapText="1"/>
    </xf>
    <xf numFmtId="0" fontId="32" fillId="3" borderId="14" xfId="5" applyFont="1" applyFill="1" applyBorder="1" applyAlignment="1">
      <alignment horizontal="center" vertical="center" wrapText="1"/>
    </xf>
    <xf numFmtId="0" fontId="34" fillId="0" borderId="0" xfId="0" applyFont="1" applyBorder="1"/>
    <xf numFmtId="0" fontId="7" fillId="0" borderId="2" xfId="0" applyFont="1" applyBorder="1" applyAlignment="1">
      <alignment horizontal="center" vertical="center"/>
    </xf>
    <xf numFmtId="0" fontId="9" fillId="0" borderId="2" xfId="0" applyFont="1" applyBorder="1" applyAlignment="1">
      <alignment horizontal="left"/>
    </xf>
    <xf numFmtId="0" fontId="30" fillId="5" borderId="2" xfId="0" applyFont="1" applyFill="1" applyBorder="1" applyAlignment="1">
      <alignment horizontal="left" vertical="center"/>
    </xf>
    <xf numFmtId="0" fontId="8" fillId="5" borderId="2" xfId="0" applyFont="1" applyFill="1" applyBorder="1" applyAlignment="1">
      <alignment horizontal="left" vertical="center"/>
    </xf>
    <xf numFmtId="0" fontId="9" fillId="0" borderId="2" xfId="0" applyFont="1" applyBorder="1" applyAlignment="1">
      <alignment horizontal="left" vertical="center"/>
    </xf>
    <xf numFmtId="0" fontId="9" fillId="2" borderId="2" xfId="0" applyFont="1" applyFill="1" applyBorder="1" applyAlignment="1">
      <alignment horizontal="left"/>
    </xf>
    <xf numFmtId="0" fontId="9" fillId="2" borderId="2" xfId="4" applyFont="1" applyFill="1" applyBorder="1" applyAlignment="1">
      <alignment vertical="top"/>
    </xf>
    <xf numFmtId="0" fontId="7" fillId="2" borderId="0" xfId="4" applyFont="1" applyFill="1" applyBorder="1" applyAlignment="1">
      <alignment horizontal="center"/>
    </xf>
    <xf numFmtId="1" fontId="8" fillId="2" borderId="2" xfId="0" applyNumberFormat="1" applyFont="1" applyFill="1" applyBorder="1" applyAlignment="1">
      <alignment vertical="center" wrapText="1"/>
    </xf>
    <xf numFmtId="0" fontId="9" fillId="2" borderId="2" xfId="0" applyFont="1" applyFill="1" applyBorder="1" applyAlignment="1">
      <alignment vertical="top" wrapText="1"/>
    </xf>
    <xf numFmtId="1" fontId="8" fillId="2" borderId="1" xfId="0" applyNumberFormat="1" applyFont="1" applyFill="1" applyBorder="1" applyAlignment="1"/>
    <xf numFmtId="0" fontId="9" fillId="2" borderId="41" xfId="5" applyFont="1" applyFill="1" applyBorder="1" applyAlignment="1">
      <alignment horizontal="left" wrapText="1"/>
    </xf>
    <xf numFmtId="0" fontId="9" fillId="2" borderId="42" xfId="5" applyFont="1" applyFill="1" applyBorder="1" applyAlignment="1">
      <alignment horizontal="left" wrapText="1"/>
    </xf>
    <xf numFmtId="0" fontId="9" fillId="2" borderId="43" xfId="5" applyFont="1" applyFill="1" applyBorder="1" applyAlignment="1">
      <alignment horizontal="left" wrapText="1"/>
    </xf>
    <xf numFmtId="0" fontId="9" fillId="2" borderId="1" xfId="5" applyFont="1" applyFill="1" applyBorder="1" applyAlignment="1">
      <alignment horizontal="left" wrapText="1"/>
    </xf>
    <xf numFmtId="0" fontId="9" fillId="2" borderId="15" xfId="5" applyFont="1" applyFill="1" applyBorder="1" applyAlignment="1">
      <alignment horizontal="left" wrapText="1"/>
    </xf>
    <xf numFmtId="0" fontId="9" fillId="2" borderId="40" xfId="5" applyFont="1" applyFill="1" applyBorder="1" applyAlignment="1">
      <alignment horizontal="left" wrapText="1"/>
    </xf>
    <xf numFmtId="0" fontId="37" fillId="2" borderId="1" xfId="2" applyFont="1" applyFill="1" applyBorder="1" applyAlignment="1">
      <alignment horizontal="center" vertical="center" wrapText="1"/>
    </xf>
    <xf numFmtId="0" fontId="13" fillId="2" borderId="15" xfId="2" applyFont="1" applyFill="1" applyBorder="1" applyAlignment="1">
      <alignment horizontal="center" vertical="center" wrapText="1"/>
    </xf>
    <xf numFmtId="0" fontId="13" fillId="2" borderId="40" xfId="2" applyFont="1" applyFill="1" applyBorder="1" applyAlignment="1">
      <alignment horizontal="center" vertical="center" wrapText="1"/>
    </xf>
    <xf numFmtId="0" fontId="19" fillId="2" borderId="37" xfId="2" applyFont="1" applyFill="1" applyBorder="1" applyAlignment="1">
      <alignment horizontal="center" vertical="center" wrapText="1"/>
    </xf>
    <xf numFmtId="0" fontId="19" fillId="2" borderId="38" xfId="2" applyFont="1" applyFill="1" applyBorder="1" applyAlignment="1">
      <alignment horizontal="center" vertical="center" wrapText="1"/>
    </xf>
    <xf numFmtId="0" fontId="19" fillId="2" borderId="39" xfId="2" applyFont="1" applyFill="1" applyBorder="1" applyAlignment="1">
      <alignment horizontal="center" vertical="center" wrapText="1"/>
    </xf>
    <xf numFmtId="0" fontId="15" fillId="4" borderId="0" xfId="5" applyFont="1" applyFill="1" applyBorder="1" applyAlignment="1">
      <alignment horizontal="center" vertical="center"/>
    </xf>
    <xf numFmtId="0" fontId="15" fillId="4" borderId="46" xfId="5" applyFont="1" applyFill="1" applyBorder="1" applyAlignment="1">
      <alignment horizontal="center" vertical="center"/>
    </xf>
    <xf numFmtId="0" fontId="15" fillId="4" borderId="51" xfId="5" applyFont="1" applyFill="1" applyBorder="1" applyAlignment="1">
      <alignment horizontal="center" vertical="center"/>
    </xf>
    <xf numFmtId="0" fontId="15" fillId="4" borderId="48" xfId="5" applyFont="1" applyFill="1" applyBorder="1" applyAlignment="1">
      <alignment horizontal="center" vertical="center"/>
    </xf>
    <xf numFmtId="0" fontId="15" fillId="4" borderId="21" xfId="5" applyFont="1" applyFill="1" applyBorder="1" applyAlignment="1">
      <alignment horizontal="center" vertical="center"/>
    </xf>
    <xf numFmtId="0" fontId="15" fillId="4" borderId="28" xfId="5" applyFont="1" applyFill="1" applyBorder="1" applyAlignment="1">
      <alignment horizontal="left" vertical="top"/>
    </xf>
    <xf numFmtId="0" fontId="15" fillId="4" borderId="35" xfId="5" applyFont="1" applyFill="1" applyBorder="1" applyAlignment="1">
      <alignment horizontal="left" vertical="top"/>
    </xf>
    <xf numFmtId="0" fontId="15" fillId="4" borderId="36" xfId="5" applyFont="1" applyFill="1" applyBorder="1" applyAlignment="1">
      <alignment horizontal="left" vertical="top"/>
    </xf>
    <xf numFmtId="0" fontId="9" fillId="2" borderId="25" xfId="5" applyFont="1" applyFill="1" applyBorder="1" applyAlignment="1">
      <alignment horizontal="left" wrapText="1"/>
    </xf>
    <xf numFmtId="0" fontId="9" fillId="2" borderId="26" xfId="5" applyFont="1" applyFill="1" applyBorder="1" applyAlignment="1">
      <alignment horizontal="left" wrapText="1"/>
    </xf>
    <xf numFmtId="0" fontId="19" fillId="2" borderId="27" xfId="2" applyFont="1" applyFill="1" applyBorder="1" applyAlignment="1">
      <alignment horizontal="center" vertical="center" wrapText="1"/>
    </xf>
    <xf numFmtId="0" fontId="15" fillId="4" borderId="53" xfId="5" applyFont="1" applyFill="1" applyBorder="1" applyAlignment="1">
      <alignment horizontal="left" vertical="center"/>
    </xf>
    <xf numFmtId="0" fontId="15" fillId="4" borderId="0" xfId="5" applyFont="1" applyFill="1" applyBorder="1" applyAlignment="1">
      <alignment horizontal="left" vertical="center"/>
    </xf>
    <xf numFmtId="0" fontId="15" fillId="4" borderId="46" xfId="5" applyFont="1" applyFill="1" applyBorder="1" applyAlignment="1">
      <alignment horizontal="left" vertical="center"/>
    </xf>
    <xf numFmtId="0" fontId="15" fillId="4" borderId="28" xfId="5" applyFont="1" applyFill="1" applyBorder="1" applyAlignment="1">
      <alignment horizontal="left" vertical="center"/>
    </xf>
    <xf numFmtId="0" fontId="15" fillId="4" borderId="35" xfId="5" applyFont="1" applyFill="1" applyBorder="1" applyAlignment="1">
      <alignment horizontal="left" vertical="center"/>
    </xf>
    <xf numFmtId="0" fontId="15" fillId="4" borderId="36" xfId="5" applyFont="1" applyFill="1" applyBorder="1" applyAlignment="1">
      <alignment horizontal="left" vertical="center"/>
    </xf>
    <xf numFmtId="0" fontId="15" fillId="4" borderId="53" xfId="5" applyFont="1" applyFill="1" applyBorder="1" applyAlignment="1">
      <alignment horizontal="left" vertical="center" wrapText="1"/>
    </xf>
    <xf numFmtId="0" fontId="15" fillId="4" borderId="0" xfId="5" applyFont="1" applyFill="1" applyBorder="1" applyAlignment="1">
      <alignment horizontal="left" vertical="center" wrapText="1"/>
    </xf>
    <xf numFmtId="0" fontId="9" fillId="2" borderId="1" xfId="0" applyFont="1" applyFill="1" applyBorder="1" applyAlignment="1">
      <alignment horizontal="left"/>
    </xf>
    <xf numFmtId="0" fontId="9" fillId="2" borderId="3" xfId="0" applyFont="1" applyFill="1" applyBorder="1" applyAlignment="1">
      <alignment horizontal="left"/>
    </xf>
  </cellXfs>
  <cellStyles count="10">
    <cellStyle name="Hyperlink" xfId="1" builtinId="8"/>
    <cellStyle name="Normal" xfId="0" builtinId="0"/>
    <cellStyle name="Normal 2" xfId="2"/>
    <cellStyle name="Normal 3" xfId="3"/>
    <cellStyle name="Normal 3 2" xfId="7"/>
    <cellStyle name="Normal 3 2 2" xfId="9"/>
    <cellStyle name="Normal 3 3" xfId="8"/>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workbookViewId="0">
      <selection activeCell="F4" sqref="F4:F6"/>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300" t="s">
        <v>957</v>
      </c>
      <c r="D2" s="300"/>
      <c r="E2" s="300"/>
      <c r="F2" s="300"/>
      <c r="G2" s="300"/>
    </row>
    <row r="3" spans="1:7">
      <c r="B3" s="6"/>
      <c r="C3" s="7"/>
      <c r="F3" s="8"/>
    </row>
    <row r="4" spans="1:7" ht="14.25" customHeight="1">
      <c r="B4" s="280" t="s">
        <v>949</v>
      </c>
      <c r="C4" s="301" t="s">
        <v>11</v>
      </c>
      <c r="D4" s="301"/>
      <c r="E4" s="301"/>
      <c r="F4" s="280" t="s">
        <v>952</v>
      </c>
      <c r="G4" s="9" t="s">
        <v>13</v>
      </c>
    </row>
    <row r="5" spans="1:7" ht="14.25" customHeight="1">
      <c r="B5" s="280" t="s">
        <v>950</v>
      </c>
      <c r="C5" s="301" t="s">
        <v>12</v>
      </c>
      <c r="D5" s="301"/>
      <c r="E5" s="301"/>
      <c r="F5" s="280" t="s">
        <v>953</v>
      </c>
      <c r="G5" s="9" t="s">
        <v>14</v>
      </c>
    </row>
    <row r="6" spans="1:7" ht="15.75" customHeight="1">
      <c r="B6" s="302" t="s">
        <v>951</v>
      </c>
      <c r="C6" s="304" t="str">
        <f>C5&amp;"_"&amp;"System Test Case"&amp;"_"&amp;"v1.0"</f>
        <v>VMN_System Test Case_v1.0</v>
      </c>
      <c r="D6" s="304"/>
      <c r="E6" s="304"/>
      <c r="F6" s="280" t="s">
        <v>954</v>
      </c>
      <c r="G6" s="47">
        <v>42422</v>
      </c>
    </row>
    <row r="7" spans="1:7" ht="13.5" customHeight="1">
      <c r="B7" s="303"/>
      <c r="C7" s="304"/>
      <c r="D7" s="304"/>
      <c r="E7" s="304"/>
      <c r="F7" s="280" t="s">
        <v>944</v>
      </c>
      <c r="G7" s="10" t="s">
        <v>6</v>
      </c>
    </row>
    <row r="8" spans="1:7">
      <c r="B8" s="1"/>
      <c r="C8" s="11"/>
      <c r="D8" s="12"/>
      <c r="E8" s="12"/>
      <c r="F8" s="12"/>
      <c r="G8" s="13"/>
    </row>
    <row r="9" spans="1:7">
      <c r="B9" s="1"/>
      <c r="C9" s="14"/>
      <c r="D9" s="14"/>
      <c r="E9" s="14"/>
      <c r="F9" s="14"/>
    </row>
    <row r="10" spans="1:7">
      <c r="B10" s="281" t="s">
        <v>942</v>
      </c>
      <c r="C10" s="254"/>
      <c r="D10" s="254"/>
      <c r="E10" s="254"/>
      <c r="F10" s="254"/>
      <c r="G10" s="254"/>
    </row>
    <row r="11" spans="1:7" s="15" customFormat="1">
      <c r="B11" s="282" t="s">
        <v>943</v>
      </c>
      <c r="C11" s="283" t="s">
        <v>944</v>
      </c>
      <c r="D11" s="283" t="s">
        <v>945</v>
      </c>
      <c r="E11" s="284" t="s">
        <v>946</v>
      </c>
      <c r="F11" s="283" t="s">
        <v>947</v>
      </c>
      <c r="G11" s="285" t="s">
        <v>948</v>
      </c>
    </row>
    <row r="12" spans="1:7" s="16" customFormat="1" ht="21.75" customHeight="1">
      <c r="B12" s="271">
        <v>42422</v>
      </c>
      <c r="C12" s="272" t="s">
        <v>6</v>
      </c>
      <c r="D12" s="273"/>
      <c r="E12" s="273" t="s">
        <v>7</v>
      </c>
      <c r="F12" s="259"/>
      <c r="G12" s="260"/>
    </row>
    <row r="13" spans="1:7" s="16" customFormat="1" ht="21.75" customHeight="1">
      <c r="B13" s="271"/>
      <c r="C13" s="272"/>
      <c r="D13" s="258"/>
      <c r="E13" s="273"/>
      <c r="F13" s="258"/>
      <c r="G13" s="262"/>
    </row>
    <row r="14" spans="1:7" s="16" customFormat="1" ht="19.5" customHeight="1">
      <c r="B14" s="271"/>
      <c r="C14" s="272"/>
      <c r="D14" s="258"/>
      <c r="E14" s="258"/>
      <c r="F14" s="256"/>
      <c r="G14" s="262"/>
    </row>
    <row r="15" spans="1:7" s="16" customFormat="1" ht="21.75" customHeight="1">
      <c r="B15" s="261"/>
      <c r="C15" s="257"/>
      <c r="D15" s="258"/>
      <c r="E15" s="258"/>
      <c r="F15" s="258"/>
      <c r="G15" s="262"/>
    </row>
    <row r="16" spans="1:7" s="16" customFormat="1" ht="19.5" customHeight="1">
      <c r="B16" s="261"/>
      <c r="C16" s="257"/>
      <c r="D16" s="258"/>
      <c r="E16" s="258"/>
      <c r="F16" s="258"/>
      <c r="G16" s="262"/>
    </row>
    <row r="17" spans="2:7" s="16" customFormat="1" ht="21.75" customHeight="1">
      <c r="B17" s="261"/>
      <c r="C17" s="257"/>
      <c r="D17" s="258"/>
      <c r="E17" s="258"/>
      <c r="F17" s="258"/>
      <c r="G17" s="262"/>
    </row>
    <row r="18" spans="2:7" s="16" customFormat="1" ht="19.5" customHeight="1">
      <c r="B18" s="263"/>
      <c r="C18" s="264"/>
      <c r="D18" s="265"/>
      <c r="E18" s="265"/>
      <c r="F18" s="265"/>
      <c r="G18" s="266"/>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1"/>
  <sheetViews>
    <sheetView workbookViewId="0">
      <selection activeCell="E7" sqref="E7"/>
    </sheetView>
  </sheetViews>
  <sheetFormatPr defaultRowHeight="12.75"/>
  <cols>
    <col min="1" max="1" width="14.5" style="59" customWidth="1"/>
    <col min="2" max="2" width="30.625" style="59" customWidth="1"/>
    <col min="3" max="3" width="30.5" style="59" customWidth="1"/>
    <col min="4" max="4" width="35.5" style="59" customWidth="1"/>
    <col min="5" max="5" width="16.5" style="59" customWidth="1"/>
    <col min="6" max="7" width="11.25" style="59" customWidth="1"/>
    <col min="8" max="8" width="9" style="62"/>
    <col min="9" max="9" width="16.25" style="59" customWidth="1"/>
    <col min="10" max="10" width="9.375" style="61" hidden="1" customWidth="1"/>
    <col min="11" max="11" width="9" style="59" customWidth="1"/>
    <col min="12" max="16" width="9" style="59"/>
    <col min="17" max="17" width="0" style="59" hidden="1" customWidth="1"/>
    <col min="18" max="16384" width="9" style="59"/>
  </cols>
  <sheetData>
    <row r="1" spans="1:257" ht="13.5" thickBot="1">
      <c r="A1" s="76" t="s">
        <v>8</v>
      </c>
      <c r="B1" s="48"/>
      <c r="C1" s="48"/>
      <c r="D1" s="48"/>
      <c r="E1" s="48"/>
      <c r="F1" s="48"/>
      <c r="G1" s="48"/>
      <c r="H1" s="49"/>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c r="CR1" s="50"/>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0"/>
      <c r="DZ1" s="50"/>
      <c r="EA1" s="50"/>
      <c r="EB1" s="50"/>
      <c r="EC1" s="50"/>
      <c r="ED1" s="50"/>
      <c r="EE1" s="50"/>
      <c r="EF1" s="50"/>
      <c r="EG1" s="50"/>
      <c r="EH1" s="50"/>
      <c r="EI1" s="50"/>
      <c r="EJ1" s="50"/>
      <c r="EK1" s="50"/>
      <c r="EL1" s="50"/>
      <c r="EM1" s="50"/>
      <c r="EN1" s="50"/>
      <c r="EO1" s="50"/>
      <c r="EP1" s="50"/>
      <c r="EQ1" s="50"/>
      <c r="ER1" s="50"/>
      <c r="ES1" s="50"/>
      <c r="ET1" s="50"/>
      <c r="EU1" s="50"/>
      <c r="EV1" s="50"/>
      <c r="EW1" s="50"/>
      <c r="EX1" s="50"/>
      <c r="EY1" s="50"/>
      <c r="EZ1" s="50"/>
      <c r="FA1" s="50"/>
      <c r="FB1" s="50"/>
      <c r="FC1" s="50"/>
      <c r="FD1" s="50"/>
      <c r="FE1" s="50"/>
      <c r="FF1" s="50"/>
      <c r="FG1" s="50"/>
      <c r="FH1" s="50"/>
      <c r="FI1" s="50"/>
      <c r="FJ1" s="50"/>
      <c r="FK1" s="50"/>
      <c r="FL1" s="50"/>
      <c r="FM1" s="50"/>
      <c r="FN1" s="50"/>
      <c r="FO1" s="50"/>
      <c r="FP1" s="50"/>
      <c r="FQ1" s="50"/>
      <c r="FR1" s="50"/>
      <c r="FS1" s="50"/>
      <c r="FT1" s="50"/>
      <c r="FU1" s="50"/>
      <c r="FV1" s="50"/>
      <c r="FW1" s="50"/>
      <c r="FX1" s="50"/>
      <c r="FY1" s="50"/>
      <c r="FZ1" s="50"/>
      <c r="GA1" s="50"/>
      <c r="GB1" s="50"/>
      <c r="GC1" s="50"/>
      <c r="GD1" s="50"/>
      <c r="GE1" s="50"/>
      <c r="GF1" s="50"/>
      <c r="GG1" s="50"/>
      <c r="GH1" s="50"/>
      <c r="GI1" s="50"/>
      <c r="GJ1" s="50"/>
      <c r="GK1" s="50"/>
      <c r="GL1" s="50"/>
      <c r="GM1" s="50"/>
      <c r="GN1" s="50"/>
      <c r="GO1" s="50"/>
      <c r="GP1" s="50"/>
      <c r="GQ1" s="50"/>
      <c r="GR1" s="50"/>
      <c r="GS1" s="50"/>
      <c r="GT1" s="50"/>
      <c r="GU1" s="50"/>
      <c r="GV1" s="50"/>
      <c r="GW1" s="50"/>
      <c r="GX1" s="50"/>
      <c r="GY1" s="50"/>
      <c r="GZ1" s="50"/>
      <c r="HA1" s="50"/>
      <c r="HB1" s="50"/>
      <c r="HC1" s="50"/>
      <c r="HD1" s="50"/>
      <c r="HE1" s="50"/>
      <c r="HF1" s="50"/>
      <c r="HG1" s="50"/>
      <c r="HH1" s="50"/>
      <c r="HI1" s="50"/>
      <c r="HJ1" s="50"/>
      <c r="HK1" s="50"/>
      <c r="HL1" s="50"/>
      <c r="HM1" s="50"/>
      <c r="HN1" s="50"/>
      <c r="HO1" s="50"/>
      <c r="HP1" s="50"/>
      <c r="HQ1" s="50"/>
      <c r="HR1" s="50"/>
      <c r="HS1" s="50"/>
      <c r="HT1" s="50"/>
      <c r="HU1" s="50"/>
      <c r="HV1" s="50"/>
      <c r="HW1" s="50"/>
      <c r="HX1" s="50"/>
      <c r="HY1" s="50"/>
      <c r="HZ1" s="50"/>
      <c r="IA1" s="50"/>
      <c r="IB1" s="50"/>
      <c r="IC1" s="50"/>
      <c r="ID1" s="50"/>
      <c r="IE1" s="50"/>
      <c r="IF1" s="50"/>
      <c r="IG1" s="50"/>
      <c r="IH1" s="50"/>
      <c r="II1" s="50"/>
      <c r="IJ1" s="50"/>
      <c r="IK1" s="50"/>
      <c r="IL1" s="50"/>
      <c r="IM1" s="50"/>
      <c r="IN1" s="50"/>
      <c r="IO1" s="50"/>
      <c r="IP1" s="50"/>
    </row>
    <row r="2" spans="1:257" ht="14.25" customHeight="1">
      <c r="A2" s="294" t="s">
        <v>970</v>
      </c>
      <c r="B2" s="311" t="s">
        <v>417</v>
      </c>
      <c r="C2" s="312"/>
      <c r="D2" s="312"/>
      <c r="E2" s="312"/>
      <c r="F2" s="312"/>
      <c r="G2" s="313"/>
      <c r="H2" s="51"/>
      <c r="I2" s="50"/>
      <c r="J2" s="50" t="s">
        <v>0</v>
      </c>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c r="EP2" s="50"/>
      <c r="EQ2" s="50"/>
      <c r="ER2" s="50"/>
      <c r="ES2" s="50"/>
      <c r="ET2" s="50"/>
      <c r="EU2" s="50"/>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c r="FZ2" s="50"/>
      <c r="GA2" s="50"/>
      <c r="GB2" s="50"/>
      <c r="GC2" s="50"/>
      <c r="GD2" s="50"/>
      <c r="GE2" s="50"/>
      <c r="GF2" s="50"/>
      <c r="GG2" s="50"/>
      <c r="GH2" s="50"/>
      <c r="GI2" s="50"/>
      <c r="GJ2" s="50"/>
      <c r="GK2" s="50"/>
      <c r="GL2" s="50"/>
      <c r="GM2" s="50"/>
      <c r="GN2" s="50"/>
      <c r="GO2" s="50"/>
      <c r="GP2" s="50"/>
      <c r="GQ2" s="50"/>
      <c r="GR2" s="50"/>
      <c r="GS2" s="50"/>
      <c r="GT2" s="50"/>
      <c r="GU2" s="50"/>
      <c r="GV2" s="50"/>
      <c r="GW2" s="50"/>
      <c r="GX2" s="50"/>
      <c r="GY2" s="50"/>
      <c r="GZ2" s="50"/>
      <c r="HA2" s="50"/>
      <c r="HB2" s="50"/>
      <c r="HC2" s="50"/>
      <c r="HD2" s="50"/>
      <c r="HE2" s="50"/>
      <c r="HF2" s="50"/>
      <c r="HG2" s="50"/>
      <c r="HH2" s="50"/>
      <c r="HI2" s="50"/>
      <c r="HJ2" s="50"/>
      <c r="HK2" s="50"/>
      <c r="HL2" s="50"/>
      <c r="HM2" s="50"/>
      <c r="HN2" s="50"/>
      <c r="HO2" s="50"/>
      <c r="HP2" s="50"/>
      <c r="HQ2" s="50"/>
      <c r="HR2" s="50"/>
      <c r="HS2" s="50"/>
      <c r="HT2" s="50"/>
      <c r="HU2" s="50"/>
      <c r="HV2" s="50"/>
      <c r="HW2" s="50"/>
      <c r="HX2" s="50"/>
      <c r="HY2" s="50"/>
      <c r="HZ2" s="50"/>
      <c r="IA2" s="50"/>
      <c r="IB2" s="50"/>
      <c r="IC2" s="50"/>
      <c r="ID2" s="50"/>
      <c r="IE2" s="50"/>
      <c r="IF2" s="50"/>
      <c r="IG2" s="50"/>
      <c r="IH2" s="50"/>
      <c r="II2" s="50"/>
      <c r="IJ2" s="50"/>
      <c r="IK2" s="50"/>
      <c r="IL2" s="50"/>
      <c r="IM2" s="50"/>
      <c r="IN2" s="50"/>
      <c r="IO2" s="50"/>
      <c r="IP2" s="50"/>
    </row>
    <row r="3" spans="1:257" ht="14.25" customHeight="1">
      <c r="A3" s="294" t="s">
        <v>971</v>
      </c>
      <c r="B3" s="314" t="s">
        <v>415</v>
      </c>
      <c r="C3" s="315"/>
      <c r="D3" s="315"/>
      <c r="E3" s="315"/>
      <c r="F3" s="315"/>
      <c r="G3" s="316"/>
      <c r="H3" s="51"/>
      <c r="I3" s="50"/>
      <c r="J3" s="50" t="s">
        <v>1</v>
      </c>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0"/>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c r="FZ3" s="50"/>
      <c r="GA3" s="50"/>
      <c r="GB3" s="50"/>
      <c r="GC3" s="50"/>
      <c r="GD3" s="50"/>
      <c r="GE3" s="50"/>
      <c r="GF3" s="50"/>
      <c r="GG3" s="50"/>
      <c r="GH3" s="50"/>
      <c r="GI3" s="50"/>
      <c r="GJ3" s="50"/>
      <c r="GK3" s="50"/>
      <c r="GL3" s="50"/>
      <c r="GM3" s="50"/>
      <c r="GN3" s="50"/>
      <c r="GO3" s="50"/>
      <c r="GP3" s="50"/>
      <c r="GQ3" s="50"/>
      <c r="GR3" s="50"/>
      <c r="GS3" s="50"/>
      <c r="GT3" s="50"/>
      <c r="GU3" s="50"/>
      <c r="GV3" s="50"/>
      <c r="GW3" s="50"/>
      <c r="GX3" s="50"/>
      <c r="GY3" s="50"/>
      <c r="GZ3" s="50"/>
      <c r="HA3" s="50"/>
      <c r="HB3" s="50"/>
      <c r="HC3" s="50"/>
      <c r="HD3" s="50"/>
      <c r="HE3" s="50"/>
      <c r="HF3" s="50"/>
      <c r="HG3" s="50"/>
      <c r="HH3" s="50"/>
      <c r="HI3" s="50"/>
      <c r="HJ3" s="50"/>
      <c r="HK3" s="50"/>
      <c r="HL3" s="50"/>
      <c r="HM3" s="50"/>
      <c r="HN3" s="50"/>
      <c r="HO3" s="50"/>
      <c r="HP3" s="50"/>
      <c r="HQ3" s="50"/>
      <c r="HR3" s="50"/>
      <c r="HS3" s="50"/>
      <c r="HT3" s="50"/>
      <c r="HU3" s="50"/>
      <c r="HV3" s="50"/>
      <c r="HW3" s="50"/>
      <c r="HX3" s="50"/>
      <c r="HY3" s="50"/>
      <c r="HZ3" s="50"/>
      <c r="IA3" s="50"/>
      <c r="IB3" s="50"/>
      <c r="IC3" s="50"/>
      <c r="ID3" s="50"/>
      <c r="IE3" s="50"/>
      <c r="IF3" s="50"/>
      <c r="IG3" s="50"/>
      <c r="IH3" s="50"/>
      <c r="II3" s="50"/>
      <c r="IJ3" s="50"/>
      <c r="IK3" s="50"/>
      <c r="IL3" s="50"/>
      <c r="IM3" s="50"/>
      <c r="IN3" s="50"/>
      <c r="IO3" s="50"/>
      <c r="IP3" s="50"/>
    </row>
    <row r="4" spans="1:257" ht="14.25" customHeight="1">
      <c r="A4" s="294" t="s">
        <v>972</v>
      </c>
      <c r="B4" s="314" t="s">
        <v>411</v>
      </c>
      <c r="C4" s="315"/>
      <c r="D4" s="315"/>
      <c r="E4" s="315"/>
      <c r="F4" s="315"/>
      <c r="G4" s="316"/>
      <c r="H4" s="51"/>
      <c r="I4" s="50"/>
      <c r="J4" s="52"/>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row>
    <row r="5" spans="1:257" ht="14.25" customHeight="1">
      <c r="A5" s="294" t="s">
        <v>973</v>
      </c>
      <c r="B5" s="295" t="s">
        <v>961</v>
      </c>
      <c r="C5" s="295" t="s">
        <v>974</v>
      </c>
      <c r="D5" s="296" t="s">
        <v>2</v>
      </c>
      <c r="E5" s="317" t="s">
        <v>975</v>
      </c>
      <c r="F5" s="318"/>
      <c r="G5" s="319"/>
      <c r="H5" s="53"/>
      <c r="I5" s="50"/>
      <c r="J5" s="50" t="s">
        <v>3</v>
      </c>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row>
    <row r="6" spans="1:257" ht="14.25" customHeight="1" thickBot="1">
      <c r="A6" s="55">
        <f>COUNTIF(F12:G143,"Pass")</f>
        <v>0</v>
      </c>
      <c r="B6" s="56">
        <f>COUNTIF(F12:G143,"Fail")</f>
        <v>0</v>
      </c>
      <c r="C6" s="56">
        <f>E6-D6-B6-A6</f>
        <v>112</v>
      </c>
      <c r="D6" s="57">
        <f>COUNTIF(F12:G143,"N/A")</f>
        <v>0</v>
      </c>
      <c r="E6" s="320">
        <f>COUNTA(A12:A143)*2</f>
        <v>112</v>
      </c>
      <c r="F6" s="321"/>
      <c r="G6" s="322"/>
      <c r="H6" s="53"/>
      <c r="I6" s="50"/>
      <c r="J6" s="50" t="s">
        <v>2</v>
      </c>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0"/>
      <c r="FJ6" s="50"/>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0"/>
      <c r="IB6" s="50"/>
      <c r="IC6" s="50"/>
      <c r="ID6" s="50"/>
      <c r="IE6" s="50"/>
      <c r="IF6" s="50"/>
      <c r="IG6" s="50"/>
      <c r="IH6" s="50"/>
      <c r="II6" s="50"/>
      <c r="IJ6" s="50"/>
      <c r="IK6" s="50"/>
      <c r="IL6" s="50"/>
      <c r="IM6" s="50"/>
      <c r="IN6" s="50"/>
      <c r="IO6" s="50"/>
      <c r="IP6" s="50"/>
    </row>
    <row r="7" spans="1:257" ht="14.25" customHeight="1">
      <c r="A7" s="106"/>
      <c r="B7" s="106"/>
      <c r="C7" s="106"/>
      <c r="D7" s="106"/>
      <c r="E7" s="107"/>
      <c r="F7" s="107"/>
      <c r="G7" s="107"/>
      <c r="H7" s="53"/>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0"/>
      <c r="DB7" s="50"/>
      <c r="DC7" s="50"/>
      <c r="DD7" s="50"/>
      <c r="DE7" s="50"/>
      <c r="DF7" s="50"/>
      <c r="DG7" s="50"/>
      <c r="DH7" s="50"/>
      <c r="DI7" s="50"/>
      <c r="DJ7" s="50"/>
      <c r="DK7" s="50"/>
      <c r="DL7" s="50"/>
      <c r="DM7" s="50"/>
      <c r="DN7" s="50"/>
      <c r="DO7" s="50"/>
      <c r="DP7" s="50"/>
      <c r="DQ7" s="50"/>
      <c r="DR7" s="50"/>
      <c r="DS7" s="50"/>
      <c r="DT7" s="50"/>
      <c r="DU7" s="50"/>
      <c r="DV7" s="50"/>
      <c r="DW7" s="50"/>
      <c r="DX7" s="50"/>
      <c r="DY7" s="50"/>
      <c r="DZ7" s="50"/>
      <c r="EA7" s="50"/>
      <c r="EB7" s="50"/>
      <c r="EC7" s="50"/>
      <c r="ED7" s="50"/>
      <c r="EE7" s="50"/>
      <c r="EF7" s="50"/>
      <c r="EG7" s="50"/>
      <c r="EH7" s="50"/>
      <c r="EI7" s="50"/>
      <c r="EJ7" s="50"/>
      <c r="EK7" s="50"/>
      <c r="EL7" s="50"/>
      <c r="EM7" s="50"/>
      <c r="EN7" s="50"/>
      <c r="EO7" s="50"/>
      <c r="EP7" s="50"/>
      <c r="EQ7" s="50"/>
      <c r="ER7" s="50"/>
      <c r="ES7" s="50"/>
      <c r="ET7" s="50"/>
      <c r="EU7" s="50"/>
      <c r="EV7" s="50"/>
      <c r="EW7" s="50"/>
      <c r="EX7" s="50"/>
      <c r="EY7" s="50"/>
      <c r="EZ7" s="50"/>
      <c r="FA7" s="50"/>
      <c r="FB7" s="50"/>
      <c r="FC7" s="50"/>
      <c r="FD7" s="50"/>
      <c r="FE7" s="50"/>
      <c r="FF7" s="50"/>
      <c r="FG7" s="50"/>
      <c r="FH7" s="50"/>
      <c r="FI7" s="50"/>
      <c r="FJ7" s="50"/>
      <c r="FK7" s="50"/>
      <c r="FL7" s="50"/>
      <c r="FM7" s="50"/>
      <c r="FN7" s="50"/>
      <c r="FO7" s="50"/>
      <c r="FP7" s="50"/>
      <c r="FQ7" s="50"/>
      <c r="FR7" s="50"/>
      <c r="FS7" s="50"/>
      <c r="FT7" s="50"/>
      <c r="FU7" s="50"/>
      <c r="FV7" s="50"/>
      <c r="FW7" s="50"/>
      <c r="FX7" s="50"/>
      <c r="FY7" s="50"/>
      <c r="FZ7" s="50"/>
      <c r="GA7" s="50"/>
      <c r="GB7" s="50"/>
      <c r="GC7" s="50"/>
      <c r="GD7" s="50"/>
      <c r="GE7" s="50"/>
      <c r="GF7" s="50"/>
      <c r="GG7" s="50"/>
      <c r="GH7" s="50"/>
      <c r="GI7" s="50"/>
      <c r="GJ7" s="50"/>
      <c r="GK7" s="50"/>
      <c r="GL7" s="50"/>
      <c r="GM7" s="50"/>
      <c r="GN7" s="50"/>
      <c r="GO7" s="50"/>
      <c r="GP7" s="50"/>
      <c r="GQ7" s="50"/>
      <c r="GR7" s="50"/>
      <c r="GS7" s="50"/>
      <c r="GT7" s="50"/>
      <c r="GU7" s="50"/>
      <c r="GV7" s="50"/>
      <c r="GW7" s="50"/>
      <c r="GX7" s="50"/>
      <c r="GY7" s="50"/>
      <c r="GZ7" s="50"/>
      <c r="HA7" s="50"/>
      <c r="HB7" s="50"/>
      <c r="HC7" s="50"/>
      <c r="HD7" s="50"/>
      <c r="HE7" s="50"/>
      <c r="HF7" s="50"/>
      <c r="HG7" s="50"/>
      <c r="HH7" s="50"/>
      <c r="HI7" s="50"/>
      <c r="HJ7" s="50"/>
      <c r="HK7" s="50"/>
      <c r="HL7" s="50"/>
      <c r="HM7" s="50"/>
      <c r="HN7" s="50"/>
      <c r="HO7" s="50"/>
      <c r="HP7" s="50"/>
      <c r="HQ7" s="50"/>
      <c r="HR7" s="50"/>
      <c r="HS7" s="50"/>
      <c r="HT7" s="50"/>
      <c r="HU7" s="50"/>
      <c r="HV7" s="50"/>
      <c r="HW7" s="50"/>
      <c r="HX7" s="50"/>
      <c r="HY7" s="50"/>
      <c r="HZ7" s="50"/>
      <c r="IA7" s="50"/>
      <c r="IB7" s="50"/>
      <c r="IC7" s="50"/>
      <c r="ID7" s="50"/>
      <c r="IE7" s="50"/>
      <c r="IF7" s="50"/>
      <c r="IG7" s="50"/>
      <c r="IH7" s="50"/>
      <c r="II7" s="50"/>
      <c r="IJ7" s="50"/>
      <c r="IK7" s="50"/>
      <c r="IL7" s="50"/>
      <c r="IM7" s="50"/>
      <c r="IN7" s="50"/>
      <c r="IO7" s="50"/>
      <c r="IP7" s="50"/>
    </row>
    <row r="8" spans="1:257" ht="14.25" customHeight="1">
      <c r="A8" s="106"/>
      <c r="B8" s="106"/>
      <c r="C8" s="106"/>
      <c r="D8" s="106"/>
      <c r="E8" s="107"/>
      <c r="F8" s="107"/>
      <c r="G8" s="107"/>
      <c r="H8" s="53"/>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0"/>
      <c r="DB8" s="50"/>
      <c r="DC8" s="50"/>
      <c r="DD8" s="50"/>
      <c r="DE8" s="50"/>
      <c r="DF8" s="50"/>
      <c r="DG8" s="50"/>
      <c r="DH8" s="50"/>
      <c r="DI8" s="50"/>
      <c r="DJ8" s="50"/>
      <c r="DK8" s="50"/>
      <c r="DL8" s="50"/>
      <c r="DM8" s="50"/>
      <c r="DN8" s="50"/>
      <c r="DO8" s="50"/>
      <c r="DP8" s="50"/>
      <c r="DQ8" s="50"/>
      <c r="DR8" s="50"/>
      <c r="DS8" s="50"/>
      <c r="DT8" s="50"/>
      <c r="DU8" s="50"/>
      <c r="DV8" s="50"/>
      <c r="DW8" s="50"/>
      <c r="DX8" s="50"/>
      <c r="DY8" s="50"/>
      <c r="DZ8" s="50"/>
      <c r="EA8" s="50"/>
      <c r="EB8" s="50"/>
      <c r="EC8" s="50"/>
      <c r="ED8" s="50"/>
      <c r="EE8" s="50"/>
      <c r="EF8" s="50"/>
      <c r="EG8" s="50"/>
      <c r="EH8" s="50"/>
      <c r="EI8" s="50"/>
      <c r="EJ8" s="50"/>
      <c r="EK8" s="50"/>
      <c r="EL8" s="50"/>
      <c r="EM8" s="50"/>
      <c r="EN8" s="50"/>
      <c r="EO8" s="50"/>
      <c r="EP8" s="50"/>
      <c r="EQ8" s="50"/>
      <c r="ER8" s="50"/>
      <c r="ES8" s="50"/>
      <c r="ET8" s="50"/>
      <c r="EU8" s="50"/>
      <c r="EV8" s="50"/>
      <c r="EW8" s="50"/>
      <c r="EX8" s="50"/>
      <c r="EY8" s="50"/>
      <c r="EZ8" s="50"/>
      <c r="FA8" s="50"/>
      <c r="FB8" s="50"/>
      <c r="FC8" s="50"/>
      <c r="FD8" s="50"/>
      <c r="FE8" s="50"/>
      <c r="FF8" s="50"/>
      <c r="FG8" s="50"/>
      <c r="FH8" s="50"/>
      <c r="FI8" s="50"/>
      <c r="FJ8" s="50"/>
      <c r="FK8" s="50"/>
      <c r="FL8" s="50"/>
      <c r="FM8" s="50"/>
      <c r="FN8" s="50"/>
      <c r="FO8" s="50"/>
      <c r="FP8" s="50"/>
      <c r="FQ8" s="50"/>
      <c r="FR8" s="50"/>
      <c r="FS8" s="50"/>
      <c r="FT8" s="50"/>
      <c r="FU8" s="50"/>
      <c r="FV8" s="50"/>
      <c r="FW8" s="50"/>
      <c r="FX8" s="50"/>
      <c r="FY8" s="50"/>
      <c r="FZ8" s="50"/>
      <c r="GA8" s="50"/>
      <c r="GB8" s="50"/>
      <c r="GC8" s="50"/>
      <c r="GD8" s="50"/>
      <c r="GE8" s="50"/>
      <c r="GF8" s="50"/>
      <c r="GG8" s="50"/>
      <c r="GH8" s="50"/>
      <c r="GI8" s="50"/>
      <c r="GJ8" s="50"/>
      <c r="GK8" s="50"/>
      <c r="GL8" s="50"/>
      <c r="GM8" s="50"/>
      <c r="GN8" s="50"/>
      <c r="GO8" s="50"/>
      <c r="GP8" s="50"/>
      <c r="GQ8" s="50"/>
      <c r="GR8" s="50"/>
      <c r="GS8" s="50"/>
      <c r="GT8" s="50"/>
      <c r="GU8" s="50"/>
      <c r="GV8" s="50"/>
      <c r="GW8" s="50"/>
      <c r="GX8" s="50"/>
      <c r="GY8" s="50"/>
      <c r="GZ8" s="50"/>
      <c r="HA8" s="50"/>
      <c r="HB8" s="50"/>
      <c r="HC8" s="50"/>
      <c r="HD8" s="50"/>
      <c r="HE8" s="50"/>
      <c r="HF8" s="50"/>
      <c r="HG8" s="50"/>
      <c r="HH8" s="50"/>
      <c r="HI8" s="50"/>
      <c r="HJ8" s="50"/>
      <c r="HK8" s="50"/>
      <c r="HL8" s="50"/>
      <c r="HM8" s="50"/>
      <c r="HN8" s="50"/>
      <c r="HO8" s="50"/>
      <c r="HP8" s="50"/>
      <c r="HQ8" s="50"/>
      <c r="HR8" s="50"/>
      <c r="HS8" s="50"/>
      <c r="HT8" s="50"/>
      <c r="HU8" s="50"/>
      <c r="HV8" s="50"/>
      <c r="HW8" s="50"/>
      <c r="HX8" s="50"/>
      <c r="HY8" s="50"/>
      <c r="HZ8" s="50"/>
      <c r="IA8" s="50"/>
      <c r="IB8" s="50"/>
      <c r="IC8" s="50"/>
      <c r="ID8" s="50"/>
      <c r="IE8" s="50"/>
      <c r="IF8" s="50"/>
      <c r="IG8" s="50"/>
      <c r="IH8" s="50"/>
      <c r="II8" s="50"/>
      <c r="IJ8" s="50"/>
      <c r="IK8" s="50"/>
      <c r="IL8" s="50"/>
      <c r="IM8" s="50"/>
      <c r="IN8" s="50"/>
      <c r="IO8" s="50"/>
      <c r="IP8" s="50"/>
    </row>
    <row r="9" spans="1:257" ht="14.25" customHeight="1">
      <c r="A9" s="50"/>
      <c r="B9" s="50"/>
      <c r="C9" s="50"/>
      <c r="D9" s="58"/>
      <c r="E9" s="58"/>
      <c r="F9" s="58"/>
      <c r="G9" s="58"/>
      <c r="H9" s="53"/>
      <c r="I9" s="53"/>
      <c r="J9" s="54"/>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c r="FG9" s="50"/>
      <c r="FH9" s="50"/>
      <c r="FI9" s="50"/>
      <c r="FJ9" s="50"/>
      <c r="FK9" s="50"/>
      <c r="FL9" s="50"/>
      <c r="FM9" s="50"/>
      <c r="FN9" s="50"/>
      <c r="FO9" s="50"/>
      <c r="FP9" s="50"/>
      <c r="FQ9" s="50"/>
      <c r="FR9" s="50"/>
      <c r="FS9" s="50"/>
      <c r="FT9" s="50"/>
      <c r="FU9" s="50"/>
      <c r="FV9" s="50"/>
      <c r="FW9" s="50"/>
      <c r="FX9" s="50"/>
      <c r="FY9" s="50"/>
      <c r="FZ9" s="50"/>
      <c r="GA9" s="50"/>
      <c r="GB9" s="50"/>
      <c r="GC9" s="50"/>
      <c r="GD9" s="50"/>
      <c r="GE9" s="50"/>
      <c r="GF9" s="50"/>
      <c r="GG9" s="50"/>
      <c r="GH9" s="50"/>
      <c r="GI9" s="50"/>
      <c r="GJ9" s="50"/>
      <c r="GK9" s="50"/>
      <c r="GL9" s="50"/>
      <c r="GM9" s="50"/>
      <c r="GN9" s="50"/>
      <c r="GO9" s="50"/>
      <c r="GP9" s="50"/>
      <c r="GQ9" s="50"/>
      <c r="GR9" s="50"/>
      <c r="GS9" s="50"/>
      <c r="GT9" s="50"/>
      <c r="GU9" s="50"/>
      <c r="GV9" s="50"/>
      <c r="GW9" s="50"/>
      <c r="GX9" s="50"/>
      <c r="GY9" s="50"/>
      <c r="GZ9" s="50"/>
      <c r="HA9" s="50"/>
      <c r="HB9" s="50"/>
      <c r="HC9" s="50"/>
      <c r="HD9" s="50"/>
      <c r="HE9" s="50"/>
      <c r="HF9" s="50"/>
      <c r="HG9" s="50"/>
      <c r="HH9" s="50"/>
      <c r="HI9" s="50"/>
      <c r="HJ9" s="50"/>
      <c r="HK9" s="50"/>
      <c r="HL9" s="50"/>
      <c r="HM9" s="50"/>
      <c r="HN9" s="50"/>
      <c r="HO9" s="50"/>
      <c r="HP9" s="50"/>
      <c r="HQ9" s="50"/>
      <c r="HR9" s="50"/>
      <c r="HS9" s="50"/>
      <c r="HT9" s="50"/>
      <c r="HU9" s="50"/>
      <c r="HV9" s="50"/>
      <c r="HW9" s="50"/>
      <c r="HX9" s="50"/>
      <c r="HY9" s="50"/>
      <c r="HZ9" s="50"/>
      <c r="IA9" s="50"/>
      <c r="IB9" s="50"/>
      <c r="IC9" s="50"/>
      <c r="ID9" s="50"/>
      <c r="IE9" s="50"/>
      <c r="IF9" s="50"/>
      <c r="IG9" s="50"/>
      <c r="IH9" s="50"/>
      <c r="II9" s="50"/>
      <c r="IJ9" s="50"/>
      <c r="IK9" s="50"/>
      <c r="IL9" s="50"/>
      <c r="IM9" s="50"/>
      <c r="IN9" s="50"/>
      <c r="IO9" s="50"/>
      <c r="IP9" s="50"/>
      <c r="IQ9" s="50"/>
      <c r="IR9" s="50"/>
      <c r="IS9" s="50"/>
      <c r="IT9" s="50"/>
      <c r="IU9" s="50"/>
      <c r="IV9" s="50"/>
      <c r="IW9" s="50"/>
    </row>
    <row r="10" spans="1:257" ht="39" customHeight="1">
      <c r="A10" s="250" t="s">
        <v>4</v>
      </c>
      <c r="B10" s="252" t="s">
        <v>932</v>
      </c>
      <c r="C10" s="252" t="s">
        <v>933</v>
      </c>
      <c r="D10" s="252" t="s">
        <v>934</v>
      </c>
      <c r="E10" s="251" t="s">
        <v>935</v>
      </c>
      <c r="F10" s="251" t="s">
        <v>10</v>
      </c>
      <c r="G10" s="251" t="s">
        <v>9</v>
      </c>
      <c r="H10" s="253" t="s">
        <v>936</v>
      </c>
      <c r="I10" s="252" t="s">
        <v>937</v>
      </c>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50"/>
      <c r="FH10" s="50"/>
      <c r="FI10" s="50"/>
      <c r="FJ10" s="50"/>
      <c r="FK10" s="50"/>
      <c r="FL10" s="50"/>
      <c r="FM10" s="50"/>
      <c r="FN10" s="50"/>
      <c r="FO10" s="50"/>
      <c r="FP10" s="50"/>
      <c r="FQ10" s="50"/>
      <c r="FR10" s="50"/>
      <c r="FS10" s="50"/>
      <c r="FT10" s="50"/>
      <c r="FU10" s="50"/>
      <c r="FV10" s="50"/>
      <c r="FW10" s="50"/>
      <c r="FX10" s="50"/>
      <c r="FY10" s="50"/>
      <c r="FZ10" s="50"/>
      <c r="GA10" s="50"/>
      <c r="GB10" s="50"/>
      <c r="GC10" s="50"/>
      <c r="GD10" s="50"/>
      <c r="GE10" s="50"/>
      <c r="GF10" s="50"/>
      <c r="GG10" s="50"/>
      <c r="GH10" s="50"/>
      <c r="GI10" s="50"/>
      <c r="GJ10" s="50"/>
      <c r="GK10" s="50"/>
      <c r="GL10" s="50"/>
      <c r="GM10" s="50"/>
      <c r="GN10" s="50"/>
      <c r="GO10" s="50"/>
      <c r="GP10" s="50"/>
      <c r="GQ10" s="50"/>
      <c r="GR10" s="50"/>
      <c r="GS10" s="50"/>
      <c r="GT10" s="50"/>
      <c r="GU10" s="50"/>
      <c r="GV10" s="50"/>
      <c r="GW10" s="50"/>
      <c r="GX10" s="50"/>
      <c r="GY10" s="50"/>
      <c r="GZ10" s="50"/>
      <c r="HA10" s="50"/>
      <c r="HB10" s="50"/>
      <c r="HC10" s="50"/>
      <c r="HD10" s="50"/>
      <c r="HE10" s="50"/>
      <c r="HF10" s="50"/>
      <c r="HG10" s="50"/>
      <c r="HH10" s="50"/>
      <c r="HI10" s="50"/>
      <c r="HJ10" s="50"/>
      <c r="HK10" s="50"/>
      <c r="HL10" s="50"/>
      <c r="HM10" s="50"/>
      <c r="HN10" s="50"/>
      <c r="HO10" s="50"/>
      <c r="HP10" s="50"/>
      <c r="HQ10" s="50"/>
      <c r="HR10" s="50"/>
      <c r="HS10" s="50"/>
      <c r="HT10" s="50"/>
      <c r="HU10" s="50"/>
      <c r="HV10" s="50"/>
      <c r="HW10" s="50"/>
      <c r="HX10" s="50"/>
      <c r="HY10" s="50"/>
      <c r="HZ10" s="50"/>
      <c r="IA10" s="50"/>
      <c r="IB10" s="50"/>
      <c r="IC10" s="50"/>
      <c r="ID10" s="50"/>
      <c r="IE10" s="50"/>
      <c r="IF10" s="50"/>
      <c r="IG10" s="50"/>
      <c r="IH10" s="50"/>
      <c r="II10" s="50"/>
      <c r="IJ10" s="50"/>
      <c r="IK10" s="50"/>
      <c r="IL10" s="50"/>
      <c r="IM10" s="50"/>
      <c r="IN10" s="50"/>
    </row>
    <row r="11" spans="1:257" ht="14.25" customHeight="1">
      <c r="A11" s="218"/>
      <c r="B11" s="218" t="s">
        <v>402</v>
      </c>
      <c r="C11" s="218"/>
      <c r="D11" s="218"/>
      <c r="E11" s="218"/>
      <c r="F11" s="218"/>
      <c r="G11" s="218"/>
      <c r="H11" s="218"/>
      <c r="I11" s="218"/>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c r="FG11" s="50"/>
      <c r="FH11" s="50"/>
      <c r="FI11" s="50"/>
      <c r="FJ11" s="50"/>
      <c r="FK11" s="50"/>
      <c r="FL11" s="50"/>
      <c r="FM11" s="50"/>
      <c r="FN11" s="50"/>
      <c r="FO11" s="50"/>
      <c r="FP11" s="50"/>
      <c r="FQ11" s="50"/>
      <c r="FR11" s="50"/>
      <c r="FS11" s="50"/>
      <c r="FT11" s="50"/>
      <c r="FU11" s="50"/>
      <c r="FV11" s="50"/>
      <c r="FW11" s="50"/>
      <c r="FX11" s="50"/>
      <c r="FY11" s="50"/>
      <c r="FZ11" s="50"/>
      <c r="GA11" s="50"/>
      <c r="GB11" s="50"/>
      <c r="GC11" s="50"/>
      <c r="GD11" s="50"/>
      <c r="GE11" s="50"/>
      <c r="GF11" s="50"/>
      <c r="GG11" s="50"/>
      <c r="GH11" s="50"/>
      <c r="GI11" s="50"/>
      <c r="GJ11" s="50"/>
      <c r="GK11" s="50"/>
      <c r="GL11" s="50"/>
      <c r="GM11" s="50"/>
      <c r="GN11" s="50"/>
      <c r="GO11" s="50"/>
      <c r="GP11" s="50"/>
      <c r="GQ11" s="50"/>
      <c r="GR11" s="50"/>
      <c r="GS11" s="50"/>
      <c r="GT11" s="50"/>
      <c r="GU11" s="50"/>
      <c r="GV11" s="50"/>
      <c r="GW11" s="50"/>
      <c r="GX11" s="50"/>
      <c r="GY11" s="50"/>
      <c r="GZ11" s="50"/>
      <c r="HA11" s="50"/>
      <c r="HB11" s="50"/>
      <c r="HC11" s="50"/>
      <c r="HD11" s="50"/>
      <c r="HE11" s="50"/>
      <c r="HF11" s="50"/>
      <c r="HG11" s="50"/>
      <c r="HH11" s="50"/>
      <c r="HI11" s="50"/>
      <c r="HJ11" s="50"/>
      <c r="HK11" s="50"/>
      <c r="HL11" s="50"/>
      <c r="HM11" s="50"/>
      <c r="HN11" s="50"/>
      <c r="HO11" s="50"/>
      <c r="HP11" s="50"/>
      <c r="HQ11" s="50"/>
      <c r="HR11" s="50"/>
      <c r="HS11" s="50"/>
      <c r="HT11" s="50"/>
      <c r="HU11" s="50"/>
      <c r="HV11" s="50"/>
      <c r="HW11" s="50"/>
      <c r="HX11" s="50"/>
      <c r="HY11" s="50"/>
      <c r="HZ11" s="50"/>
      <c r="IA11" s="50"/>
      <c r="IB11" s="50"/>
      <c r="IC11" s="50"/>
      <c r="ID11" s="50"/>
      <c r="IE11" s="50"/>
      <c r="IF11" s="50"/>
      <c r="IG11" s="50"/>
      <c r="IH11" s="50"/>
      <c r="II11" s="50"/>
      <c r="IJ11" s="50"/>
      <c r="IK11" s="50"/>
      <c r="IL11" s="50"/>
      <c r="IM11" s="50"/>
      <c r="IN11" s="50"/>
    </row>
    <row r="12" spans="1:257" ht="14.25" customHeight="1">
      <c r="A12" s="96" t="str">
        <f t="shared" ref="A12:A23" si="0">IF(OR(B12&lt;&gt;"",D12&lt;&gt;""),"["&amp;TEXT($B$2,"##")&amp;"-"&amp;TEXT(ROW()-10,"##")&amp;"]","")</f>
        <v>[Mod Module-2]</v>
      </c>
      <c r="B12" s="65" t="s">
        <v>533</v>
      </c>
      <c r="C12" s="65" t="s">
        <v>776</v>
      </c>
      <c r="D12" s="65" t="s">
        <v>680</v>
      </c>
      <c r="E12" s="180"/>
      <c r="F12" s="65"/>
      <c r="G12" s="65"/>
      <c r="H12" s="72"/>
      <c r="I12" s="181"/>
      <c r="J12" s="59"/>
    </row>
    <row r="13" spans="1:257" ht="14.25" customHeight="1">
      <c r="A13" s="96" t="str">
        <f t="shared" si="0"/>
        <v>[Mod Module-3]</v>
      </c>
      <c r="B13" s="65" t="s">
        <v>672</v>
      </c>
      <c r="C13" s="65" t="s">
        <v>776</v>
      </c>
      <c r="D13" s="65" t="s">
        <v>680</v>
      </c>
      <c r="E13" s="180"/>
      <c r="F13" s="65"/>
      <c r="G13" s="65"/>
      <c r="H13" s="72"/>
      <c r="I13" s="181"/>
      <c r="J13" s="59"/>
    </row>
    <row r="14" spans="1:257" ht="14.25" customHeight="1">
      <c r="A14" s="96" t="str">
        <f t="shared" si="0"/>
        <v>[Mod Module-4]</v>
      </c>
      <c r="B14" s="65" t="s">
        <v>745</v>
      </c>
      <c r="C14" s="65" t="s">
        <v>777</v>
      </c>
      <c r="D14" s="65" t="s">
        <v>746</v>
      </c>
      <c r="E14" s="182"/>
      <c r="F14" s="65"/>
      <c r="G14" s="65"/>
      <c r="H14" s="72"/>
      <c r="I14" s="183"/>
      <c r="J14" s="59"/>
    </row>
    <row r="15" spans="1:257" ht="14.25" customHeight="1">
      <c r="A15" s="96" t="str">
        <f t="shared" si="0"/>
        <v>[Mod Module-5]</v>
      </c>
      <c r="B15" s="65" t="s">
        <v>412</v>
      </c>
      <c r="C15" s="65" t="s">
        <v>778</v>
      </c>
      <c r="D15" s="65" t="s">
        <v>682</v>
      </c>
      <c r="E15" s="182"/>
      <c r="F15" s="65"/>
      <c r="G15" s="65"/>
      <c r="H15" s="72"/>
      <c r="I15" s="183"/>
      <c r="J15" s="59"/>
    </row>
    <row r="16" spans="1:257" ht="14.25" customHeight="1">
      <c r="A16" s="96" t="str">
        <f t="shared" si="0"/>
        <v>[Mod Module-6]</v>
      </c>
      <c r="B16" s="65" t="s">
        <v>413</v>
      </c>
      <c r="C16" s="65" t="s">
        <v>779</v>
      </c>
      <c r="D16" s="65" t="s">
        <v>683</v>
      </c>
      <c r="E16" s="182"/>
      <c r="F16" s="65"/>
      <c r="G16" s="65"/>
      <c r="H16" s="72"/>
      <c r="I16" s="183"/>
      <c r="J16" s="59"/>
    </row>
    <row r="17" spans="1:10" ht="14.25" customHeight="1">
      <c r="A17" s="96" t="str">
        <f t="shared" si="0"/>
        <v>[Mod Module-7]</v>
      </c>
      <c r="B17" s="65" t="s">
        <v>403</v>
      </c>
      <c r="C17" s="65" t="s">
        <v>780</v>
      </c>
      <c r="D17" s="65" t="s">
        <v>684</v>
      </c>
      <c r="E17" s="182"/>
      <c r="F17" s="65"/>
      <c r="G17" s="65"/>
      <c r="H17" s="72"/>
      <c r="I17" s="183"/>
      <c r="J17" s="59"/>
    </row>
    <row r="18" spans="1:10" ht="14.25" customHeight="1">
      <c r="A18" s="96" t="str">
        <f t="shared" si="0"/>
        <v>[Mod Module-8]</v>
      </c>
      <c r="B18" s="65" t="s">
        <v>747</v>
      </c>
      <c r="C18" s="65" t="s">
        <v>781</v>
      </c>
      <c r="D18" s="65" t="s">
        <v>748</v>
      </c>
      <c r="E18" s="182"/>
      <c r="F18" s="65"/>
      <c r="G18" s="65"/>
      <c r="H18" s="72"/>
      <c r="I18" s="183"/>
      <c r="J18" s="59"/>
    </row>
    <row r="19" spans="1:10" ht="14.25" customHeight="1">
      <c r="A19" s="96" t="str">
        <f t="shared" si="0"/>
        <v>[Mod Module-9]</v>
      </c>
      <c r="B19" s="65" t="s">
        <v>749</v>
      </c>
      <c r="C19" s="65" t="s">
        <v>782</v>
      </c>
      <c r="D19" s="65" t="s">
        <v>687</v>
      </c>
      <c r="E19" s="182"/>
      <c r="F19" s="65"/>
      <c r="G19" s="65"/>
      <c r="H19" s="72"/>
      <c r="I19" s="183"/>
      <c r="J19" s="59"/>
    </row>
    <row r="20" spans="1:10" ht="14.25" customHeight="1">
      <c r="A20" s="96" t="str">
        <f t="shared" si="0"/>
        <v>[Mod Module-10]</v>
      </c>
      <c r="B20" s="65" t="s">
        <v>688</v>
      </c>
      <c r="C20" s="65" t="s">
        <v>783</v>
      </c>
      <c r="D20" s="65" t="s">
        <v>691</v>
      </c>
      <c r="E20" s="182"/>
      <c r="F20" s="65"/>
      <c r="G20" s="65"/>
      <c r="H20" s="72"/>
      <c r="I20" s="183"/>
      <c r="J20" s="59"/>
    </row>
    <row r="21" spans="1:10" ht="14.25" customHeight="1">
      <c r="A21" s="96" t="str">
        <f t="shared" si="0"/>
        <v>[Mod Module-11]</v>
      </c>
      <c r="B21" s="65" t="s">
        <v>692</v>
      </c>
      <c r="C21" s="65" t="s">
        <v>784</v>
      </c>
      <c r="D21" s="65" t="s">
        <v>694</v>
      </c>
      <c r="E21" s="182"/>
      <c r="F21" s="65"/>
      <c r="G21" s="65"/>
      <c r="H21" s="72"/>
      <c r="I21" s="183"/>
      <c r="J21" s="59"/>
    </row>
    <row r="22" spans="1:10" ht="14.25" customHeight="1">
      <c r="A22" s="96" t="str">
        <f t="shared" si="0"/>
        <v>[Mod Module-12]</v>
      </c>
      <c r="B22" s="65" t="s">
        <v>695</v>
      </c>
      <c r="C22" s="65" t="s">
        <v>785</v>
      </c>
      <c r="D22" s="65" t="s">
        <v>550</v>
      </c>
      <c r="E22" s="182"/>
      <c r="F22" s="65"/>
      <c r="G22" s="65"/>
      <c r="H22" s="72"/>
      <c r="I22" s="183"/>
      <c r="J22" s="59"/>
    </row>
    <row r="23" spans="1:10" ht="14.25" customHeight="1">
      <c r="A23" s="96" t="str">
        <f t="shared" si="0"/>
        <v>[Mod Module-13]</v>
      </c>
      <c r="B23" s="65" t="s">
        <v>697</v>
      </c>
      <c r="C23" s="65" t="s">
        <v>786</v>
      </c>
      <c r="D23" s="65" t="s">
        <v>694</v>
      </c>
      <c r="E23" s="182"/>
      <c r="F23" s="65"/>
      <c r="G23" s="65"/>
      <c r="H23" s="72"/>
      <c r="I23" s="184"/>
      <c r="J23" s="59"/>
    </row>
    <row r="24" spans="1:10" ht="14.25" customHeight="1">
      <c r="A24" s="224"/>
      <c r="B24" s="223" t="s">
        <v>750</v>
      </c>
      <c r="C24" s="224"/>
      <c r="D24" s="224"/>
      <c r="E24" s="162"/>
      <c r="F24" s="162"/>
      <c r="G24" s="162"/>
      <c r="H24" s="162"/>
      <c r="I24" s="163"/>
      <c r="J24" s="59"/>
    </row>
    <row r="25" spans="1:10" ht="14.25" customHeight="1">
      <c r="A25" s="96" t="str">
        <f>IF(OR(B25&lt;&gt;"",D25&lt;&gt;""),"["&amp;TEXT($B$2,"##")&amp;"-"&amp;TEXT(ROW()-10,"##")&amp;"]","")</f>
        <v>[Mod Module-15]</v>
      </c>
      <c r="B25" s="65" t="s">
        <v>751</v>
      </c>
      <c r="C25" s="65" t="s">
        <v>752</v>
      </c>
      <c r="D25" s="65" t="s">
        <v>775</v>
      </c>
      <c r="E25" s="185"/>
      <c r="F25" s="65"/>
      <c r="G25" s="65"/>
      <c r="H25" s="72"/>
      <c r="I25" s="184"/>
      <c r="J25" s="59"/>
    </row>
    <row r="26" spans="1:10" ht="14.25" customHeight="1">
      <c r="A26" s="96" t="str">
        <f>IF(OR(B26&lt;&gt;"",D26&lt;&gt;""),"["&amp;TEXT($B$2,"##")&amp;"-"&amp;TEXT(ROW()-10,"##")&amp;"]","")</f>
        <v>[Mod Module-16]</v>
      </c>
      <c r="B26" s="65" t="s">
        <v>753</v>
      </c>
      <c r="C26" s="65" t="s">
        <v>752</v>
      </c>
      <c r="D26" s="65" t="s">
        <v>775</v>
      </c>
      <c r="E26" s="185"/>
      <c r="F26" s="65"/>
      <c r="G26" s="65"/>
      <c r="H26" s="72"/>
      <c r="I26" s="184"/>
      <c r="J26" s="59"/>
    </row>
    <row r="27" spans="1:10" ht="14.25" customHeight="1">
      <c r="A27" s="224"/>
      <c r="B27" s="223" t="s">
        <v>534</v>
      </c>
      <c r="C27" s="224"/>
      <c r="D27" s="224"/>
      <c r="E27" s="199"/>
      <c r="F27" s="199"/>
      <c r="G27" s="199"/>
      <c r="H27" s="199"/>
      <c r="I27" s="200"/>
      <c r="J27" s="59"/>
    </row>
    <row r="28" spans="1:10" ht="14.25" customHeight="1">
      <c r="A28" s="96" t="str">
        <f>IF(OR(B28&lt;&gt;"",D28&lt;&gt;""),"["&amp;TEXT($B$2,"##")&amp;"-"&amp;TEXT(ROW()-10,"##")&amp;"]","")</f>
        <v>[Mod Module-18]</v>
      </c>
      <c r="B28" s="65" t="s">
        <v>754</v>
      </c>
      <c r="C28" s="65" t="s">
        <v>755</v>
      </c>
      <c r="D28" s="186" t="s">
        <v>756</v>
      </c>
      <c r="E28" s="185"/>
      <c r="F28" s="65"/>
      <c r="G28" s="65"/>
      <c r="H28" s="72"/>
      <c r="I28" s="184"/>
      <c r="J28" s="59"/>
    </row>
    <row r="29" spans="1:10" ht="14.25" customHeight="1">
      <c r="A29" s="224"/>
      <c r="B29" s="223" t="s">
        <v>536</v>
      </c>
      <c r="C29" s="224"/>
      <c r="D29" s="224"/>
      <c r="E29" s="162"/>
      <c r="F29" s="162"/>
      <c r="G29" s="162"/>
      <c r="H29" s="162"/>
      <c r="I29" s="163"/>
      <c r="J29" s="59"/>
    </row>
    <row r="30" spans="1:10" ht="14.25" customHeight="1">
      <c r="A30" s="95" t="str">
        <f>IF(OR(B30&lt;&gt;"",D30&lt;&gt;""),"["&amp;TEXT($B$2,"##")&amp;"-"&amp;TEXT(ROW()-10,"##")&amp;"]","")</f>
        <v>[Mod Module-20]</v>
      </c>
      <c r="B30" s="219" t="s">
        <v>757</v>
      </c>
      <c r="C30" s="219" t="s">
        <v>758</v>
      </c>
      <c r="D30" s="219" t="s">
        <v>787</v>
      </c>
      <c r="E30" s="185"/>
      <c r="F30" s="65"/>
      <c r="G30" s="65"/>
      <c r="H30" s="72"/>
      <c r="I30" s="184"/>
      <c r="J30" s="59"/>
    </row>
    <row r="31" spans="1:10" ht="14.25" customHeight="1">
      <c r="A31" s="65" t="str">
        <f>IF(OR(B40&lt;&gt;"",D40&lt;&gt;""),"["&amp;TEXT($B$2,"##")&amp;"-"&amp;TEXT(ROW()-10,"##")&amp;"]","")</f>
        <v>[Mod Module-21]</v>
      </c>
      <c r="B31" s="219" t="s">
        <v>788</v>
      </c>
      <c r="C31" s="219" t="s">
        <v>789</v>
      </c>
      <c r="D31" s="219" t="s">
        <v>790</v>
      </c>
      <c r="E31" s="185"/>
      <c r="F31" s="65"/>
      <c r="G31" s="65"/>
      <c r="H31" s="72"/>
      <c r="I31" s="184"/>
      <c r="J31" s="59"/>
    </row>
    <row r="32" spans="1:10" ht="14.25" customHeight="1">
      <c r="A32" s="65" t="str">
        <f>IF(OR(B41&lt;&gt;"",D41&lt;&gt;""),"["&amp;TEXT($B$2,"##")&amp;"-"&amp;TEXT(ROW()-10,"##")&amp;"]","")</f>
        <v>[Mod Module-22]</v>
      </c>
      <c r="B32" s="219" t="s">
        <v>791</v>
      </c>
      <c r="C32" s="219" t="s">
        <v>792</v>
      </c>
      <c r="D32" s="219" t="s">
        <v>793</v>
      </c>
      <c r="E32" s="185"/>
      <c r="F32" s="65"/>
      <c r="G32" s="65"/>
      <c r="H32" s="72"/>
      <c r="I32" s="184"/>
      <c r="J32" s="59"/>
    </row>
    <row r="33" spans="1:10" ht="14.25" customHeight="1">
      <c r="A33" s="65" t="str">
        <f>IF(OR(B42&lt;&gt;"",D42&lt;&gt;""),"["&amp;TEXT($B$2,"##")&amp;"-"&amp;TEXT(ROW()-10,"##")&amp;"]","")</f>
        <v>[Mod Module-23]</v>
      </c>
      <c r="B33" s="219" t="s">
        <v>794</v>
      </c>
      <c r="C33" s="219" t="s">
        <v>795</v>
      </c>
      <c r="D33" s="219" t="s">
        <v>808</v>
      </c>
      <c r="E33" s="185"/>
      <c r="F33" s="65"/>
      <c r="G33" s="65"/>
      <c r="H33" s="72"/>
      <c r="I33" s="184"/>
      <c r="J33" s="59"/>
    </row>
    <row r="34" spans="1:10" ht="14.25" customHeight="1">
      <c r="A34" s="65" t="str">
        <f>IF(OR(B43&lt;&gt;"",D43&lt;&gt;""),"["&amp;TEXT($B$2,"##")&amp;"-"&amp;TEXT(ROW()-10,"##")&amp;"]","")</f>
        <v>[Mod Module-24]</v>
      </c>
      <c r="B34" s="219" t="s">
        <v>805</v>
      </c>
      <c r="C34" s="219" t="s">
        <v>806</v>
      </c>
      <c r="D34" s="219" t="s">
        <v>807</v>
      </c>
      <c r="E34" s="185"/>
      <c r="F34" s="65"/>
      <c r="G34" s="65"/>
      <c r="H34" s="72"/>
      <c r="I34" s="184"/>
      <c r="J34" s="59"/>
    </row>
    <row r="35" spans="1:10" ht="14.25" customHeight="1">
      <c r="A35" s="65" t="str">
        <f>IF(OR(B47&lt;&gt;"",D47&lt;&gt;""),"["&amp;TEXT($B$2,"##")&amp;"-"&amp;TEXT(ROW()-10,"##")&amp;"]","")</f>
        <v>[Mod Module-25]</v>
      </c>
      <c r="B35" s="219" t="s">
        <v>796</v>
      </c>
      <c r="C35" s="219" t="s">
        <v>798</v>
      </c>
      <c r="D35" s="219" t="s">
        <v>797</v>
      </c>
      <c r="E35" s="185"/>
      <c r="F35" s="65"/>
      <c r="G35" s="65"/>
      <c r="H35" s="72"/>
      <c r="I35" s="184"/>
      <c r="J35" s="59"/>
    </row>
    <row r="36" spans="1:10" ht="14.25" customHeight="1">
      <c r="A36" s="65" t="str">
        <f>IF(OR(B48&lt;&gt;"",D48&lt;&gt;""),"["&amp;TEXT($B$2,"##")&amp;"-"&amp;TEXT(ROW()-10,"##")&amp;"]","")</f>
        <v>[Mod Module-26]</v>
      </c>
      <c r="B36" s="219" t="s">
        <v>799</v>
      </c>
      <c r="C36" s="219" t="s">
        <v>800</v>
      </c>
      <c r="D36" s="65" t="s">
        <v>801</v>
      </c>
      <c r="E36" s="225"/>
      <c r="F36" s="65"/>
      <c r="G36" s="65"/>
      <c r="H36" s="72"/>
      <c r="I36" s="184"/>
      <c r="J36" s="59"/>
    </row>
    <row r="37" spans="1:10" ht="14.25" customHeight="1">
      <c r="A37" s="65" t="str">
        <f>IF(OR(B49&lt;&gt;"",D49&lt;&gt;""),"["&amp;TEXT($B$2,"##")&amp;"-"&amp;TEXT(ROW()-10,"##")&amp;"]","")</f>
        <v>[Mod Module-27]</v>
      </c>
      <c r="B37" s="219" t="s">
        <v>802</v>
      </c>
      <c r="C37" s="219" t="s">
        <v>803</v>
      </c>
      <c r="D37" s="65" t="s">
        <v>804</v>
      </c>
      <c r="E37" s="116"/>
      <c r="F37" s="116"/>
      <c r="G37" s="116"/>
      <c r="H37" s="116"/>
      <c r="I37" s="116"/>
      <c r="J37" s="59"/>
    </row>
    <row r="38" spans="1:10" ht="14.25" customHeight="1">
      <c r="A38" s="65" t="str">
        <f>IF(OR(B50&lt;&gt;"",D50&lt;&gt;""),"["&amp;TEXT($B$2,"##")&amp;"-"&amp;TEXT(ROW()-10,"##")&amp;"]","")</f>
        <v>[Mod Module-28]</v>
      </c>
      <c r="B38" s="219" t="s">
        <v>809</v>
      </c>
      <c r="C38" s="219" t="s">
        <v>810</v>
      </c>
      <c r="D38" s="65" t="s">
        <v>811</v>
      </c>
      <c r="E38" s="225"/>
      <c r="F38" s="65"/>
      <c r="G38" s="65"/>
      <c r="H38" s="72"/>
      <c r="I38" s="184"/>
      <c r="J38" s="59"/>
    </row>
    <row r="39" spans="1:10" ht="14.25" customHeight="1">
      <c r="A39" s="96" t="str">
        <f t="shared" ref="A39:A44" si="1">IF(OR(B39&lt;&gt;"",D39&lt;&gt;""),"["&amp;TEXT($B$2,"##")&amp;"-"&amp;TEXT(ROW()-10,"##")&amp;"]","")</f>
        <v>[Mod Module-29]</v>
      </c>
      <c r="B39" s="65" t="s">
        <v>812</v>
      </c>
      <c r="C39" s="65" t="s">
        <v>813</v>
      </c>
      <c r="D39" s="97" t="s">
        <v>814</v>
      </c>
      <c r="E39" s="225"/>
      <c r="F39" s="65"/>
      <c r="G39" s="65"/>
      <c r="H39" s="72"/>
      <c r="I39" s="184"/>
      <c r="J39" s="59"/>
    </row>
    <row r="40" spans="1:10" ht="14.25" customHeight="1">
      <c r="A40" s="96" t="str">
        <f t="shared" si="1"/>
        <v>[Mod Module-30]</v>
      </c>
      <c r="B40" s="65" t="s">
        <v>818</v>
      </c>
      <c r="C40" s="65" t="s">
        <v>819</v>
      </c>
      <c r="D40" s="186" t="s">
        <v>820</v>
      </c>
      <c r="E40" s="185"/>
      <c r="F40" s="65"/>
      <c r="G40" s="65"/>
      <c r="H40" s="72"/>
      <c r="I40" s="184"/>
      <c r="J40" s="59"/>
    </row>
    <row r="41" spans="1:10" ht="14.25" customHeight="1">
      <c r="A41" s="96" t="str">
        <f t="shared" si="1"/>
        <v>[Mod Module-31]</v>
      </c>
      <c r="B41" s="65" t="s">
        <v>821</v>
      </c>
      <c r="C41" s="65" t="s">
        <v>822</v>
      </c>
      <c r="D41" s="186" t="s">
        <v>823</v>
      </c>
      <c r="E41" s="185"/>
      <c r="F41" s="65"/>
      <c r="G41" s="65"/>
      <c r="H41" s="72"/>
      <c r="I41" s="184"/>
      <c r="J41" s="59"/>
    </row>
    <row r="42" spans="1:10" ht="14.25" customHeight="1">
      <c r="A42" s="96" t="str">
        <f t="shared" si="1"/>
        <v>[Mod Module-32]</v>
      </c>
      <c r="B42" s="65" t="s">
        <v>815</v>
      </c>
      <c r="C42" s="65" t="s">
        <v>816</v>
      </c>
      <c r="D42" s="186" t="s">
        <v>817</v>
      </c>
      <c r="E42" s="185"/>
      <c r="F42" s="65"/>
      <c r="G42" s="65"/>
      <c r="H42" s="72"/>
      <c r="I42" s="184"/>
      <c r="J42" s="59"/>
    </row>
    <row r="43" spans="1:10" ht="14.25" customHeight="1">
      <c r="A43" s="96" t="str">
        <f t="shared" si="1"/>
        <v>[Mod Module-33]</v>
      </c>
      <c r="B43" s="65" t="s">
        <v>824</v>
      </c>
      <c r="C43" s="65" t="s">
        <v>826</v>
      </c>
      <c r="D43" s="186" t="s">
        <v>828</v>
      </c>
      <c r="E43" s="185"/>
      <c r="F43" s="65"/>
      <c r="G43" s="65"/>
      <c r="H43" s="72"/>
      <c r="I43" s="184"/>
      <c r="J43" s="59"/>
    </row>
    <row r="44" spans="1:10" ht="14.25" customHeight="1">
      <c r="A44" s="96" t="str">
        <f t="shared" si="1"/>
        <v>[Mod Module-34]</v>
      </c>
      <c r="B44" s="65" t="s">
        <v>825</v>
      </c>
      <c r="C44" s="65" t="s">
        <v>827</v>
      </c>
      <c r="D44" s="186" t="s">
        <v>829</v>
      </c>
      <c r="E44" s="188"/>
      <c r="F44" s="164"/>
      <c r="G44" s="164"/>
      <c r="H44" s="189"/>
      <c r="I44" s="190"/>
      <c r="J44" s="59"/>
    </row>
    <row r="45" spans="1:10" ht="14.25" customHeight="1">
      <c r="A45" s="162"/>
      <c r="B45" s="161" t="s">
        <v>830</v>
      </c>
      <c r="C45" s="162"/>
      <c r="D45" s="162"/>
      <c r="E45" s="162"/>
      <c r="F45" s="162"/>
      <c r="G45" s="162"/>
      <c r="H45" s="162"/>
      <c r="I45" s="163"/>
      <c r="J45" s="59"/>
    </row>
    <row r="46" spans="1:10" ht="14.25" customHeight="1">
      <c r="A46" s="96" t="str">
        <f t="shared" ref="A46:A54" si="2">IF(OR(B46&lt;&gt;"",D46&lt;&gt;""),"["&amp;TEXT($B$2,"##")&amp;"-"&amp;TEXT(ROW()-10,"##")&amp;"]","")</f>
        <v>[Mod Module-36]</v>
      </c>
      <c r="B46" s="65" t="s">
        <v>831</v>
      </c>
      <c r="C46" s="65" t="s">
        <v>833</v>
      </c>
      <c r="D46" s="186" t="s">
        <v>834</v>
      </c>
      <c r="E46" s="185"/>
      <c r="F46" s="65"/>
      <c r="G46" s="65"/>
      <c r="H46" s="72"/>
      <c r="I46" s="184"/>
      <c r="J46" s="59"/>
    </row>
    <row r="47" spans="1:10" ht="14.25" customHeight="1">
      <c r="A47" s="96" t="str">
        <f t="shared" si="2"/>
        <v>[Mod Module-37]</v>
      </c>
      <c r="B47" s="65" t="s">
        <v>832</v>
      </c>
      <c r="C47" s="65" t="s">
        <v>833</v>
      </c>
      <c r="D47" s="186" t="s">
        <v>834</v>
      </c>
      <c r="E47" s="185"/>
      <c r="F47" s="65"/>
      <c r="G47" s="65"/>
      <c r="H47" s="72"/>
      <c r="I47" s="184"/>
      <c r="J47" s="59"/>
    </row>
    <row r="48" spans="1:10" ht="14.25" customHeight="1">
      <c r="A48" s="96" t="str">
        <f t="shared" si="2"/>
        <v>[Mod Module-38]</v>
      </c>
      <c r="B48" s="65" t="s">
        <v>835</v>
      </c>
      <c r="C48" s="65" t="s">
        <v>837</v>
      </c>
      <c r="D48" s="186" t="s">
        <v>839</v>
      </c>
      <c r="E48" s="185"/>
      <c r="F48" s="65"/>
      <c r="G48" s="65"/>
      <c r="H48" s="72"/>
      <c r="I48" s="184"/>
      <c r="J48" s="59"/>
    </row>
    <row r="49" spans="1:10" s="117" customFormat="1" ht="14.25" customHeight="1">
      <c r="A49" s="96" t="str">
        <f t="shared" si="2"/>
        <v>[Mod Module-39]</v>
      </c>
      <c r="B49" s="65" t="s">
        <v>836</v>
      </c>
      <c r="C49" s="65" t="s">
        <v>838</v>
      </c>
      <c r="D49" s="186" t="s">
        <v>840</v>
      </c>
      <c r="E49" s="185"/>
      <c r="F49" s="65"/>
      <c r="G49" s="65"/>
      <c r="H49" s="72"/>
      <c r="I49" s="184"/>
    </row>
    <row r="50" spans="1:10" s="117" customFormat="1" ht="14.25" customHeight="1">
      <c r="A50" s="96" t="str">
        <f t="shared" si="2"/>
        <v>[Mod Module-40]</v>
      </c>
      <c r="B50" s="65" t="s">
        <v>841</v>
      </c>
      <c r="C50" s="65" t="s">
        <v>842</v>
      </c>
      <c r="D50" s="186" t="s">
        <v>843</v>
      </c>
      <c r="E50" s="185"/>
      <c r="F50" s="65"/>
      <c r="G50" s="65"/>
      <c r="H50" s="72"/>
      <c r="I50" s="184"/>
    </row>
    <row r="51" spans="1:10" ht="14.25" customHeight="1">
      <c r="A51" s="96" t="str">
        <f t="shared" si="2"/>
        <v>[Mod Module-41]</v>
      </c>
      <c r="B51" s="65" t="s">
        <v>844</v>
      </c>
      <c r="C51" s="65" t="s">
        <v>845</v>
      </c>
      <c r="D51" s="186" t="s">
        <v>849</v>
      </c>
      <c r="E51" s="185"/>
      <c r="F51" s="65"/>
      <c r="G51" s="65"/>
      <c r="H51" s="72"/>
      <c r="I51" s="184"/>
      <c r="J51" s="59"/>
    </row>
    <row r="52" spans="1:10" ht="14.25" customHeight="1">
      <c r="A52" s="96" t="str">
        <f t="shared" si="2"/>
        <v>[Mod Module-42]</v>
      </c>
      <c r="B52" s="65" t="s">
        <v>846</v>
      </c>
      <c r="C52" s="65" t="s">
        <v>847</v>
      </c>
      <c r="D52" s="186" t="s">
        <v>848</v>
      </c>
      <c r="E52" s="188"/>
      <c r="F52" s="164"/>
      <c r="G52" s="164"/>
      <c r="H52" s="189"/>
      <c r="I52" s="190"/>
      <c r="J52" s="59"/>
    </row>
    <row r="53" spans="1:10" ht="14.25" customHeight="1">
      <c r="A53" s="96" t="str">
        <f t="shared" si="2"/>
        <v>[Mod Module-43]</v>
      </c>
      <c r="B53" s="65" t="s">
        <v>850</v>
      </c>
      <c r="C53" s="65" t="s">
        <v>852</v>
      </c>
      <c r="D53" s="186" t="s">
        <v>853</v>
      </c>
      <c r="E53" s="188"/>
      <c r="F53" s="164"/>
      <c r="G53" s="164"/>
      <c r="H53" s="189"/>
      <c r="I53" s="190"/>
      <c r="J53" s="59"/>
    </row>
    <row r="54" spans="1:10" ht="14.25" customHeight="1">
      <c r="A54" s="96" t="str">
        <f t="shared" si="2"/>
        <v>[Mod Module-44]</v>
      </c>
      <c r="B54" s="65" t="s">
        <v>851</v>
      </c>
      <c r="C54" s="65" t="s">
        <v>864</v>
      </c>
      <c r="D54" s="186" t="s">
        <v>865</v>
      </c>
      <c r="E54"/>
      <c r="F54"/>
      <c r="G54"/>
      <c r="H54"/>
      <c r="I54"/>
      <c r="J54" s="59"/>
    </row>
    <row r="55" spans="1:10" ht="14.25" customHeight="1">
      <c r="A55" s="34" t="str">
        <f t="shared" ref="A55:A69" si="3">IF(OR(B55&lt;&gt;"",D55&lt;&gt;""),"["&amp;TEXT($B$2,"##")&amp;"-"&amp;TEXT(ROW()-10,"##")&amp;"]","")</f>
        <v>[Mod Module-45]</v>
      </c>
      <c r="B55" s="65" t="s">
        <v>854</v>
      </c>
      <c r="C55" s="65" t="s">
        <v>862</v>
      </c>
      <c r="D55" s="186" t="s">
        <v>863</v>
      </c>
      <c r="E55" s="77"/>
      <c r="F55" s="77"/>
      <c r="G55" s="77"/>
      <c r="H55" s="72"/>
      <c r="I55" s="60"/>
      <c r="J55" s="59"/>
    </row>
    <row r="56" spans="1:10" ht="14.25" customHeight="1">
      <c r="A56" s="77" t="str">
        <f t="shared" si="3"/>
        <v>[Mod Module-46]</v>
      </c>
      <c r="B56" s="65" t="s">
        <v>855</v>
      </c>
      <c r="C56" s="65" t="s">
        <v>856</v>
      </c>
      <c r="D56" s="186" t="s">
        <v>857</v>
      </c>
      <c r="E56" s="77"/>
      <c r="F56" s="77"/>
      <c r="G56" s="77"/>
      <c r="H56" s="72"/>
      <c r="I56" s="60"/>
      <c r="J56" s="59"/>
    </row>
    <row r="57" spans="1:10" ht="14.25" customHeight="1">
      <c r="A57" s="77" t="str">
        <f t="shared" si="3"/>
        <v>[Mod Module-47]</v>
      </c>
      <c r="B57" s="65" t="s">
        <v>844</v>
      </c>
      <c r="C57" s="65" t="s">
        <v>860</v>
      </c>
      <c r="D57" s="186" t="s">
        <v>858</v>
      </c>
      <c r="E57" s="77"/>
      <c r="F57" s="77"/>
      <c r="G57" s="77"/>
      <c r="H57" s="72"/>
      <c r="I57" s="60"/>
      <c r="J57" s="59"/>
    </row>
    <row r="58" spans="1:10" ht="14.25" customHeight="1">
      <c r="A58" s="77" t="str">
        <f t="shared" si="3"/>
        <v>[Mod Module-48]</v>
      </c>
      <c r="B58" s="65" t="s">
        <v>878</v>
      </c>
      <c r="C58" s="65" t="s">
        <v>861</v>
      </c>
      <c r="D58" s="186" t="s">
        <v>859</v>
      </c>
      <c r="E58" s="77"/>
      <c r="F58" s="77"/>
      <c r="G58" s="77"/>
      <c r="H58" s="72"/>
      <c r="I58" s="60"/>
      <c r="J58" s="59"/>
    </row>
    <row r="59" spans="1:10" ht="14.25" customHeight="1">
      <c r="A59" s="173"/>
      <c r="B59" s="173" t="s">
        <v>866</v>
      </c>
      <c r="C59" s="174"/>
      <c r="D59" s="174"/>
      <c r="E59" s="174"/>
      <c r="F59" s="174"/>
      <c r="G59" s="174"/>
      <c r="H59" s="174"/>
      <c r="I59" s="179"/>
      <c r="J59" s="59"/>
    </row>
    <row r="60" spans="1:10" ht="14.25" customHeight="1">
      <c r="A60" s="77" t="str">
        <f t="shared" si="3"/>
        <v>[Mod Module-50]</v>
      </c>
      <c r="B60" s="65" t="s">
        <v>867</v>
      </c>
      <c r="C60" s="65" t="s">
        <v>879</v>
      </c>
      <c r="D60" s="186" t="s">
        <v>891</v>
      </c>
      <c r="E60" s="77"/>
      <c r="F60" s="77"/>
      <c r="G60" s="77"/>
      <c r="H60" s="72"/>
      <c r="I60" s="60"/>
      <c r="J60" s="59"/>
    </row>
    <row r="61" spans="1:10" ht="14.25" customHeight="1">
      <c r="A61" s="77" t="str">
        <f t="shared" si="3"/>
        <v>[Mod Module-51]</v>
      </c>
      <c r="B61" s="65" t="s">
        <v>868</v>
      </c>
      <c r="C61" s="65" t="s">
        <v>879</v>
      </c>
      <c r="D61" s="186" t="s">
        <v>892</v>
      </c>
      <c r="E61" s="77"/>
      <c r="F61" s="77"/>
      <c r="G61" s="77"/>
      <c r="H61" s="72"/>
      <c r="I61" s="60"/>
      <c r="J61" s="59"/>
    </row>
    <row r="62" spans="1:10" ht="14.25" customHeight="1">
      <c r="A62" s="77" t="str">
        <f t="shared" si="3"/>
        <v>[Mod Module-52]</v>
      </c>
      <c r="B62" s="65" t="s">
        <v>869</v>
      </c>
      <c r="C62" s="65" t="s">
        <v>880</v>
      </c>
      <c r="D62" s="186" t="s">
        <v>893</v>
      </c>
      <c r="E62" s="77"/>
      <c r="F62" s="77"/>
      <c r="G62" s="77"/>
      <c r="H62" s="72"/>
      <c r="I62" s="60"/>
      <c r="J62" s="59"/>
    </row>
    <row r="63" spans="1:10" ht="14.25" customHeight="1">
      <c r="A63" s="77" t="str">
        <f t="shared" si="3"/>
        <v>[Mod Module-53]</v>
      </c>
      <c r="B63" s="65" t="s">
        <v>870</v>
      </c>
      <c r="C63" s="65" t="s">
        <v>881</v>
      </c>
      <c r="D63" s="186" t="s">
        <v>894</v>
      </c>
      <c r="E63" s="77"/>
      <c r="F63" s="77"/>
      <c r="G63" s="77"/>
      <c r="H63" s="72"/>
      <c r="I63" s="60"/>
      <c r="J63" s="59"/>
    </row>
    <row r="64" spans="1:10" ht="14.25" customHeight="1">
      <c r="A64" s="77" t="str">
        <f t="shared" si="3"/>
        <v>[Mod Module-54]</v>
      </c>
      <c r="B64" s="65" t="s">
        <v>871</v>
      </c>
      <c r="C64" s="65" t="s">
        <v>882</v>
      </c>
      <c r="D64" s="186" t="s">
        <v>895</v>
      </c>
      <c r="E64" s="77"/>
      <c r="F64" s="77"/>
      <c r="G64" s="77"/>
      <c r="H64" s="72"/>
      <c r="I64" s="60"/>
      <c r="J64" s="59"/>
    </row>
    <row r="65" spans="1:10" ht="14.25" customHeight="1">
      <c r="A65" s="77" t="str">
        <f t="shared" si="3"/>
        <v>[Mod Module-55]</v>
      </c>
      <c r="B65" s="65" t="s">
        <v>872</v>
      </c>
      <c r="C65" s="65" t="s">
        <v>883</v>
      </c>
      <c r="D65" s="186" t="s">
        <v>896</v>
      </c>
      <c r="E65" s="77"/>
      <c r="F65" s="77"/>
      <c r="G65" s="77"/>
      <c r="H65" s="72"/>
      <c r="I65" s="60"/>
      <c r="J65" s="59"/>
    </row>
    <row r="66" spans="1:10" ht="14.25" customHeight="1">
      <c r="A66" s="77" t="str">
        <f t="shared" si="3"/>
        <v>[Mod Module-56]</v>
      </c>
      <c r="B66" s="65" t="s">
        <v>873</v>
      </c>
      <c r="C66" s="65" t="s">
        <v>884</v>
      </c>
      <c r="D66" s="186" t="s">
        <v>897</v>
      </c>
      <c r="E66" s="99"/>
      <c r="F66" s="63"/>
      <c r="G66" s="65"/>
      <c r="H66" s="108"/>
      <c r="I66" s="99"/>
      <c r="J66" s="59"/>
    </row>
    <row r="67" spans="1:10" ht="14.25" customHeight="1">
      <c r="A67" s="77" t="str">
        <f t="shared" si="3"/>
        <v>[Mod Module-57]</v>
      </c>
      <c r="B67" s="65" t="s">
        <v>874</v>
      </c>
      <c r="C67" s="65" t="s">
        <v>885</v>
      </c>
      <c r="D67" s="186" t="s">
        <v>898</v>
      </c>
      <c r="E67" s="99"/>
      <c r="F67" s="63"/>
      <c r="G67" s="65"/>
      <c r="H67" s="108"/>
      <c r="I67" s="99"/>
      <c r="J67" s="59"/>
    </row>
    <row r="68" spans="1:10" ht="14.25" customHeight="1">
      <c r="A68" s="77" t="str">
        <f t="shared" si="3"/>
        <v>[Mod Module-58]</v>
      </c>
      <c r="B68" s="65" t="s">
        <v>875</v>
      </c>
      <c r="C68" s="65" t="s">
        <v>886</v>
      </c>
      <c r="D68" s="186" t="s">
        <v>899</v>
      </c>
      <c r="E68" s="99"/>
      <c r="F68" s="112"/>
      <c r="G68" s="65"/>
      <c r="H68" s="108"/>
      <c r="I68" s="99"/>
      <c r="J68" s="59"/>
    </row>
    <row r="69" spans="1:10" ht="14.25" customHeight="1">
      <c r="A69" s="77" t="str">
        <f t="shared" si="3"/>
        <v>[Mod Module-59]</v>
      </c>
      <c r="B69" s="65" t="s">
        <v>876</v>
      </c>
      <c r="C69" s="65" t="s">
        <v>887</v>
      </c>
      <c r="D69" s="186" t="s">
        <v>900</v>
      </c>
      <c r="E69" s="99"/>
      <c r="F69" s="111"/>
      <c r="G69" s="65"/>
      <c r="H69" s="108"/>
      <c r="I69" s="99"/>
      <c r="J69" s="59"/>
    </row>
    <row r="70" spans="1:10" ht="14.25" customHeight="1">
      <c r="A70" s="77" t="str">
        <f>IF(OR(B69&lt;&gt;"",D69&lt;&gt;""),"["&amp;TEXT($B$2,"##")&amp;"-"&amp;TEXT(ROW()-10,"##")&amp;"]","")</f>
        <v>[Mod Module-60]</v>
      </c>
      <c r="B70" s="65" t="s">
        <v>855</v>
      </c>
      <c r="C70" s="65" t="s">
        <v>888</v>
      </c>
      <c r="D70" s="186" t="s">
        <v>901</v>
      </c>
      <c r="E70" s="99"/>
      <c r="F70" s="63"/>
      <c r="G70" s="65"/>
      <c r="H70" s="108"/>
      <c r="I70" s="99"/>
      <c r="J70" s="59"/>
    </row>
    <row r="71" spans="1:10" ht="14.25" customHeight="1">
      <c r="A71" s="77" t="str">
        <f>IF(OR(B70&lt;&gt;"",D70&lt;&gt;""),"["&amp;TEXT($B$2,"##")&amp;"-"&amp;TEXT(ROW()-10,"##")&amp;"]","")</f>
        <v>[Mod Module-61]</v>
      </c>
      <c r="B71" s="65" t="s">
        <v>872</v>
      </c>
      <c r="C71" s="65" t="s">
        <v>889</v>
      </c>
      <c r="D71" s="186" t="s">
        <v>902</v>
      </c>
      <c r="E71" s="99"/>
      <c r="F71" s="63"/>
      <c r="G71" s="65"/>
      <c r="H71" s="108"/>
      <c r="I71" s="99"/>
      <c r="J71" s="59"/>
    </row>
    <row r="72" spans="1:10" ht="14.25" customHeight="1">
      <c r="A72" s="77" t="str">
        <f>IF(OR(B71&lt;&gt;"",D71&lt;&gt;""),"["&amp;TEXT($B$2,"##")&amp;"-"&amp;TEXT(ROW()-10,"##")&amp;"]","")</f>
        <v>[Mod Module-62]</v>
      </c>
      <c r="B72" s="65" t="s">
        <v>877</v>
      </c>
      <c r="C72" s="65" t="s">
        <v>890</v>
      </c>
      <c r="D72" s="186" t="s">
        <v>859</v>
      </c>
      <c r="E72" s="99"/>
      <c r="F72" s="63"/>
      <c r="G72" s="65"/>
      <c r="H72" s="108"/>
      <c r="I72" s="99"/>
      <c r="J72" s="59"/>
    </row>
    <row r="73" spans="1:10" ht="14.25" customHeight="1">
      <c r="A73" s="64"/>
      <c r="B73" s="65"/>
      <c r="C73" s="65"/>
      <c r="D73" s="65"/>
      <c r="E73" s="99"/>
      <c r="F73" s="63"/>
      <c r="G73" s="65"/>
      <c r="H73" s="108"/>
      <c r="I73" s="99"/>
      <c r="J73" s="59"/>
    </row>
    <row r="74" spans="1:10" ht="14.25" customHeight="1">
      <c r="A74" s="64"/>
      <c r="B74" s="65"/>
      <c r="C74" s="65"/>
      <c r="D74" s="65"/>
      <c r="E74" s="99"/>
      <c r="F74" s="63"/>
      <c r="G74" s="65"/>
      <c r="H74" s="108"/>
      <c r="I74" s="99"/>
      <c r="J74" s="59"/>
    </row>
    <row r="75" spans="1:10" ht="14.25" customHeight="1">
      <c r="A75" s="91"/>
      <c r="B75" s="77"/>
      <c r="C75" s="90"/>
      <c r="D75" s="65"/>
      <c r="E75" s="99"/>
      <c r="F75" s="63"/>
      <c r="G75" s="65"/>
      <c r="H75" s="108"/>
      <c r="I75" s="99"/>
      <c r="J75" s="59"/>
    </row>
    <row r="76" spans="1:10" ht="14.25" customHeight="1">
      <c r="A76" s="91"/>
      <c r="B76" s="77"/>
      <c r="C76" s="90"/>
      <c r="D76" s="65"/>
      <c r="E76" s="99"/>
      <c r="F76" s="63"/>
      <c r="G76" s="65"/>
      <c r="H76" s="108"/>
      <c r="I76" s="99"/>
      <c r="J76" s="59"/>
    </row>
    <row r="77" spans="1:10" ht="14.25" customHeight="1">
      <c r="A77" s="91"/>
      <c r="B77" s="63"/>
      <c r="C77" s="89"/>
      <c r="D77" s="92"/>
      <c r="E77" s="99"/>
      <c r="F77" s="63"/>
      <c r="G77" s="65"/>
      <c r="H77" s="108"/>
      <c r="I77" s="99"/>
      <c r="J77" s="59"/>
    </row>
    <row r="78" spans="1:10" ht="14.25" customHeight="1">
      <c r="A78" s="64"/>
      <c r="B78" s="63"/>
      <c r="C78" s="89"/>
      <c r="D78" s="92"/>
      <c r="E78" s="99"/>
      <c r="F78" s="63"/>
      <c r="G78" s="65"/>
      <c r="H78" s="108"/>
      <c r="I78" s="99"/>
      <c r="J78" s="59"/>
    </row>
    <row r="79" spans="1:10" ht="14.25" customHeight="1">
      <c r="A79" s="64"/>
      <c r="B79" s="63"/>
      <c r="C79" s="63"/>
      <c r="D79" s="63"/>
      <c r="E79" s="99"/>
      <c r="F79" s="63"/>
      <c r="G79" s="65"/>
      <c r="H79" s="108"/>
      <c r="I79" s="99"/>
      <c r="J79" s="59"/>
    </row>
    <row r="80" spans="1:10" ht="14.25" customHeight="1">
      <c r="A80" s="64"/>
      <c r="B80" s="63"/>
      <c r="C80" s="63"/>
      <c r="D80" s="63"/>
      <c r="E80" s="99"/>
      <c r="F80" s="63"/>
      <c r="G80" s="65"/>
      <c r="H80" s="108"/>
      <c r="I80" s="99"/>
      <c r="J80" s="59"/>
    </row>
    <row r="81" spans="1:10" ht="14.25" customHeight="1">
      <c r="A81" s="64"/>
      <c r="B81" s="63"/>
      <c r="C81" s="63"/>
      <c r="D81" s="63"/>
      <c r="E81" s="99"/>
      <c r="F81" s="63"/>
      <c r="G81" s="65"/>
      <c r="H81" s="108"/>
      <c r="I81" s="99"/>
      <c r="J81" s="59"/>
    </row>
    <row r="82" spans="1:10" ht="14.25" customHeight="1">
      <c r="A82" s="64"/>
      <c r="B82" s="65"/>
      <c r="C82" s="89"/>
      <c r="D82" s="92"/>
      <c r="E82" s="99"/>
      <c r="F82" s="63"/>
      <c r="G82" s="65"/>
      <c r="H82" s="108"/>
      <c r="I82" s="99"/>
      <c r="J82" s="59"/>
    </row>
    <row r="83" spans="1:10" ht="14.25" customHeight="1">
      <c r="A83" s="64"/>
      <c r="B83" s="65"/>
      <c r="C83" s="95"/>
      <c r="D83" s="92"/>
      <c r="E83" s="99"/>
      <c r="F83" s="63"/>
      <c r="G83" s="65"/>
      <c r="H83" s="108"/>
      <c r="I83" s="99"/>
      <c r="J83" s="59"/>
    </row>
    <row r="84" spans="1:10" ht="14.25" customHeight="1">
      <c r="A84" s="64"/>
      <c r="B84" s="65"/>
      <c r="C84" s="95"/>
      <c r="D84" s="92"/>
      <c r="E84" s="99"/>
      <c r="F84" s="63"/>
      <c r="G84" s="65"/>
      <c r="H84" s="108"/>
      <c r="I84" s="99"/>
      <c r="J84" s="59"/>
    </row>
    <row r="85" spans="1:10" ht="14.25" customHeight="1">
      <c r="A85" s="64"/>
      <c r="B85" s="65"/>
      <c r="C85" s="95"/>
      <c r="D85" s="92"/>
      <c r="E85" s="99"/>
      <c r="F85" s="63"/>
      <c r="G85" s="65"/>
      <c r="H85" s="108"/>
      <c r="I85" s="99"/>
      <c r="J85" s="59"/>
    </row>
    <row r="86" spans="1:10" ht="14.25" customHeight="1">
      <c r="A86" s="64"/>
      <c r="B86" s="77"/>
      <c r="C86" s="65"/>
      <c r="D86" s="65"/>
      <c r="E86" s="99"/>
      <c r="F86" s="63"/>
      <c r="G86" s="65"/>
      <c r="H86" s="108"/>
      <c r="I86" s="99"/>
      <c r="J86" s="59"/>
    </row>
    <row r="87" spans="1:10" ht="14.25" customHeight="1">
      <c r="A87" s="64"/>
      <c r="B87" s="77"/>
      <c r="C87" s="65"/>
      <c r="D87" s="65"/>
      <c r="E87" s="99"/>
      <c r="F87" s="63"/>
      <c r="G87" s="65"/>
      <c r="H87" s="108"/>
      <c r="I87" s="99"/>
      <c r="J87" s="59"/>
    </row>
    <row r="88" spans="1:10" ht="14.25" customHeight="1">
      <c r="A88" s="64"/>
      <c r="B88" s="77"/>
      <c r="C88" s="65"/>
      <c r="D88" s="65"/>
      <c r="E88" s="99"/>
      <c r="F88" s="63"/>
      <c r="G88" s="65"/>
      <c r="H88" s="108"/>
      <c r="I88" s="99"/>
      <c r="J88" s="59"/>
    </row>
    <row r="89" spans="1:10" ht="14.25" customHeight="1">
      <c r="A89" s="64"/>
      <c r="B89" s="65"/>
      <c r="C89" s="65"/>
      <c r="D89" s="65"/>
      <c r="E89" s="99"/>
      <c r="F89" s="63"/>
      <c r="G89" s="65"/>
      <c r="H89" s="108"/>
      <c r="I89" s="99"/>
      <c r="J89" s="59"/>
    </row>
    <row r="90" spans="1:10" ht="14.25" customHeight="1">
      <c r="A90" s="64"/>
      <c r="B90" s="65"/>
      <c r="C90" s="65"/>
      <c r="D90" s="65"/>
      <c r="E90" s="99"/>
      <c r="F90" s="63"/>
      <c r="G90" s="65"/>
      <c r="H90" s="108"/>
      <c r="I90" s="99"/>
      <c r="J90" s="59"/>
    </row>
    <row r="91" spans="1:10" ht="14.25" customHeight="1">
      <c r="A91" s="64"/>
      <c r="B91" s="65"/>
      <c r="C91" s="89"/>
      <c r="D91" s="92"/>
      <c r="E91" s="99"/>
      <c r="F91" s="63"/>
      <c r="G91" s="65"/>
      <c r="H91" s="108"/>
      <c r="I91" s="99"/>
      <c r="J91" s="59"/>
    </row>
    <row r="92" spans="1:10" ht="14.25" customHeight="1">
      <c r="A92" s="64"/>
      <c r="B92" s="65"/>
      <c r="C92" s="89"/>
      <c r="D92" s="92"/>
      <c r="E92" s="99"/>
      <c r="F92" s="63"/>
      <c r="G92" s="65"/>
      <c r="H92" s="108"/>
      <c r="I92" s="99"/>
      <c r="J92" s="59"/>
    </row>
    <row r="93" spans="1:10" ht="14.25" customHeight="1">
      <c r="A93" s="64"/>
      <c r="B93" s="77"/>
      <c r="C93" s="65"/>
      <c r="D93" s="65"/>
      <c r="E93" s="99"/>
      <c r="F93" s="63"/>
      <c r="G93" s="65"/>
      <c r="H93" s="108"/>
      <c r="I93" s="99"/>
      <c r="J93" s="59"/>
    </row>
    <row r="94" spans="1:10" ht="14.25" customHeight="1">
      <c r="A94" s="64"/>
      <c r="B94" s="77"/>
      <c r="C94" s="65"/>
      <c r="D94" s="65"/>
      <c r="E94" s="99"/>
      <c r="F94" s="63"/>
      <c r="G94" s="65"/>
      <c r="H94" s="108"/>
      <c r="I94" s="99"/>
      <c r="J94" s="59"/>
    </row>
    <row r="95" spans="1:10" ht="14.25" customHeight="1">
      <c r="A95" s="64"/>
      <c r="B95" s="77"/>
      <c r="C95" s="65"/>
      <c r="D95" s="65"/>
      <c r="E95" s="99"/>
      <c r="F95" s="63"/>
      <c r="G95" s="65"/>
      <c r="H95" s="108"/>
      <c r="I95" s="99"/>
      <c r="J95" s="59"/>
    </row>
    <row r="96" spans="1:10" ht="14.25" customHeight="1">
      <c r="A96" s="64"/>
      <c r="B96" s="65"/>
      <c r="C96" s="65"/>
      <c r="D96" s="65"/>
      <c r="E96" s="99"/>
      <c r="F96" s="63"/>
      <c r="G96" s="65"/>
      <c r="H96" s="108"/>
      <c r="I96" s="99"/>
      <c r="J96" s="59"/>
    </row>
    <row r="97" spans="1:10" ht="14.25" customHeight="1">
      <c r="A97" s="64"/>
      <c r="B97" s="65"/>
      <c r="C97" s="65"/>
      <c r="D97" s="65"/>
      <c r="E97" s="99"/>
      <c r="F97" s="63"/>
      <c r="G97" s="65"/>
      <c r="H97" s="108"/>
      <c r="I97" s="99"/>
      <c r="J97" s="59"/>
    </row>
    <row r="98" spans="1:10" ht="14.25" customHeight="1">
      <c r="A98" s="64"/>
      <c r="B98" s="65"/>
      <c r="C98" s="65"/>
      <c r="D98" s="65"/>
      <c r="E98" s="99"/>
      <c r="F98" s="63"/>
      <c r="G98" s="63"/>
      <c r="H98" s="108"/>
      <c r="I98" s="99"/>
      <c r="J98" s="59"/>
    </row>
    <row r="99" spans="1:10" ht="14.25" customHeight="1">
      <c r="A99" s="64"/>
      <c r="B99" s="65"/>
      <c r="C99" s="65"/>
      <c r="D99" s="65"/>
      <c r="E99" s="99"/>
      <c r="F99" s="63"/>
      <c r="G99" s="63"/>
      <c r="H99" s="108"/>
      <c r="I99" s="99"/>
      <c r="J99" s="59"/>
    </row>
    <row r="100" spans="1:10" ht="14.25" customHeight="1">
      <c r="A100" s="103"/>
      <c r="B100" s="65"/>
      <c r="C100" s="65"/>
      <c r="D100" s="65"/>
      <c r="E100" s="99"/>
      <c r="F100" s="63"/>
      <c r="G100" s="63"/>
      <c r="H100" s="108"/>
      <c r="I100" s="99"/>
      <c r="J100" s="59"/>
    </row>
    <row r="101" spans="1:10" ht="14.25" customHeight="1">
      <c r="A101" s="103"/>
      <c r="B101" s="65"/>
      <c r="C101" s="65"/>
      <c r="D101" s="65"/>
      <c r="E101" s="99"/>
      <c r="F101" s="63"/>
      <c r="G101" s="63"/>
      <c r="H101" s="108"/>
      <c r="I101" s="99"/>
      <c r="J101" s="59"/>
    </row>
    <row r="102" spans="1:10" ht="14.25" customHeight="1">
      <c r="A102" s="103"/>
      <c r="B102" s="65"/>
      <c r="C102" s="65"/>
      <c r="D102" s="65"/>
      <c r="E102" s="99"/>
      <c r="F102" s="63"/>
      <c r="G102" s="63"/>
      <c r="H102" s="108"/>
      <c r="I102" s="99"/>
      <c r="J102" s="59"/>
    </row>
    <row r="103" spans="1:10" ht="14.25" customHeight="1">
      <c r="A103" s="103"/>
      <c r="B103" s="65"/>
      <c r="C103" s="65"/>
      <c r="D103" s="65"/>
      <c r="E103" s="99"/>
      <c r="F103" s="63"/>
      <c r="G103" s="63"/>
      <c r="H103" s="108"/>
      <c r="I103" s="99"/>
      <c r="J103" s="59"/>
    </row>
    <row r="104" spans="1:10" ht="14.25" customHeight="1">
      <c r="A104" s="103"/>
      <c r="B104" s="65"/>
      <c r="C104" s="65"/>
      <c r="D104" s="65"/>
      <c r="E104" s="99"/>
      <c r="F104" s="63"/>
      <c r="G104" s="63"/>
      <c r="H104" s="108"/>
      <c r="I104" s="99"/>
      <c r="J104" s="59"/>
    </row>
    <row r="105" spans="1:10" ht="14.25" customHeight="1">
      <c r="A105" s="103"/>
      <c r="B105" s="65"/>
      <c r="C105" s="65"/>
      <c r="D105" s="65"/>
      <c r="E105" s="99"/>
      <c r="F105" s="63"/>
      <c r="G105" s="63"/>
      <c r="H105" s="108"/>
      <c r="I105" s="99"/>
      <c r="J105" s="59"/>
    </row>
    <row r="106" spans="1:10" ht="14.25" customHeight="1">
      <c r="A106" s="103"/>
      <c r="B106" s="65"/>
      <c r="C106" s="65"/>
      <c r="D106" s="65"/>
      <c r="E106" s="102"/>
      <c r="F106" s="63"/>
      <c r="G106" s="63"/>
      <c r="H106" s="108"/>
      <c r="I106" s="99"/>
      <c r="J106" s="59"/>
    </row>
    <row r="107" spans="1:10" ht="14.25" customHeight="1">
      <c r="A107" s="103"/>
      <c r="B107" s="65"/>
      <c r="C107" s="65"/>
      <c r="D107" s="65"/>
      <c r="E107" s="99"/>
      <c r="F107" s="65"/>
      <c r="G107" s="63"/>
      <c r="H107" s="108"/>
      <c r="I107" s="99"/>
      <c r="J107" s="59"/>
    </row>
    <row r="108" spans="1:10" ht="14.25" customHeight="1">
      <c r="A108" s="103"/>
      <c r="B108" s="65"/>
      <c r="C108" s="65"/>
      <c r="D108" s="65"/>
      <c r="E108" s="99"/>
      <c r="F108" s="65"/>
      <c r="G108" s="63"/>
      <c r="H108" s="108"/>
      <c r="I108" s="99"/>
      <c r="J108" s="59"/>
    </row>
    <row r="109" spans="1:10" ht="14.25" customHeight="1">
      <c r="A109" s="103"/>
      <c r="B109" s="65"/>
      <c r="C109" s="65"/>
      <c r="D109" s="65"/>
      <c r="E109" s="99"/>
      <c r="F109" s="65"/>
      <c r="G109" s="63"/>
      <c r="H109" s="108"/>
      <c r="I109" s="99"/>
      <c r="J109" s="59"/>
    </row>
    <row r="110" spans="1:10" ht="14.25" customHeight="1">
      <c r="A110" s="103"/>
      <c r="B110" s="65"/>
      <c r="C110" s="65"/>
      <c r="D110" s="65"/>
      <c r="E110" s="99"/>
      <c r="F110" s="65"/>
      <c r="G110" s="65"/>
      <c r="H110" s="108"/>
      <c r="I110" s="99"/>
      <c r="J110" s="59"/>
    </row>
    <row r="111" spans="1:10">
      <c r="J111" s="59"/>
    </row>
  </sheetData>
  <mergeCells count="5">
    <mergeCell ref="B2:G2"/>
    <mergeCell ref="B3:G3"/>
    <mergeCell ref="B4:G4"/>
    <mergeCell ref="E5:G5"/>
    <mergeCell ref="E6:G6"/>
  </mergeCells>
  <dataValidations count="3">
    <dataValidation type="list" allowBlank="1" showErrorMessage="1" sqref="F60:G65 F55:G58">
      <formula1>$J$2:$J$6</formula1>
      <formula2>0</formula2>
    </dataValidation>
    <dataValidation type="list" allowBlank="1" showErrorMessage="1" sqref="F66:G110">
      <formula1>$J$2:$J$6</formula1>
    </dataValidation>
    <dataValidation type="list" allowBlank="1" showErrorMessage="1" sqref="F28:G28 F46:G53 F30:G36 F38:G44 F25:G26 F12:G23">
      <formula1>$J$1:$J$5</formula1>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07"/>
  <sheetViews>
    <sheetView workbookViewId="0">
      <selection activeCell="E7" sqref="E7"/>
    </sheetView>
  </sheetViews>
  <sheetFormatPr defaultRowHeight="12.75"/>
  <cols>
    <col min="1" max="1" width="19.25" style="59" customWidth="1"/>
    <col min="2" max="2" width="30.625" style="59" customWidth="1"/>
    <col min="3" max="3" width="34.375" style="59" customWidth="1"/>
    <col min="4" max="4" width="42.25" style="59" customWidth="1"/>
    <col min="5" max="5" width="16.5" style="59" customWidth="1"/>
    <col min="6" max="7" width="11.25" style="59" customWidth="1"/>
    <col min="8" max="8" width="9" style="62"/>
    <col min="9" max="9" width="16.25" style="59" customWidth="1"/>
    <col min="10" max="10" width="9.375" style="61" hidden="1" customWidth="1"/>
    <col min="11" max="11" width="9" style="59" customWidth="1"/>
    <col min="12" max="16" width="9" style="59"/>
    <col min="17" max="17" width="0" style="59" hidden="1" customWidth="1"/>
    <col min="18" max="16384" width="9" style="59"/>
  </cols>
  <sheetData>
    <row r="1" spans="1:257" ht="13.5" thickBot="1">
      <c r="A1" s="76" t="s">
        <v>8</v>
      </c>
      <c r="B1" s="48"/>
      <c r="C1" s="48"/>
      <c r="D1" s="48"/>
      <c r="E1" s="48"/>
      <c r="F1" s="48"/>
      <c r="G1" s="48"/>
      <c r="H1" s="49"/>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c r="CR1" s="50"/>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0"/>
      <c r="DZ1" s="50"/>
      <c r="EA1" s="50"/>
      <c r="EB1" s="50"/>
      <c r="EC1" s="50"/>
      <c r="ED1" s="50"/>
      <c r="EE1" s="50"/>
      <c r="EF1" s="50"/>
      <c r="EG1" s="50"/>
      <c r="EH1" s="50"/>
      <c r="EI1" s="50"/>
      <c r="EJ1" s="50"/>
      <c r="EK1" s="50"/>
      <c r="EL1" s="50"/>
      <c r="EM1" s="50"/>
      <c r="EN1" s="50"/>
      <c r="EO1" s="50"/>
      <c r="EP1" s="50"/>
      <c r="EQ1" s="50"/>
      <c r="ER1" s="50"/>
      <c r="ES1" s="50"/>
      <c r="ET1" s="50"/>
      <c r="EU1" s="50"/>
      <c r="EV1" s="50"/>
      <c r="EW1" s="50"/>
      <c r="EX1" s="50"/>
      <c r="EY1" s="50"/>
      <c r="EZ1" s="50"/>
      <c r="FA1" s="50"/>
      <c r="FB1" s="50"/>
      <c r="FC1" s="50"/>
      <c r="FD1" s="50"/>
      <c r="FE1" s="50"/>
      <c r="FF1" s="50"/>
      <c r="FG1" s="50"/>
      <c r="FH1" s="50"/>
      <c r="FI1" s="50"/>
      <c r="FJ1" s="50"/>
      <c r="FK1" s="50"/>
      <c r="FL1" s="50"/>
      <c r="FM1" s="50"/>
      <c r="FN1" s="50"/>
      <c r="FO1" s="50"/>
      <c r="FP1" s="50"/>
      <c r="FQ1" s="50"/>
      <c r="FR1" s="50"/>
      <c r="FS1" s="50"/>
      <c r="FT1" s="50"/>
      <c r="FU1" s="50"/>
      <c r="FV1" s="50"/>
      <c r="FW1" s="50"/>
      <c r="FX1" s="50"/>
      <c r="FY1" s="50"/>
      <c r="FZ1" s="50"/>
      <c r="GA1" s="50"/>
      <c r="GB1" s="50"/>
      <c r="GC1" s="50"/>
      <c r="GD1" s="50"/>
      <c r="GE1" s="50"/>
      <c r="GF1" s="50"/>
      <c r="GG1" s="50"/>
      <c r="GH1" s="50"/>
      <c r="GI1" s="50"/>
      <c r="GJ1" s="50"/>
      <c r="GK1" s="50"/>
      <c r="GL1" s="50"/>
      <c r="GM1" s="50"/>
      <c r="GN1" s="50"/>
      <c r="GO1" s="50"/>
      <c r="GP1" s="50"/>
      <c r="GQ1" s="50"/>
      <c r="GR1" s="50"/>
      <c r="GS1" s="50"/>
      <c r="GT1" s="50"/>
      <c r="GU1" s="50"/>
      <c r="GV1" s="50"/>
      <c r="GW1" s="50"/>
      <c r="GX1" s="50"/>
      <c r="GY1" s="50"/>
      <c r="GZ1" s="50"/>
      <c r="HA1" s="50"/>
      <c r="HB1" s="50"/>
      <c r="HC1" s="50"/>
      <c r="HD1" s="50"/>
      <c r="HE1" s="50"/>
      <c r="HF1" s="50"/>
      <c r="HG1" s="50"/>
      <c r="HH1" s="50"/>
      <c r="HI1" s="50"/>
      <c r="HJ1" s="50"/>
      <c r="HK1" s="50"/>
      <c r="HL1" s="50"/>
      <c r="HM1" s="50"/>
      <c r="HN1" s="50"/>
      <c r="HO1" s="50"/>
      <c r="HP1" s="50"/>
      <c r="HQ1" s="50"/>
      <c r="HR1" s="50"/>
      <c r="HS1" s="50"/>
      <c r="HT1" s="50"/>
      <c r="HU1" s="50"/>
      <c r="HV1" s="50"/>
      <c r="HW1" s="50"/>
      <c r="HX1" s="50"/>
      <c r="HY1" s="50"/>
      <c r="HZ1" s="50"/>
      <c r="IA1" s="50"/>
      <c r="IB1" s="50"/>
      <c r="IC1" s="50"/>
      <c r="ID1" s="50"/>
      <c r="IE1" s="50"/>
      <c r="IF1" s="50"/>
      <c r="IG1" s="50"/>
      <c r="IH1" s="50"/>
      <c r="II1" s="50"/>
      <c r="IJ1" s="50"/>
      <c r="IK1" s="50"/>
      <c r="IL1" s="50"/>
      <c r="IM1" s="50"/>
      <c r="IN1" s="50"/>
      <c r="IO1" s="50"/>
      <c r="IP1" s="50"/>
    </row>
    <row r="2" spans="1:257" ht="14.25" customHeight="1">
      <c r="A2" s="294" t="s">
        <v>970</v>
      </c>
      <c r="B2" s="311" t="s">
        <v>416</v>
      </c>
      <c r="C2" s="312"/>
      <c r="D2" s="312"/>
      <c r="E2" s="312"/>
      <c r="F2" s="312"/>
      <c r="G2" s="313"/>
      <c r="H2" s="51"/>
      <c r="I2" s="50"/>
      <c r="J2" s="50" t="s">
        <v>0</v>
      </c>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c r="EP2" s="50"/>
      <c r="EQ2" s="50"/>
      <c r="ER2" s="50"/>
      <c r="ES2" s="50"/>
      <c r="ET2" s="50"/>
      <c r="EU2" s="50"/>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c r="FZ2" s="50"/>
      <c r="GA2" s="50"/>
      <c r="GB2" s="50"/>
      <c r="GC2" s="50"/>
      <c r="GD2" s="50"/>
      <c r="GE2" s="50"/>
      <c r="GF2" s="50"/>
      <c r="GG2" s="50"/>
      <c r="GH2" s="50"/>
      <c r="GI2" s="50"/>
      <c r="GJ2" s="50"/>
      <c r="GK2" s="50"/>
      <c r="GL2" s="50"/>
      <c r="GM2" s="50"/>
      <c r="GN2" s="50"/>
      <c r="GO2" s="50"/>
      <c r="GP2" s="50"/>
      <c r="GQ2" s="50"/>
      <c r="GR2" s="50"/>
      <c r="GS2" s="50"/>
      <c r="GT2" s="50"/>
      <c r="GU2" s="50"/>
      <c r="GV2" s="50"/>
      <c r="GW2" s="50"/>
      <c r="GX2" s="50"/>
      <c r="GY2" s="50"/>
      <c r="GZ2" s="50"/>
      <c r="HA2" s="50"/>
      <c r="HB2" s="50"/>
      <c r="HC2" s="50"/>
      <c r="HD2" s="50"/>
      <c r="HE2" s="50"/>
      <c r="HF2" s="50"/>
      <c r="HG2" s="50"/>
      <c r="HH2" s="50"/>
      <c r="HI2" s="50"/>
      <c r="HJ2" s="50"/>
      <c r="HK2" s="50"/>
      <c r="HL2" s="50"/>
      <c r="HM2" s="50"/>
      <c r="HN2" s="50"/>
      <c r="HO2" s="50"/>
      <c r="HP2" s="50"/>
      <c r="HQ2" s="50"/>
      <c r="HR2" s="50"/>
      <c r="HS2" s="50"/>
      <c r="HT2" s="50"/>
      <c r="HU2" s="50"/>
      <c r="HV2" s="50"/>
      <c r="HW2" s="50"/>
      <c r="HX2" s="50"/>
      <c r="HY2" s="50"/>
      <c r="HZ2" s="50"/>
      <c r="IA2" s="50"/>
      <c r="IB2" s="50"/>
      <c r="IC2" s="50"/>
      <c r="ID2" s="50"/>
      <c r="IE2" s="50"/>
      <c r="IF2" s="50"/>
      <c r="IG2" s="50"/>
      <c r="IH2" s="50"/>
      <c r="II2" s="50"/>
      <c r="IJ2" s="50"/>
      <c r="IK2" s="50"/>
      <c r="IL2" s="50"/>
      <c r="IM2" s="50"/>
      <c r="IN2" s="50"/>
      <c r="IO2" s="50"/>
      <c r="IP2" s="50"/>
    </row>
    <row r="3" spans="1:257" ht="14.25" customHeight="1">
      <c r="A3" s="294" t="s">
        <v>971</v>
      </c>
      <c r="B3" s="314" t="s">
        <v>671</v>
      </c>
      <c r="C3" s="315"/>
      <c r="D3" s="315"/>
      <c r="E3" s="315"/>
      <c r="F3" s="315"/>
      <c r="G3" s="316"/>
      <c r="H3" s="51"/>
      <c r="I3" s="50"/>
      <c r="J3" s="50" t="s">
        <v>1</v>
      </c>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0"/>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c r="FZ3" s="50"/>
      <c r="GA3" s="50"/>
      <c r="GB3" s="50"/>
      <c r="GC3" s="50"/>
      <c r="GD3" s="50"/>
      <c r="GE3" s="50"/>
      <c r="GF3" s="50"/>
      <c r="GG3" s="50"/>
      <c r="GH3" s="50"/>
      <c r="GI3" s="50"/>
      <c r="GJ3" s="50"/>
      <c r="GK3" s="50"/>
      <c r="GL3" s="50"/>
      <c r="GM3" s="50"/>
      <c r="GN3" s="50"/>
      <c r="GO3" s="50"/>
      <c r="GP3" s="50"/>
      <c r="GQ3" s="50"/>
      <c r="GR3" s="50"/>
      <c r="GS3" s="50"/>
      <c r="GT3" s="50"/>
      <c r="GU3" s="50"/>
      <c r="GV3" s="50"/>
      <c r="GW3" s="50"/>
      <c r="GX3" s="50"/>
      <c r="GY3" s="50"/>
      <c r="GZ3" s="50"/>
      <c r="HA3" s="50"/>
      <c r="HB3" s="50"/>
      <c r="HC3" s="50"/>
      <c r="HD3" s="50"/>
      <c r="HE3" s="50"/>
      <c r="HF3" s="50"/>
      <c r="HG3" s="50"/>
      <c r="HH3" s="50"/>
      <c r="HI3" s="50"/>
      <c r="HJ3" s="50"/>
      <c r="HK3" s="50"/>
      <c r="HL3" s="50"/>
      <c r="HM3" s="50"/>
      <c r="HN3" s="50"/>
      <c r="HO3" s="50"/>
      <c r="HP3" s="50"/>
      <c r="HQ3" s="50"/>
      <c r="HR3" s="50"/>
      <c r="HS3" s="50"/>
      <c r="HT3" s="50"/>
      <c r="HU3" s="50"/>
      <c r="HV3" s="50"/>
      <c r="HW3" s="50"/>
      <c r="HX3" s="50"/>
      <c r="HY3" s="50"/>
      <c r="HZ3" s="50"/>
      <c r="IA3" s="50"/>
      <c r="IB3" s="50"/>
      <c r="IC3" s="50"/>
      <c r="ID3" s="50"/>
      <c r="IE3" s="50"/>
      <c r="IF3" s="50"/>
      <c r="IG3" s="50"/>
      <c r="IH3" s="50"/>
      <c r="II3" s="50"/>
      <c r="IJ3" s="50"/>
      <c r="IK3" s="50"/>
      <c r="IL3" s="50"/>
      <c r="IM3" s="50"/>
      <c r="IN3" s="50"/>
      <c r="IO3" s="50"/>
      <c r="IP3" s="50"/>
    </row>
    <row r="4" spans="1:257" ht="14.25" customHeight="1">
      <c r="A4" s="294" t="s">
        <v>972</v>
      </c>
      <c r="B4" s="314" t="s">
        <v>411</v>
      </c>
      <c r="C4" s="315"/>
      <c r="D4" s="315"/>
      <c r="E4" s="315"/>
      <c r="F4" s="315"/>
      <c r="G4" s="316"/>
      <c r="H4" s="51"/>
      <c r="I4" s="50"/>
      <c r="J4" s="52"/>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row>
    <row r="5" spans="1:257" ht="14.25" customHeight="1">
      <c r="A5" s="294" t="s">
        <v>973</v>
      </c>
      <c r="B5" s="295" t="s">
        <v>961</v>
      </c>
      <c r="C5" s="295" t="s">
        <v>974</v>
      </c>
      <c r="D5" s="296" t="s">
        <v>2</v>
      </c>
      <c r="E5" s="317" t="s">
        <v>975</v>
      </c>
      <c r="F5" s="318"/>
      <c r="G5" s="319"/>
      <c r="H5" s="53"/>
      <c r="I5" s="50"/>
      <c r="J5" s="50" t="s">
        <v>3</v>
      </c>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row>
    <row r="6" spans="1:257" ht="14.25" customHeight="1" thickBot="1">
      <c r="A6" s="55">
        <f>COUNTIF(F12:G139,"Pass")</f>
        <v>0</v>
      </c>
      <c r="B6" s="56">
        <f>COUNTIF(F12:G139,"Fail")</f>
        <v>0</v>
      </c>
      <c r="C6" s="56">
        <f>E6-D6-B6-A6</f>
        <v>66</v>
      </c>
      <c r="D6" s="57">
        <f>COUNTIF(F12:G139,"N/A")</f>
        <v>0</v>
      </c>
      <c r="E6" s="320">
        <f>COUNTA(A12:A139)*2</f>
        <v>66</v>
      </c>
      <c r="F6" s="321"/>
      <c r="G6" s="322"/>
      <c r="H6" s="53"/>
      <c r="I6" s="50"/>
      <c r="J6" s="50" t="s">
        <v>2</v>
      </c>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0"/>
      <c r="FJ6" s="50"/>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0"/>
      <c r="IB6" s="50"/>
      <c r="IC6" s="50"/>
      <c r="ID6" s="50"/>
      <c r="IE6" s="50"/>
      <c r="IF6" s="50"/>
      <c r="IG6" s="50"/>
      <c r="IH6" s="50"/>
      <c r="II6" s="50"/>
      <c r="IJ6" s="50"/>
      <c r="IK6" s="50"/>
      <c r="IL6" s="50"/>
      <c r="IM6" s="50"/>
      <c r="IN6" s="50"/>
      <c r="IO6" s="50"/>
      <c r="IP6" s="50"/>
    </row>
    <row r="7" spans="1:257" ht="14.25" customHeight="1">
      <c r="A7" s="106"/>
      <c r="B7" s="106"/>
      <c r="C7" s="106"/>
      <c r="D7" s="106"/>
      <c r="E7" s="107"/>
      <c r="F7" s="107"/>
      <c r="G7" s="107"/>
      <c r="H7" s="53"/>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0"/>
      <c r="DB7" s="50"/>
      <c r="DC7" s="50"/>
      <c r="DD7" s="50"/>
      <c r="DE7" s="50"/>
      <c r="DF7" s="50"/>
      <c r="DG7" s="50"/>
      <c r="DH7" s="50"/>
      <c r="DI7" s="50"/>
      <c r="DJ7" s="50"/>
      <c r="DK7" s="50"/>
      <c r="DL7" s="50"/>
      <c r="DM7" s="50"/>
      <c r="DN7" s="50"/>
      <c r="DO7" s="50"/>
      <c r="DP7" s="50"/>
      <c r="DQ7" s="50"/>
      <c r="DR7" s="50"/>
      <c r="DS7" s="50"/>
      <c r="DT7" s="50"/>
      <c r="DU7" s="50"/>
      <c r="DV7" s="50"/>
      <c r="DW7" s="50"/>
      <c r="DX7" s="50"/>
      <c r="DY7" s="50"/>
      <c r="DZ7" s="50"/>
      <c r="EA7" s="50"/>
      <c r="EB7" s="50"/>
      <c r="EC7" s="50"/>
      <c r="ED7" s="50"/>
      <c r="EE7" s="50"/>
      <c r="EF7" s="50"/>
      <c r="EG7" s="50"/>
      <c r="EH7" s="50"/>
      <c r="EI7" s="50"/>
      <c r="EJ7" s="50"/>
      <c r="EK7" s="50"/>
      <c r="EL7" s="50"/>
      <c r="EM7" s="50"/>
      <c r="EN7" s="50"/>
      <c r="EO7" s="50"/>
      <c r="EP7" s="50"/>
      <c r="EQ7" s="50"/>
      <c r="ER7" s="50"/>
      <c r="ES7" s="50"/>
      <c r="ET7" s="50"/>
      <c r="EU7" s="50"/>
      <c r="EV7" s="50"/>
      <c r="EW7" s="50"/>
      <c r="EX7" s="50"/>
      <c r="EY7" s="50"/>
      <c r="EZ7" s="50"/>
      <c r="FA7" s="50"/>
      <c r="FB7" s="50"/>
      <c r="FC7" s="50"/>
      <c r="FD7" s="50"/>
      <c r="FE7" s="50"/>
      <c r="FF7" s="50"/>
      <c r="FG7" s="50"/>
      <c r="FH7" s="50"/>
      <c r="FI7" s="50"/>
      <c r="FJ7" s="50"/>
      <c r="FK7" s="50"/>
      <c r="FL7" s="50"/>
      <c r="FM7" s="50"/>
      <c r="FN7" s="50"/>
      <c r="FO7" s="50"/>
      <c r="FP7" s="50"/>
      <c r="FQ7" s="50"/>
      <c r="FR7" s="50"/>
      <c r="FS7" s="50"/>
      <c r="FT7" s="50"/>
      <c r="FU7" s="50"/>
      <c r="FV7" s="50"/>
      <c r="FW7" s="50"/>
      <c r="FX7" s="50"/>
      <c r="FY7" s="50"/>
      <c r="FZ7" s="50"/>
      <c r="GA7" s="50"/>
      <c r="GB7" s="50"/>
      <c r="GC7" s="50"/>
      <c r="GD7" s="50"/>
      <c r="GE7" s="50"/>
      <c r="GF7" s="50"/>
      <c r="GG7" s="50"/>
      <c r="GH7" s="50"/>
      <c r="GI7" s="50"/>
      <c r="GJ7" s="50"/>
      <c r="GK7" s="50"/>
      <c r="GL7" s="50"/>
      <c r="GM7" s="50"/>
      <c r="GN7" s="50"/>
      <c r="GO7" s="50"/>
      <c r="GP7" s="50"/>
      <c r="GQ7" s="50"/>
      <c r="GR7" s="50"/>
      <c r="GS7" s="50"/>
      <c r="GT7" s="50"/>
      <c r="GU7" s="50"/>
      <c r="GV7" s="50"/>
      <c r="GW7" s="50"/>
      <c r="GX7" s="50"/>
      <c r="GY7" s="50"/>
      <c r="GZ7" s="50"/>
      <c r="HA7" s="50"/>
      <c r="HB7" s="50"/>
      <c r="HC7" s="50"/>
      <c r="HD7" s="50"/>
      <c r="HE7" s="50"/>
      <c r="HF7" s="50"/>
      <c r="HG7" s="50"/>
      <c r="HH7" s="50"/>
      <c r="HI7" s="50"/>
      <c r="HJ7" s="50"/>
      <c r="HK7" s="50"/>
      <c r="HL7" s="50"/>
      <c r="HM7" s="50"/>
      <c r="HN7" s="50"/>
      <c r="HO7" s="50"/>
      <c r="HP7" s="50"/>
      <c r="HQ7" s="50"/>
      <c r="HR7" s="50"/>
      <c r="HS7" s="50"/>
      <c r="HT7" s="50"/>
      <c r="HU7" s="50"/>
      <c r="HV7" s="50"/>
      <c r="HW7" s="50"/>
      <c r="HX7" s="50"/>
      <c r="HY7" s="50"/>
      <c r="HZ7" s="50"/>
      <c r="IA7" s="50"/>
      <c r="IB7" s="50"/>
      <c r="IC7" s="50"/>
      <c r="ID7" s="50"/>
      <c r="IE7" s="50"/>
      <c r="IF7" s="50"/>
      <c r="IG7" s="50"/>
      <c r="IH7" s="50"/>
      <c r="II7" s="50"/>
      <c r="IJ7" s="50"/>
      <c r="IK7" s="50"/>
      <c r="IL7" s="50"/>
      <c r="IM7" s="50"/>
      <c r="IN7" s="50"/>
      <c r="IO7" s="50"/>
      <c r="IP7" s="50"/>
    </row>
    <row r="8" spans="1:257" ht="14.25" customHeight="1">
      <c r="A8" s="106"/>
      <c r="B8" s="106"/>
      <c r="C8" s="106"/>
      <c r="D8" s="106"/>
      <c r="E8" s="107"/>
      <c r="F8" s="107"/>
      <c r="G8" s="107"/>
      <c r="H8" s="53"/>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0"/>
      <c r="DB8" s="50"/>
      <c r="DC8" s="50"/>
      <c r="DD8" s="50"/>
      <c r="DE8" s="50"/>
      <c r="DF8" s="50"/>
      <c r="DG8" s="50"/>
      <c r="DH8" s="50"/>
      <c r="DI8" s="50"/>
      <c r="DJ8" s="50"/>
      <c r="DK8" s="50"/>
      <c r="DL8" s="50"/>
      <c r="DM8" s="50"/>
      <c r="DN8" s="50"/>
      <c r="DO8" s="50"/>
      <c r="DP8" s="50"/>
      <c r="DQ8" s="50"/>
      <c r="DR8" s="50"/>
      <c r="DS8" s="50"/>
      <c r="DT8" s="50"/>
      <c r="DU8" s="50"/>
      <c r="DV8" s="50"/>
      <c r="DW8" s="50"/>
      <c r="DX8" s="50"/>
      <c r="DY8" s="50"/>
      <c r="DZ8" s="50"/>
      <c r="EA8" s="50"/>
      <c r="EB8" s="50"/>
      <c r="EC8" s="50"/>
      <c r="ED8" s="50"/>
      <c r="EE8" s="50"/>
      <c r="EF8" s="50"/>
      <c r="EG8" s="50"/>
      <c r="EH8" s="50"/>
      <c r="EI8" s="50"/>
      <c r="EJ8" s="50"/>
      <c r="EK8" s="50"/>
      <c r="EL8" s="50"/>
      <c r="EM8" s="50"/>
      <c r="EN8" s="50"/>
      <c r="EO8" s="50"/>
      <c r="EP8" s="50"/>
      <c r="EQ8" s="50"/>
      <c r="ER8" s="50"/>
      <c r="ES8" s="50"/>
      <c r="ET8" s="50"/>
      <c r="EU8" s="50"/>
      <c r="EV8" s="50"/>
      <c r="EW8" s="50"/>
      <c r="EX8" s="50"/>
      <c r="EY8" s="50"/>
      <c r="EZ8" s="50"/>
      <c r="FA8" s="50"/>
      <c r="FB8" s="50"/>
      <c r="FC8" s="50"/>
      <c r="FD8" s="50"/>
      <c r="FE8" s="50"/>
      <c r="FF8" s="50"/>
      <c r="FG8" s="50"/>
      <c r="FH8" s="50"/>
      <c r="FI8" s="50"/>
      <c r="FJ8" s="50"/>
      <c r="FK8" s="50"/>
      <c r="FL8" s="50"/>
      <c r="FM8" s="50"/>
      <c r="FN8" s="50"/>
      <c r="FO8" s="50"/>
      <c r="FP8" s="50"/>
      <c r="FQ8" s="50"/>
      <c r="FR8" s="50"/>
      <c r="FS8" s="50"/>
      <c r="FT8" s="50"/>
      <c r="FU8" s="50"/>
      <c r="FV8" s="50"/>
      <c r="FW8" s="50"/>
      <c r="FX8" s="50"/>
      <c r="FY8" s="50"/>
      <c r="FZ8" s="50"/>
      <c r="GA8" s="50"/>
      <c r="GB8" s="50"/>
      <c r="GC8" s="50"/>
      <c r="GD8" s="50"/>
      <c r="GE8" s="50"/>
      <c r="GF8" s="50"/>
      <c r="GG8" s="50"/>
      <c r="GH8" s="50"/>
      <c r="GI8" s="50"/>
      <c r="GJ8" s="50"/>
      <c r="GK8" s="50"/>
      <c r="GL8" s="50"/>
      <c r="GM8" s="50"/>
      <c r="GN8" s="50"/>
      <c r="GO8" s="50"/>
      <c r="GP8" s="50"/>
      <c r="GQ8" s="50"/>
      <c r="GR8" s="50"/>
      <c r="GS8" s="50"/>
      <c r="GT8" s="50"/>
      <c r="GU8" s="50"/>
      <c r="GV8" s="50"/>
      <c r="GW8" s="50"/>
      <c r="GX8" s="50"/>
      <c r="GY8" s="50"/>
      <c r="GZ8" s="50"/>
      <c r="HA8" s="50"/>
      <c r="HB8" s="50"/>
      <c r="HC8" s="50"/>
      <c r="HD8" s="50"/>
      <c r="HE8" s="50"/>
      <c r="HF8" s="50"/>
      <c r="HG8" s="50"/>
      <c r="HH8" s="50"/>
      <c r="HI8" s="50"/>
      <c r="HJ8" s="50"/>
      <c r="HK8" s="50"/>
      <c r="HL8" s="50"/>
      <c r="HM8" s="50"/>
      <c r="HN8" s="50"/>
      <c r="HO8" s="50"/>
      <c r="HP8" s="50"/>
      <c r="HQ8" s="50"/>
      <c r="HR8" s="50"/>
      <c r="HS8" s="50"/>
      <c r="HT8" s="50"/>
      <c r="HU8" s="50"/>
      <c r="HV8" s="50"/>
      <c r="HW8" s="50"/>
      <c r="HX8" s="50"/>
      <c r="HY8" s="50"/>
      <c r="HZ8" s="50"/>
      <c r="IA8" s="50"/>
      <c r="IB8" s="50"/>
      <c r="IC8" s="50"/>
      <c r="ID8" s="50"/>
      <c r="IE8" s="50"/>
      <c r="IF8" s="50"/>
      <c r="IG8" s="50"/>
      <c r="IH8" s="50"/>
      <c r="II8" s="50"/>
      <c r="IJ8" s="50"/>
      <c r="IK8" s="50"/>
      <c r="IL8" s="50"/>
      <c r="IM8" s="50"/>
      <c r="IN8" s="50"/>
      <c r="IO8" s="50"/>
      <c r="IP8" s="50"/>
    </row>
    <row r="9" spans="1:257" ht="14.25" customHeight="1">
      <c r="A9" s="50"/>
      <c r="B9" s="50"/>
      <c r="C9" s="50"/>
      <c r="D9" s="58"/>
      <c r="E9" s="58"/>
      <c r="F9" s="58"/>
      <c r="G9" s="58"/>
      <c r="H9" s="53"/>
      <c r="I9" s="53"/>
      <c r="J9" s="54"/>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c r="FG9" s="50"/>
      <c r="FH9" s="50"/>
      <c r="FI9" s="50"/>
      <c r="FJ9" s="50"/>
      <c r="FK9" s="50"/>
      <c r="FL9" s="50"/>
      <c r="FM9" s="50"/>
      <c r="FN9" s="50"/>
      <c r="FO9" s="50"/>
      <c r="FP9" s="50"/>
      <c r="FQ9" s="50"/>
      <c r="FR9" s="50"/>
      <c r="FS9" s="50"/>
      <c r="FT9" s="50"/>
      <c r="FU9" s="50"/>
      <c r="FV9" s="50"/>
      <c r="FW9" s="50"/>
      <c r="FX9" s="50"/>
      <c r="FY9" s="50"/>
      <c r="FZ9" s="50"/>
      <c r="GA9" s="50"/>
      <c r="GB9" s="50"/>
      <c r="GC9" s="50"/>
      <c r="GD9" s="50"/>
      <c r="GE9" s="50"/>
      <c r="GF9" s="50"/>
      <c r="GG9" s="50"/>
      <c r="GH9" s="50"/>
      <c r="GI9" s="50"/>
      <c r="GJ9" s="50"/>
      <c r="GK9" s="50"/>
      <c r="GL9" s="50"/>
      <c r="GM9" s="50"/>
      <c r="GN9" s="50"/>
      <c r="GO9" s="50"/>
      <c r="GP9" s="50"/>
      <c r="GQ9" s="50"/>
      <c r="GR9" s="50"/>
      <c r="GS9" s="50"/>
      <c r="GT9" s="50"/>
      <c r="GU9" s="50"/>
      <c r="GV9" s="50"/>
      <c r="GW9" s="50"/>
      <c r="GX9" s="50"/>
      <c r="GY9" s="50"/>
      <c r="GZ9" s="50"/>
      <c r="HA9" s="50"/>
      <c r="HB9" s="50"/>
      <c r="HC9" s="50"/>
      <c r="HD9" s="50"/>
      <c r="HE9" s="50"/>
      <c r="HF9" s="50"/>
      <c r="HG9" s="50"/>
      <c r="HH9" s="50"/>
      <c r="HI9" s="50"/>
      <c r="HJ9" s="50"/>
      <c r="HK9" s="50"/>
      <c r="HL9" s="50"/>
      <c r="HM9" s="50"/>
      <c r="HN9" s="50"/>
      <c r="HO9" s="50"/>
      <c r="HP9" s="50"/>
      <c r="HQ9" s="50"/>
      <c r="HR9" s="50"/>
      <c r="HS9" s="50"/>
      <c r="HT9" s="50"/>
      <c r="HU9" s="50"/>
      <c r="HV9" s="50"/>
      <c r="HW9" s="50"/>
      <c r="HX9" s="50"/>
      <c r="HY9" s="50"/>
      <c r="HZ9" s="50"/>
      <c r="IA9" s="50"/>
      <c r="IB9" s="50"/>
      <c r="IC9" s="50"/>
      <c r="ID9" s="50"/>
      <c r="IE9" s="50"/>
      <c r="IF9" s="50"/>
      <c r="IG9" s="50"/>
      <c r="IH9" s="50"/>
      <c r="II9" s="50"/>
      <c r="IJ9" s="50"/>
      <c r="IK9" s="50"/>
      <c r="IL9" s="50"/>
      <c r="IM9" s="50"/>
      <c r="IN9" s="50"/>
      <c r="IO9" s="50"/>
      <c r="IP9" s="50"/>
      <c r="IQ9" s="50"/>
      <c r="IR9" s="50"/>
      <c r="IS9" s="50"/>
      <c r="IT9" s="50"/>
      <c r="IU9" s="50"/>
      <c r="IV9" s="50"/>
      <c r="IW9" s="50"/>
    </row>
    <row r="10" spans="1:257" ht="39" customHeight="1">
      <c r="A10" s="267" t="s">
        <v>4</v>
      </c>
      <c r="B10" s="297" t="s">
        <v>932</v>
      </c>
      <c r="C10" s="297" t="s">
        <v>933</v>
      </c>
      <c r="D10" s="297" t="s">
        <v>934</v>
      </c>
      <c r="E10" s="268" t="s">
        <v>935</v>
      </c>
      <c r="F10" s="268" t="s">
        <v>10</v>
      </c>
      <c r="G10" s="268" t="s">
        <v>9</v>
      </c>
      <c r="H10" s="298" t="s">
        <v>936</v>
      </c>
      <c r="I10" s="297" t="s">
        <v>937</v>
      </c>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50"/>
      <c r="FH10" s="50"/>
      <c r="FI10" s="50"/>
      <c r="FJ10" s="50"/>
      <c r="FK10" s="50"/>
      <c r="FL10" s="50"/>
      <c r="FM10" s="50"/>
      <c r="FN10" s="50"/>
      <c r="FO10" s="50"/>
      <c r="FP10" s="50"/>
      <c r="FQ10" s="50"/>
      <c r="FR10" s="50"/>
      <c r="FS10" s="50"/>
      <c r="FT10" s="50"/>
      <c r="FU10" s="50"/>
      <c r="FV10" s="50"/>
      <c r="FW10" s="50"/>
      <c r="FX10" s="50"/>
      <c r="FY10" s="50"/>
      <c r="FZ10" s="50"/>
      <c r="GA10" s="50"/>
      <c r="GB10" s="50"/>
      <c r="GC10" s="50"/>
      <c r="GD10" s="50"/>
      <c r="GE10" s="50"/>
      <c r="GF10" s="50"/>
      <c r="GG10" s="50"/>
      <c r="GH10" s="50"/>
      <c r="GI10" s="50"/>
      <c r="GJ10" s="50"/>
      <c r="GK10" s="50"/>
      <c r="GL10" s="50"/>
      <c r="GM10" s="50"/>
      <c r="GN10" s="50"/>
      <c r="GO10" s="50"/>
      <c r="GP10" s="50"/>
      <c r="GQ10" s="50"/>
      <c r="GR10" s="50"/>
      <c r="GS10" s="50"/>
      <c r="GT10" s="50"/>
      <c r="GU10" s="50"/>
      <c r="GV10" s="50"/>
      <c r="GW10" s="50"/>
      <c r="GX10" s="50"/>
      <c r="GY10" s="50"/>
      <c r="GZ10" s="50"/>
      <c r="HA10" s="50"/>
      <c r="HB10" s="50"/>
      <c r="HC10" s="50"/>
      <c r="HD10" s="50"/>
      <c r="HE10" s="50"/>
      <c r="HF10" s="50"/>
      <c r="HG10" s="50"/>
      <c r="HH10" s="50"/>
      <c r="HI10" s="50"/>
      <c r="HJ10" s="50"/>
      <c r="HK10" s="50"/>
      <c r="HL10" s="50"/>
      <c r="HM10" s="50"/>
      <c r="HN10" s="50"/>
      <c r="HO10" s="50"/>
      <c r="HP10" s="50"/>
      <c r="HQ10" s="50"/>
      <c r="HR10" s="50"/>
      <c r="HS10" s="50"/>
      <c r="HT10" s="50"/>
      <c r="HU10" s="50"/>
      <c r="HV10" s="50"/>
      <c r="HW10" s="50"/>
      <c r="HX10" s="50"/>
      <c r="HY10" s="50"/>
      <c r="HZ10" s="50"/>
      <c r="IA10" s="50"/>
      <c r="IB10" s="50"/>
      <c r="IC10" s="50"/>
      <c r="ID10" s="50"/>
      <c r="IE10" s="50"/>
      <c r="IF10" s="50"/>
      <c r="IG10" s="50"/>
      <c r="IH10" s="50"/>
      <c r="II10" s="50"/>
      <c r="IJ10" s="50"/>
      <c r="IK10" s="50"/>
      <c r="IL10" s="50"/>
      <c r="IM10" s="50"/>
      <c r="IN10" s="50"/>
    </row>
    <row r="11" spans="1:257" ht="14.25" customHeight="1">
      <c r="A11" s="218"/>
      <c r="B11" s="218" t="s">
        <v>402</v>
      </c>
      <c r="C11" s="218"/>
      <c r="D11" s="218"/>
      <c r="E11" s="218"/>
      <c r="F11" s="218"/>
      <c r="G11" s="218"/>
      <c r="H11" s="218"/>
      <c r="I11" s="218"/>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c r="FG11" s="50"/>
      <c r="FH11" s="50"/>
      <c r="FI11" s="50"/>
      <c r="FJ11" s="50"/>
      <c r="FK11" s="50"/>
      <c r="FL11" s="50"/>
      <c r="FM11" s="50"/>
      <c r="FN11" s="50"/>
      <c r="FO11" s="50"/>
      <c r="FP11" s="50"/>
      <c r="FQ11" s="50"/>
      <c r="FR11" s="50"/>
      <c r="FS11" s="50"/>
      <c r="FT11" s="50"/>
      <c r="FU11" s="50"/>
      <c r="FV11" s="50"/>
      <c r="FW11" s="50"/>
      <c r="FX11" s="50"/>
      <c r="FY11" s="50"/>
      <c r="FZ11" s="50"/>
      <c r="GA11" s="50"/>
      <c r="GB11" s="50"/>
      <c r="GC11" s="50"/>
      <c r="GD11" s="50"/>
      <c r="GE11" s="50"/>
      <c r="GF11" s="50"/>
      <c r="GG11" s="50"/>
      <c r="GH11" s="50"/>
      <c r="GI11" s="50"/>
      <c r="GJ11" s="50"/>
      <c r="GK11" s="50"/>
      <c r="GL11" s="50"/>
      <c r="GM11" s="50"/>
      <c r="GN11" s="50"/>
      <c r="GO11" s="50"/>
      <c r="GP11" s="50"/>
      <c r="GQ11" s="50"/>
      <c r="GR11" s="50"/>
      <c r="GS11" s="50"/>
      <c r="GT11" s="50"/>
      <c r="GU11" s="50"/>
      <c r="GV11" s="50"/>
      <c r="GW11" s="50"/>
      <c r="GX11" s="50"/>
      <c r="GY11" s="50"/>
      <c r="GZ11" s="50"/>
      <c r="HA11" s="50"/>
      <c r="HB11" s="50"/>
      <c r="HC11" s="50"/>
      <c r="HD11" s="50"/>
      <c r="HE11" s="50"/>
      <c r="HF11" s="50"/>
      <c r="HG11" s="50"/>
      <c r="HH11" s="50"/>
      <c r="HI11" s="50"/>
      <c r="HJ11" s="50"/>
      <c r="HK11" s="50"/>
      <c r="HL11" s="50"/>
      <c r="HM11" s="50"/>
      <c r="HN11" s="50"/>
      <c r="HO11" s="50"/>
      <c r="HP11" s="50"/>
      <c r="HQ11" s="50"/>
      <c r="HR11" s="50"/>
      <c r="HS11" s="50"/>
      <c r="HT11" s="50"/>
      <c r="HU11" s="50"/>
      <c r="HV11" s="50"/>
      <c r="HW11" s="50"/>
      <c r="HX11" s="50"/>
      <c r="HY11" s="50"/>
      <c r="HZ11" s="50"/>
      <c r="IA11" s="50"/>
      <c r="IB11" s="50"/>
      <c r="IC11" s="50"/>
      <c r="ID11" s="50"/>
      <c r="IE11" s="50"/>
      <c r="IF11" s="50"/>
      <c r="IG11" s="50"/>
      <c r="IH11" s="50"/>
      <c r="II11" s="50"/>
      <c r="IJ11" s="50"/>
      <c r="IK11" s="50"/>
      <c r="IL11" s="50"/>
      <c r="IM11" s="50"/>
      <c r="IN11" s="50"/>
    </row>
    <row r="12" spans="1:257" ht="14.25" customHeight="1">
      <c r="A12" s="96" t="str">
        <f t="shared" ref="A12:A23" si="0">IF(OR(B12&lt;&gt;"",D12&lt;&gt;""),"["&amp;TEXT($B$2,"##")&amp;"-"&amp;TEXT(ROW()-10,"##")&amp;"]","")</f>
        <v>[Admin module-2]</v>
      </c>
      <c r="B12" s="65" t="s">
        <v>533</v>
      </c>
      <c r="C12" s="65" t="s">
        <v>673</v>
      </c>
      <c r="D12" s="65" t="s">
        <v>680</v>
      </c>
      <c r="E12" s="180"/>
      <c r="F12" s="65"/>
      <c r="G12" s="65"/>
      <c r="H12" s="72"/>
      <c r="I12" s="181"/>
      <c r="J12" s="59"/>
    </row>
    <row r="13" spans="1:257" ht="14.25" customHeight="1">
      <c r="A13" s="96" t="str">
        <f t="shared" si="0"/>
        <v>[Admin module-3]</v>
      </c>
      <c r="B13" s="65" t="s">
        <v>672</v>
      </c>
      <c r="C13" s="65" t="s">
        <v>673</v>
      </c>
      <c r="D13" s="65" t="s">
        <v>680</v>
      </c>
      <c r="E13" s="180"/>
      <c r="F13" s="65"/>
      <c r="G13" s="65"/>
      <c r="H13" s="72"/>
      <c r="I13" s="181"/>
      <c r="J13" s="59"/>
    </row>
    <row r="14" spans="1:257" ht="14.25" customHeight="1">
      <c r="A14" s="96" t="str">
        <f t="shared" si="0"/>
        <v>[Admin module-4]</v>
      </c>
      <c r="B14" s="65" t="s">
        <v>674</v>
      </c>
      <c r="C14" s="65" t="s">
        <v>675</v>
      </c>
      <c r="D14" s="65" t="s">
        <v>681</v>
      </c>
      <c r="E14" s="182"/>
      <c r="F14" s="65"/>
      <c r="G14" s="65"/>
      <c r="H14" s="72"/>
      <c r="I14" s="183"/>
      <c r="J14" s="59"/>
    </row>
    <row r="15" spans="1:257" ht="14.25" customHeight="1">
      <c r="A15" s="96" t="str">
        <f t="shared" si="0"/>
        <v>[Admin module-5]</v>
      </c>
      <c r="B15" s="65" t="s">
        <v>412</v>
      </c>
      <c r="C15" s="65" t="s">
        <v>676</v>
      </c>
      <c r="D15" s="65" t="s">
        <v>682</v>
      </c>
      <c r="E15" s="182"/>
      <c r="F15" s="65"/>
      <c r="G15" s="65"/>
      <c r="H15" s="72"/>
      <c r="I15" s="183"/>
      <c r="J15" s="59"/>
    </row>
    <row r="16" spans="1:257" ht="14.25" customHeight="1">
      <c r="A16" s="96" t="str">
        <f t="shared" si="0"/>
        <v>[Admin module-6]</v>
      </c>
      <c r="B16" s="65" t="s">
        <v>413</v>
      </c>
      <c r="C16" s="65" t="s">
        <v>677</v>
      </c>
      <c r="D16" s="65" t="s">
        <v>683</v>
      </c>
      <c r="E16" s="182"/>
      <c r="F16" s="65"/>
      <c r="G16" s="65"/>
      <c r="H16" s="72"/>
      <c r="I16" s="183"/>
      <c r="J16" s="59"/>
    </row>
    <row r="17" spans="1:10" ht="14.25" customHeight="1">
      <c r="A17" s="96" t="str">
        <f t="shared" si="0"/>
        <v>[Admin module-7]</v>
      </c>
      <c r="B17" s="65" t="s">
        <v>403</v>
      </c>
      <c r="C17" s="65" t="s">
        <v>678</v>
      </c>
      <c r="D17" s="65" t="s">
        <v>684</v>
      </c>
      <c r="E17" s="182"/>
      <c r="F17" s="65"/>
      <c r="G17" s="65"/>
      <c r="H17" s="72"/>
      <c r="I17" s="183"/>
      <c r="J17" s="59"/>
    </row>
    <row r="18" spans="1:10" ht="14.25" customHeight="1">
      <c r="A18" s="96" t="str">
        <f t="shared" si="0"/>
        <v>[Admin module-8]</v>
      </c>
      <c r="B18" s="65" t="s">
        <v>679</v>
      </c>
      <c r="C18" s="65" t="s">
        <v>686</v>
      </c>
      <c r="D18" s="65" t="s">
        <v>704</v>
      </c>
      <c r="E18" s="182"/>
      <c r="F18" s="65"/>
      <c r="G18" s="65"/>
      <c r="H18" s="72"/>
      <c r="I18" s="183"/>
      <c r="J18" s="59"/>
    </row>
    <row r="19" spans="1:10" ht="14.25" customHeight="1">
      <c r="A19" s="96" t="str">
        <f t="shared" si="0"/>
        <v>[Admin module-9]</v>
      </c>
      <c r="B19" s="65" t="s">
        <v>689</v>
      </c>
      <c r="C19" s="65" t="s">
        <v>685</v>
      </c>
      <c r="D19" s="65" t="s">
        <v>687</v>
      </c>
      <c r="E19" s="182"/>
      <c r="F19" s="65"/>
      <c r="G19" s="65"/>
      <c r="H19" s="72"/>
      <c r="I19" s="183"/>
      <c r="J19" s="59"/>
    </row>
    <row r="20" spans="1:10" ht="14.25" customHeight="1">
      <c r="A20" s="96" t="str">
        <f t="shared" si="0"/>
        <v>[Admin module-10]</v>
      </c>
      <c r="B20" s="65" t="s">
        <v>688</v>
      </c>
      <c r="C20" s="65" t="s">
        <v>690</v>
      </c>
      <c r="D20" s="65" t="s">
        <v>691</v>
      </c>
      <c r="E20" s="182"/>
      <c r="F20" s="65"/>
      <c r="G20" s="65"/>
      <c r="H20" s="72"/>
      <c r="I20" s="183"/>
      <c r="J20" s="59"/>
    </row>
    <row r="21" spans="1:10" ht="14.25" customHeight="1">
      <c r="A21" s="96" t="str">
        <f t="shared" si="0"/>
        <v>[Admin module-11]</v>
      </c>
      <c r="B21" s="65" t="s">
        <v>692</v>
      </c>
      <c r="C21" s="65" t="s">
        <v>693</v>
      </c>
      <c r="D21" s="65" t="s">
        <v>694</v>
      </c>
      <c r="E21" s="182"/>
      <c r="F21" s="65"/>
      <c r="G21" s="65"/>
      <c r="H21" s="72"/>
      <c r="I21" s="183"/>
      <c r="J21" s="59"/>
    </row>
    <row r="22" spans="1:10" ht="14.25" customHeight="1">
      <c r="A22" s="96" t="str">
        <f t="shared" si="0"/>
        <v>[Admin module-12]</v>
      </c>
      <c r="B22" s="65" t="s">
        <v>695</v>
      </c>
      <c r="C22" s="65" t="s">
        <v>696</v>
      </c>
      <c r="D22" s="65" t="s">
        <v>550</v>
      </c>
      <c r="E22" s="182"/>
      <c r="F22" s="65"/>
      <c r="G22" s="65"/>
      <c r="H22" s="72"/>
      <c r="I22" s="183"/>
      <c r="J22" s="59"/>
    </row>
    <row r="23" spans="1:10" ht="14.25" customHeight="1">
      <c r="A23" s="96" t="str">
        <f t="shared" si="0"/>
        <v>[Admin module-13]</v>
      </c>
      <c r="B23" s="65" t="s">
        <v>697</v>
      </c>
      <c r="C23" s="65" t="s">
        <v>698</v>
      </c>
      <c r="D23" s="65" t="s">
        <v>694</v>
      </c>
      <c r="E23" s="182"/>
      <c r="F23" s="65"/>
      <c r="G23" s="65"/>
      <c r="H23" s="72"/>
      <c r="I23" s="184"/>
      <c r="J23" s="59"/>
    </row>
    <row r="24" spans="1:10" ht="14.25" customHeight="1">
      <c r="A24" s="162"/>
      <c r="B24" s="161" t="s">
        <v>699</v>
      </c>
      <c r="C24" s="162"/>
      <c r="D24" s="162"/>
      <c r="E24" s="162"/>
      <c r="F24" s="162"/>
      <c r="G24" s="162"/>
      <c r="H24" s="162"/>
      <c r="I24" s="163"/>
      <c r="J24" s="59"/>
    </row>
    <row r="25" spans="1:10" ht="14.25" customHeight="1">
      <c r="A25" s="96" t="str">
        <f>IF(OR(B25&lt;&gt;"",D25&lt;&gt;""),"["&amp;TEXT($B$2,"##")&amp;"-"&amp;TEXT(ROW()-10,"##")&amp;"]","")</f>
        <v>[Admin module-15]</v>
      </c>
      <c r="B25" s="65" t="s">
        <v>700</v>
      </c>
      <c r="C25" s="65" t="s">
        <v>702</v>
      </c>
      <c r="D25" s="65" t="s">
        <v>703</v>
      </c>
      <c r="E25" s="185"/>
      <c r="F25" s="65"/>
      <c r="G25" s="65"/>
      <c r="H25" s="72"/>
      <c r="I25" s="184"/>
      <c r="J25" s="59"/>
    </row>
    <row r="26" spans="1:10" ht="14.25" customHeight="1">
      <c r="A26" s="96" t="str">
        <f>IF(OR(B26&lt;&gt;"",D26&lt;&gt;""),"["&amp;TEXT($B$2,"##")&amp;"-"&amp;TEXT(ROW()-10,"##")&amp;"]","")</f>
        <v>[Admin module-16]</v>
      </c>
      <c r="B26" s="65" t="s">
        <v>701</v>
      </c>
      <c r="C26" s="65" t="s">
        <v>702</v>
      </c>
      <c r="D26" s="65" t="s">
        <v>703</v>
      </c>
      <c r="E26" s="185"/>
      <c r="F26" s="65"/>
      <c r="G26" s="65"/>
      <c r="H26" s="72"/>
      <c r="I26" s="184"/>
      <c r="J26" s="59"/>
    </row>
    <row r="27" spans="1:10" ht="14.25" customHeight="1">
      <c r="A27" s="199"/>
      <c r="B27" s="198" t="s">
        <v>534</v>
      </c>
      <c r="C27" s="199"/>
      <c r="D27" s="199"/>
      <c r="E27" s="199"/>
      <c r="F27" s="199"/>
      <c r="G27" s="199"/>
      <c r="H27" s="199"/>
      <c r="I27" s="200"/>
      <c r="J27" s="59"/>
    </row>
    <row r="28" spans="1:10" ht="14.25" customHeight="1">
      <c r="A28" s="96" t="str">
        <f>IF(OR(B28&lt;&gt;"",D28&lt;&gt;""),"["&amp;TEXT($B$2,"##")&amp;"-"&amp;TEXT(ROW()-10,"##")&amp;"]","")</f>
        <v>[Admin module-18]</v>
      </c>
      <c r="B28" s="65" t="s">
        <v>705</v>
      </c>
      <c r="C28" s="65" t="s">
        <v>706</v>
      </c>
      <c r="D28" s="186" t="s">
        <v>707</v>
      </c>
      <c r="E28" s="185"/>
      <c r="F28" s="65"/>
      <c r="G28" s="65"/>
      <c r="H28" s="72"/>
      <c r="I28" s="184"/>
      <c r="J28" s="59"/>
    </row>
    <row r="29" spans="1:10" ht="14.25" customHeight="1">
      <c r="A29" s="162"/>
      <c r="B29" s="161" t="s">
        <v>536</v>
      </c>
      <c r="C29" s="162"/>
      <c r="D29" s="162"/>
      <c r="E29" s="162"/>
      <c r="F29" s="162"/>
      <c r="G29" s="162"/>
      <c r="H29" s="162"/>
      <c r="I29" s="163"/>
      <c r="J29" s="59"/>
    </row>
    <row r="30" spans="1:10" ht="14.25" customHeight="1">
      <c r="A30" s="95" t="str">
        <f>IF(OR(B30&lt;&gt;"",D30&lt;&gt;""),"["&amp;TEXT($B$2,"##")&amp;"-"&amp;TEXT(ROW()-10,"##")&amp;"]","")</f>
        <v>[Admin module-20]</v>
      </c>
      <c r="B30" s="219" t="s">
        <v>708</v>
      </c>
      <c r="C30" s="219" t="s">
        <v>710</v>
      </c>
      <c r="D30" s="219" t="s">
        <v>759</v>
      </c>
      <c r="E30" s="185"/>
      <c r="F30" s="65"/>
      <c r="G30" s="65"/>
      <c r="H30" s="72"/>
      <c r="I30" s="184"/>
      <c r="J30" s="59"/>
    </row>
    <row r="31" spans="1:10" ht="14.25" customHeight="1">
      <c r="A31" s="65" t="str">
        <f>IF(OR(B37&lt;&gt;"",D37&lt;&gt;""),"["&amp;TEXT($B$2,"##")&amp;"-"&amp;TEXT(ROW()-10,"##")&amp;"]","")</f>
        <v>[Admin module-21]</v>
      </c>
      <c r="B31" s="219" t="s">
        <v>717</v>
      </c>
      <c r="C31" s="219" t="s">
        <v>712</v>
      </c>
      <c r="D31" s="219" t="s">
        <v>713</v>
      </c>
      <c r="E31" s="185"/>
      <c r="F31" s="65"/>
      <c r="G31" s="65"/>
      <c r="H31" s="72"/>
      <c r="I31" s="184"/>
      <c r="J31" s="59"/>
    </row>
    <row r="32" spans="1:10" ht="14.25" customHeight="1">
      <c r="A32" s="65" t="str">
        <f>IF(OR(B45&lt;&gt;"",D45&lt;&gt;""),"["&amp;TEXT($B$2,"##")&amp;"-"&amp;TEXT(ROW()-10,"##")&amp;"]","")</f>
        <v>[Admin module-22]</v>
      </c>
      <c r="B32" s="219" t="s">
        <v>716</v>
      </c>
      <c r="C32" s="219" t="s">
        <v>714</v>
      </c>
      <c r="D32" s="219" t="s">
        <v>715</v>
      </c>
      <c r="E32" s="185"/>
      <c r="F32" s="65"/>
      <c r="G32" s="65"/>
      <c r="H32" s="72"/>
      <c r="I32" s="184"/>
      <c r="J32" s="59"/>
    </row>
    <row r="33" spans="1:10" ht="14.25" customHeight="1">
      <c r="A33" s="65" t="str">
        <f>IF(OR(B46&lt;&gt;"",D46&lt;&gt;""),"["&amp;TEXT($B$2,"##")&amp;"-"&amp;TEXT(ROW()-10,"##")&amp;"]","")</f>
        <v>[Admin module-23]</v>
      </c>
      <c r="B33" s="219" t="s">
        <v>718</v>
      </c>
      <c r="C33" s="219" t="s">
        <v>719</v>
      </c>
      <c r="D33" s="219" t="s">
        <v>720</v>
      </c>
      <c r="E33" s="185"/>
      <c r="F33" s="65"/>
      <c r="G33" s="65"/>
      <c r="H33" s="72"/>
      <c r="I33" s="184"/>
      <c r="J33" s="59"/>
    </row>
    <row r="34" spans="1:10" ht="14.25" customHeight="1">
      <c r="A34" s="65" t="str">
        <f>IF(OR(B47&lt;&gt;"",D47&lt;&gt;""),"["&amp;TEXT($B$2,"##")&amp;"-"&amp;TEXT(ROW()-10,"##")&amp;"]","")</f>
        <v>[Admin module-24]</v>
      </c>
      <c r="B34" s="219" t="s">
        <v>721</v>
      </c>
      <c r="C34" s="219" t="s">
        <v>722</v>
      </c>
      <c r="D34" s="219" t="s">
        <v>723</v>
      </c>
      <c r="E34" s="185"/>
      <c r="F34" s="65"/>
      <c r="G34" s="65"/>
      <c r="H34" s="72"/>
      <c r="I34" s="184"/>
      <c r="J34" s="59"/>
    </row>
    <row r="35" spans="1:10" ht="14.25" customHeight="1">
      <c r="A35" s="65" t="str">
        <f>IF(OR(B48&lt;&gt;"",D48&lt;&gt;""),"["&amp;TEXT($B$2,"##")&amp;"-"&amp;TEXT(ROW()-10,"##")&amp;"]","")</f>
        <v>[Admin module-25]</v>
      </c>
      <c r="B35" s="219" t="s">
        <v>760</v>
      </c>
      <c r="C35" s="219" t="s">
        <v>724</v>
      </c>
      <c r="D35" s="219" t="s">
        <v>761</v>
      </c>
      <c r="E35" s="185"/>
      <c r="F35" s="65"/>
      <c r="G35" s="65"/>
      <c r="H35" s="72"/>
      <c r="I35" s="184"/>
      <c r="J35" s="59"/>
    </row>
    <row r="36" spans="1:10" ht="14.25" customHeight="1">
      <c r="A36" s="217"/>
      <c r="B36" s="161" t="s">
        <v>535</v>
      </c>
      <c r="C36" s="162"/>
      <c r="D36" s="162"/>
      <c r="E36" s="162"/>
      <c r="F36" s="162"/>
      <c r="G36" s="162"/>
      <c r="H36" s="162"/>
      <c r="I36" s="163"/>
      <c r="J36" s="59"/>
    </row>
    <row r="37" spans="1:10" ht="14.25" customHeight="1">
      <c r="A37" s="221" t="str">
        <f t="shared" ref="A37" si="1">IF(OR(B37&lt;&gt;"",D37&lt;&gt;""),"["&amp;TEXT($B$2,"##")&amp;"-"&amp;TEXT(ROW()-10,"##")&amp;"]","")</f>
        <v>[Admin module-27]</v>
      </c>
      <c r="B37" s="187" t="s">
        <v>725</v>
      </c>
      <c r="C37" s="65" t="s">
        <v>711</v>
      </c>
      <c r="D37" s="186" t="s">
        <v>709</v>
      </c>
      <c r="E37" s="185"/>
      <c r="F37" s="65"/>
      <c r="G37" s="65"/>
      <c r="H37" s="72"/>
      <c r="I37" s="184"/>
      <c r="J37" s="59"/>
    </row>
    <row r="38" spans="1:10" ht="14.25" customHeight="1">
      <c r="A38" s="96" t="str">
        <f t="shared" ref="A38:A43" si="2">IF(OR(B38&lt;&gt;"",D38&lt;&gt;""),"["&amp;TEXT($B$2,"##")&amp;"-"&amp;TEXT(ROW()-10,"##")&amp;"]","")</f>
        <v>[Admin module-28]</v>
      </c>
      <c r="B38" s="65" t="s">
        <v>726</v>
      </c>
      <c r="C38" s="65" t="s">
        <v>727</v>
      </c>
      <c r="D38" s="186" t="s">
        <v>728</v>
      </c>
      <c r="E38" s="185"/>
      <c r="F38" s="65"/>
      <c r="G38" s="65"/>
      <c r="H38" s="72"/>
      <c r="I38" s="184"/>
      <c r="J38" s="59"/>
    </row>
    <row r="39" spans="1:10" ht="14.25" customHeight="1">
      <c r="A39" s="96" t="str">
        <f t="shared" si="2"/>
        <v>[Admin module-29]</v>
      </c>
      <c r="B39" s="65" t="s">
        <v>729</v>
      </c>
      <c r="C39" s="65" t="s">
        <v>730</v>
      </c>
      <c r="D39" s="186" t="s">
        <v>731</v>
      </c>
      <c r="E39" s="185"/>
      <c r="F39" s="65"/>
      <c r="G39" s="65"/>
      <c r="H39" s="72"/>
      <c r="I39" s="184"/>
      <c r="J39" s="59"/>
    </row>
    <row r="40" spans="1:10" ht="14.25" customHeight="1">
      <c r="A40" s="96" t="str">
        <f t="shared" si="2"/>
        <v>[Admin module-30]</v>
      </c>
      <c r="B40" s="65" t="s">
        <v>732</v>
      </c>
      <c r="C40" s="65" t="s">
        <v>733</v>
      </c>
      <c r="D40" s="186" t="s">
        <v>734</v>
      </c>
      <c r="E40" s="185"/>
      <c r="F40" s="65"/>
      <c r="G40" s="65"/>
      <c r="H40" s="72"/>
      <c r="I40" s="184"/>
      <c r="J40" s="59"/>
    </row>
    <row r="41" spans="1:10" ht="14.25" customHeight="1">
      <c r="A41" s="96" t="str">
        <f t="shared" si="2"/>
        <v>[Admin module-31]</v>
      </c>
      <c r="B41" s="65" t="s">
        <v>735</v>
      </c>
      <c r="C41" s="65" t="s">
        <v>736</v>
      </c>
      <c r="D41" s="186" t="s">
        <v>737</v>
      </c>
      <c r="E41" s="185"/>
      <c r="F41" s="65"/>
      <c r="G41" s="65"/>
      <c r="H41" s="72"/>
      <c r="I41" s="184"/>
      <c r="J41" s="59"/>
    </row>
    <row r="42" spans="1:10" ht="14.25" customHeight="1">
      <c r="A42" s="96" t="str">
        <f t="shared" si="2"/>
        <v>[Admin module-32]</v>
      </c>
      <c r="B42" s="65" t="s">
        <v>740</v>
      </c>
      <c r="C42" s="65" t="s">
        <v>741</v>
      </c>
      <c r="D42" s="186" t="s">
        <v>743</v>
      </c>
      <c r="E42" s="185"/>
      <c r="F42" s="65"/>
      <c r="G42" s="65"/>
      <c r="H42" s="72"/>
      <c r="I42" s="184"/>
      <c r="J42" s="59"/>
    </row>
    <row r="43" spans="1:10" ht="14.25" customHeight="1">
      <c r="A43" s="96" t="str">
        <f t="shared" si="2"/>
        <v>[Admin module-33]</v>
      </c>
      <c r="B43" s="65" t="s">
        <v>738</v>
      </c>
      <c r="C43" s="65" t="s">
        <v>742</v>
      </c>
      <c r="D43" s="186" t="s">
        <v>739</v>
      </c>
      <c r="E43" s="185"/>
      <c r="F43" s="65"/>
      <c r="G43" s="65"/>
      <c r="H43" s="72"/>
      <c r="I43" s="184"/>
      <c r="J43" s="59"/>
    </row>
    <row r="44" spans="1:10" ht="14.25" customHeight="1">
      <c r="A44" s="162"/>
      <c r="B44" s="161" t="s">
        <v>774</v>
      </c>
      <c r="C44" s="162"/>
      <c r="D44" s="162"/>
      <c r="E44" s="162"/>
      <c r="F44" s="162"/>
      <c r="G44" s="162"/>
      <c r="H44" s="162"/>
      <c r="I44" s="163"/>
      <c r="J44" s="59"/>
    </row>
    <row r="45" spans="1:10" ht="14.25" customHeight="1">
      <c r="A45" s="96" t="str">
        <f>IF(OR(B45&lt;&gt;"",D45&lt;&gt;""),"["&amp;TEXT($B$2,"##")&amp;"-"&amp;TEXT(ROW()-10,"##")&amp;"]","")</f>
        <v>[Admin module-35]</v>
      </c>
      <c r="B45" s="187" t="s">
        <v>762</v>
      </c>
      <c r="C45" s="65" t="s">
        <v>763</v>
      </c>
      <c r="D45" s="186" t="s">
        <v>764</v>
      </c>
      <c r="E45" s="185"/>
      <c r="F45" s="65"/>
      <c r="G45" s="65"/>
      <c r="H45" s="72"/>
      <c r="I45" s="191"/>
      <c r="J45" s="59"/>
    </row>
    <row r="46" spans="1:10" ht="14.25" customHeight="1">
      <c r="A46" s="96" t="str">
        <f>IF(OR(B46&lt;&gt;"",D46&lt;&gt;""),"["&amp;TEXT($B$2,"##")&amp;"-"&amp;TEXT(ROW()-10,"##")&amp;"]","")</f>
        <v>[Admin module-36]</v>
      </c>
      <c r="B46" s="65" t="s">
        <v>765</v>
      </c>
      <c r="C46" s="65" t="s">
        <v>766</v>
      </c>
      <c r="D46" s="186" t="s">
        <v>744</v>
      </c>
      <c r="E46" s="185"/>
      <c r="F46" s="65"/>
      <c r="G46" s="65"/>
      <c r="H46" s="72"/>
      <c r="I46" s="191"/>
      <c r="J46" s="59"/>
    </row>
    <row r="47" spans="1:10" ht="14.25" customHeight="1">
      <c r="A47" s="96" t="str">
        <f>IF(OR(B47&lt;&gt;"",D47&lt;&gt;""),"["&amp;TEXT($B$2,"##")&amp;"-"&amp;TEXT(ROW()-10,"##")&amp;"]","")</f>
        <v>[Admin module-37]</v>
      </c>
      <c r="B47" s="65" t="s">
        <v>729</v>
      </c>
      <c r="C47" s="65" t="s">
        <v>767</v>
      </c>
      <c r="D47" s="186" t="s">
        <v>768</v>
      </c>
      <c r="E47" s="185"/>
      <c r="F47" s="65"/>
      <c r="G47" s="65"/>
      <c r="H47" s="72"/>
      <c r="I47" s="191"/>
      <c r="J47" s="59"/>
    </row>
    <row r="48" spans="1:10" ht="14.25" customHeight="1">
      <c r="A48" s="96" t="str">
        <f>IF(OR(B48&lt;&gt;"",D48&lt;&gt;""),"["&amp;TEXT($B$2,"##")&amp;"-"&amp;TEXT(ROW()-10,"##")&amp;"]","")</f>
        <v>[Admin module-38]</v>
      </c>
      <c r="B48" s="65" t="s">
        <v>769</v>
      </c>
      <c r="C48" s="65" t="s">
        <v>770</v>
      </c>
      <c r="D48" s="186" t="s">
        <v>771</v>
      </c>
      <c r="E48" s="185"/>
      <c r="F48" s="65"/>
      <c r="G48" s="65"/>
      <c r="H48" s="72"/>
      <c r="I48" s="191"/>
      <c r="J48" s="59"/>
    </row>
    <row r="49" spans="1:10" ht="14.25" customHeight="1">
      <c r="A49" s="95" t="str">
        <f>IF(OR(B49&lt;&gt;"",D49&lt;&gt;""),"["&amp;TEXT($B$2,"##")&amp;"-"&amp;TEXT(ROW()-10,"##")&amp;"]","")</f>
        <v>[Admin module-39]</v>
      </c>
      <c r="B49" s="92" t="s">
        <v>772</v>
      </c>
      <c r="C49" s="92" t="s">
        <v>770</v>
      </c>
      <c r="D49" s="220" t="s">
        <v>773</v>
      </c>
      <c r="E49" s="185"/>
      <c r="F49" s="65"/>
      <c r="G49" s="65"/>
      <c r="H49" s="72"/>
      <c r="I49" s="191"/>
      <c r="J49" s="59"/>
    </row>
    <row r="50" spans="1:10" s="117" customFormat="1" ht="14.25" customHeight="1">
      <c r="A50" s="99"/>
      <c r="B50" s="99"/>
      <c r="C50" s="99"/>
      <c r="D50" s="99"/>
      <c r="E50" s="59"/>
      <c r="F50" s="59"/>
      <c r="G50" s="59"/>
      <c r="H50" s="62"/>
      <c r="I50" s="59"/>
    </row>
    <row r="51" spans="1:10" s="117" customFormat="1" ht="14.25" customHeight="1">
      <c r="A51" s="65"/>
      <c r="B51" s="65"/>
      <c r="C51" s="65"/>
      <c r="D51" s="186"/>
      <c r="E51" s="222"/>
      <c r="F51" s="65"/>
      <c r="G51" s="65"/>
      <c r="H51" s="72"/>
      <c r="I51" s="184"/>
    </row>
    <row r="52" spans="1:10" ht="14.25" customHeight="1">
      <c r="A52" s="65"/>
      <c r="B52" s="65"/>
      <c r="C52" s="65"/>
      <c r="D52" s="186"/>
      <c r="E52" s="222"/>
      <c r="F52" s="65"/>
      <c r="G52" s="65"/>
      <c r="H52" s="72"/>
      <c r="I52" s="184"/>
      <c r="J52" s="59"/>
    </row>
    <row r="53" spans="1:10" ht="14.25" customHeight="1">
      <c r="A53" s="65"/>
      <c r="B53" s="65"/>
      <c r="C53" s="65"/>
      <c r="D53" s="186"/>
      <c r="E53" s="188"/>
      <c r="F53" s="164"/>
      <c r="G53" s="164"/>
      <c r="H53" s="189"/>
      <c r="I53" s="190"/>
      <c r="J53" s="59"/>
    </row>
    <row r="54" spans="1:10" ht="14.25" customHeight="1">
      <c r="A54" s="65"/>
      <c r="B54" s="65"/>
      <c r="C54" s="65"/>
      <c r="D54" s="186"/>
      <c r="E54" s="188"/>
      <c r="F54" s="164"/>
      <c r="G54" s="164"/>
      <c r="H54" s="189"/>
      <c r="I54" s="190"/>
      <c r="J54" s="59"/>
    </row>
    <row r="55" spans="1:10" ht="14.25" customHeight="1">
      <c r="A55" s="86"/>
      <c r="B55" s="86"/>
      <c r="C55" s="86"/>
      <c r="D55" s="86"/>
      <c r="E55"/>
      <c r="F55"/>
      <c r="G55"/>
      <c r="H55"/>
      <c r="I55"/>
      <c r="J55" s="59"/>
    </row>
    <row r="56" spans="1:10" ht="14.25" customHeight="1">
      <c r="A56" s="64"/>
      <c r="B56" s="65"/>
      <c r="C56" s="65"/>
      <c r="D56" s="65"/>
      <c r="E56" s="123"/>
      <c r="F56" s="77"/>
      <c r="G56" s="77"/>
      <c r="H56" s="72"/>
      <c r="I56" s="60"/>
      <c r="J56" s="59"/>
    </row>
    <row r="57" spans="1:10" ht="14.25" customHeight="1">
      <c r="A57" s="144"/>
      <c r="B57" s="144"/>
      <c r="C57" s="144"/>
      <c r="D57" s="144"/>
      <c r="E57" s="77"/>
      <c r="F57" s="77"/>
      <c r="G57" s="77"/>
      <c r="H57" s="72"/>
      <c r="I57" s="60"/>
      <c r="J57" s="59"/>
    </row>
    <row r="58" spans="1:10" ht="14.25" customHeight="1">
      <c r="A58" s="77"/>
      <c r="B58" s="77"/>
      <c r="C58" s="34"/>
      <c r="D58" s="77"/>
      <c r="E58" s="77"/>
      <c r="F58" s="77"/>
      <c r="G58" s="77"/>
      <c r="H58" s="72"/>
      <c r="I58" s="60"/>
      <c r="J58" s="59"/>
    </row>
    <row r="59" spans="1:10" ht="14.25" customHeight="1">
      <c r="A59" s="77"/>
      <c r="B59" s="77"/>
      <c r="C59" s="34"/>
      <c r="D59" s="176"/>
      <c r="E59" s="77"/>
      <c r="F59" s="77"/>
      <c r="G59" s="77"/>
      <c r="H59" s="72"/>
      <c r="I59" s="60"/>
      <c r="J59" s="59"/>
    </row>
    <row r="60" spans="1:10" ht="14.25" customHeight="1">
      <c r="A60" s="77"/>
      <c r="B60" s="34"/>
      <c r="C60" s="34"/>
      <c r="D60" s="176"/>
      <c r="E60" s="77"/>
      <c r="F60" s="77"/>
      <c r="G60" s="77"/>
      <c r="H60" s="72"/>
      <c r="I60" s="60"/>
      <c r="J60" s="59"/>
    </row>
    <row r="61" spans="1:10" ht="14.25" customHeight="1">
      <c r="A61" s="77"/>
      <c r="B61" s="77"/>
      <c r="C61" s="34"/>
      <c r="D61" s="176"/>
      <c r="E61" s="77"/>
      <c r="F61" s="77"/>
      <c r="G61" s="77"/>
      <c r="H61" s="72"/>
      <c r="I61" s="60"/>
      <c r="J61" s="59"/>
    </row>
    <row r="62" spans="1:10" ht="14.25" customHeight="1">
      <c r="A62" s="64"/>
      <c r="B62" s="65"/>
      <c r="C62" s="65"/>
      <c r="D62" s="65"/>
      <c r="E62" s="99"/>
      <c r="F62" s="63"/>
      <c r="G62" s="65"/>
      <c r="H62" s="108"/>
      <c r="I62" s="99"/>
      <c r="J62" s="59"/>
    </row>
    <row r="63" spans="1:10" ht="14.25" customHeight="1">
      <c r="A63" s="64"/>
      <c r="B63" s="65"/>
      <c r="C63" s="65"/>
      <c r="D63" s="65"/>
      <c r="E63" s="99"/>
      <c r="F63" s="63"/>
      <c r="G63" s="65"/>
      <c r="H63" s="108"/>
      <c r="I63" s="99"/>
      <c r="J63" s="59"/>
    </row>
    <row r="64" spans="1:10" ht="14.25" customHeight="1">
      <c r="A64" s="64"/>
      <c r="B64" s="65"/>
      <c r="C64" s="65"/>
      <c r="D64" s="65"/>
      <c r="E64" s="99"/>
      <c r="F64" s="112"/>
      <c r="G64" s="65"/>
      <c r="H64" s="108"/>
      <c r="I64" s="99"/>
      <c r="J64" s="59"/>
    </row>
    <row r="65" spans="1:10" ht="14.25" customHeight="1">
      <c r="A65" s="64"/>
      <c r="B65" s="65"/>
      <c r="C65" s="65"/>
      <c r="D65" s="65"/>
      <c r="E65" s="99"/>
      <c r="F65" s="111"/>
      <c r="G65" s="65"/>
      <c r="H65" s="108"/>
      <c r="I65" s="99"/>
      <c r="J65" s="59"/>
    </row>
    <row r="66" spans="1:10" ht="14.25" customHeight="1">
      <c r="A66" s="64"/>
      <c r="B66" s="77"/>
      <c r="C66" s="65"/>
      <c r="D66" s="65"/>
      <c r="E66" s="99"/>
      <c r="F66" s="63"/>
      <c r="G66" s="65"/>
      <c r="H66" s="108"/>
      <c r="I66" s="99"/>
      <c r="J66" s="59"/>
    </row>
    <row r="67" spans="1:10" ht="14.25" customHeight="1">
      <c r="A67" s="64"/>
      <c r="B67" s="77"/>
      <c r="C67" s="65"/>
      <c r="D67" s="65"/>
      <c r="E67" s="99"/>
      <c r="F67" s="63"/>
      <c r="G67" s="65"/>
      <c r="H67" s="108"/>
      <c r="I67" s="99"/>
      <c r="J67" s="59"/>
    </row>
    <row r="68" spans="1:10" ht="14.25" customHeight="1">
      <c r="A68" s="64"/>
      <c r="B68" s="77"/>
      <c r="C68" s="65"/>
      <c r="D68" s="65"/>
      <c r="E68" s="99"/>
      <c r="F68" s="63"/>
      <c r="G68" s="65"/>
      <c r="H68" s="108"/>
      <c r="I68" s="99"/>
      <c r="J68" s="59"/>
    </row>
    <row r="69" spans="1:10" ht="14.25" customHeight="1">
      <c r="A69" s="64"/>
      <c r="B69" s="65"/>
      <c r="C69" s="65"/>
      <c r="D69" s="65"/>
      <c r="E69" s="99"/>
      <c r="F69" s="63"/>
      <c r="G69" s="65"/>
      <c r="H69" s="108"/>
      <c r="I69" s="99"/>
      <c r="J69" s="59"/>
    </row>
    <row r="70" spans="1:10" ht="14.25" customHeight="1">
      <c r="A70" s="64"/>
      <c r="B70" s="65"/>
      <c r="C70" s="65"/>
      <c r="D70" s="65"/>
      <c r="E70" s="99"/>
      <c r="F70" s="63"/>
      <c r="G70" s="65"/>
      <c r="H70" s="108"/>
      <c r="I70" s="99"/>
      <c r="J70" s="59"/>
    </row>
    <row r="71" spans="1:10" ht="14.25" customHeight="1">
      <c r="A71" s="91"/>
      <c r="B71" s="77"/>
      <c r="C71" s="90"/>
      <c r="D71" s="65"/>
      <c r="E71" s="99"/>
      <c r="F71" s="63"/>
      <c r="G71" s="65"/>
      <c r="H71" s="108"/>
      <c r="I71" s="99"/>
      <c r="J71" s="59"/>
    </row>
    <row r="72" spans="1:10" ht="14.25" customHeight="1">
      <c r="A72" s="91"/>
      <c r="B72" s="77"/>
      <c r="C72" s="90"/>
      <c r="D72" s="65"/>
      <c r="E72" s="99"/>
      <c r="F72" s="63"/>
      <c r="G72" s="65"/>
      <c r="H72" s="108"/>
      <c r="I72" s="99"/>
      <c r="J72" s="59"/>
    </row>
    <row r="73" spans="1:10" ht="14.25" customHeight="1">
      <c r="A73" s="91"/>
      <c r="B73" s="63"/>
      <c r="C73" s="89"/>
      <c r="D73" s="92"/>
      <c r="E73" s="99"/>
      <c r="F73" s="63"/>
      <c r="G73" s="65"/>
      <c r="H73" s="108"/>
      <c r="I73" s="99"/>
      <c r="J73" s="59"/>
    </row>
    <row r="74" spans="1:10" ht="14.25" customHeight="1">
      <c r="A74" s="64"/>
      <c r="B74" s="63"/>
      <c r="C74" s="89"/>
      <c r="D74" s="92"/>
      <c r="E74" s="99"/>
      <c r="F74" s="63"/>
      <c r="G74" s="65"/>
      <c r="H74" s="108"/>
      <c r="I74" s="99"/>
      <c r="J74" s="59"/>
    </row>
    <row r="75" spans="1:10" ht="14.25" customHeight="1">
      <c r="A75" s="64"/>
      <c r="B75" s="63"/>
      <c r="C75" s="63"/>
      <c r="D75" s="63"/>
      <c r="E75" s="99"/>
      <c r="F75" s="63"/>
      <c r="G75" s="65"/>
      <c r="H75" s="108"/>
      <c r="I75" s="99"/>
      <c r="J75" s="59"/>
    </row>
    <row r="76" spans="1:10" ht="14.25" customHeight="1">
      <c r="A76" s="64"/>
      <c r="B76" s="63"/>
      <c r="C76" s="63"/>
      <c r="D76" s="63"/>
      <c r="E76" s="99"/>
      <c r="F76" s="63"/>
      <c r="G76" s="65"/>
      <c r="H76" s="108"/>
      <c r="I76" s="99"/>
      <c r="J76" s="59"/>
    </row>
    <row r="77" spans="1:10" ht="14.25" customHeight="1">
      <c r="A77" s="64"/>
      <c r="B77" s="63"/>
      <c r="C77" s="63"/>
      <c r="D77" s="63"/>
      <c r="E77" s="99"/>
      <c r="F77" s="63"/>
      <c r="G77" s="65"/>
      <c r="H77" s="108"/>
      <c r="I77" s="99"/>
      <c r="J77" s="59"/>
    </row>
    <row r="78" spans="1:10" ht="14.25" customHeight="1">
      <c r="A78" s="64"/>
      <c r="B78" s="65"/>
      <c r="C78" s="89"/>
      <c r="D78" s="92"/>
      <c r="E78" s="99"/>
      <c r="F78" s="63"/>
      <c r="G78" s="65"/>
      <c r="H78" s="108"/>
      <c r="I78" s="99"/>
      <c r="J78" s="59"/>
    </row>
    <row r="79" spans="1:10" ht="14.25" customHeight="1">
      <c r="A79" s="64"/>
      <c r="B79" s="65"/>
      <c r="C79" s="95"/>
      <c r="D79" s="92"/>
      <c r="E79" s="99"/>
      <c r="F79" s="63"/>
      <c r="G79" s="65"/>
      <c r="H79" s="108"/>
      <c r="I79" s="99"/>
      <c r="J79" s="59"/>
    </row>
    <row r="80" spans="1:10" ht="14.25" customHeight="1">
      <c r="A80" s="64"/>
      <c r="B80" s="65"/>
      <c r="C80" s="95"/>
      <c r="D80" s="92"/>
      <c r="E80" s="99"/>
      <c r="F80" s="63"/>
      <c r="G80" s="65"/>
      <c r="H80" s="108"/>
      <c r="I80" s="99"/>
      <c r="J80" s="59"/>
    </row>
    <row r="81" spans="1:10" ht="14.25" customHeight="1">
      <c r="A81" s="64"/>
      <c r="B81" s="65"/>
      <c r="C81" s="95"/>
      <c r="D81" s="92"/>
      <c r="E81" s="99"/>
      <c r="F81" s="63"/>
      <c r="G81" s="65"/>
      <c r="H81" s="108"/>
      <c r="I81" s="99"/>
      <c r="J81" s="59"/>
    </row>
    <row r="82" spans="1:10" ht="14.25" customHeight="1">
      <c r="A82" s="64"/>
      <c r="B82" s="77"/>
      <c r="C82" s="65"/>
      <c r="D82" s="65"/>
      <c r="E82" s="99"/>
      <c r="F82" s="63"/>
      <c r="G82" s="65"/>
      <c r="H82" s="108"/>
      <c r="I82" s="99"/>
      <c r="J82" s="59"/>
    </row>
    <row r="83" spans="1:10" ht="14.25" customHeight="1">
      <c r="A83" s="64"/>
      <c r="B83" s="77"/>
      <c r="C83" s="65"/>
      <c r="D83" s="65"/>
      <c r="E83" s="99"/>
      <c r="F83" s="63"/>
      <c r="G83" s="65"/>
      <c r="H83" s="108"/>
      <c r="I83" s="99"/>
      <c r="J83" s="59"/>
    </row>
    <row r="84" spans="1:10" ht="14.25" customHeight="1">
      <c r="A84" s="64"/>
      <c r="B84" s="77"/>
      <c r="C84" s="65"/>
      <c r="D84" s="65"/>
      <c r="E84" s="99"/>
      <c r="F84" s="63"/>
      <c r="G84" s="65"/>
      <c r="H84" s="108"/>
      <c r="I84" s="99"/>
      <c r="J84" s="59"/>
    </row>
    <row r="85" spans="1:10" ht="14.25" customHeight="1">
      <c r="A85" s="64"/>
      <c r="B85" s="65"/>
      <c r="C85" s="65"/>
      <c r="D85" s="65"/>
      <c r="E85" s="99"/>
      <c r="F85" s="63"/>
      <c r="G85" s="65"/>
      <c r="H85" s="108"/>
      <c r="I85" s="99"/>
      <c r="J85" s="59"/>
    </row>
    <row r="86" spans="1:10" ht="14.25" customHeight="1">
      <c r="A86" s="64"/>
      <c r="B86" s="65"/>
      <c r="C86" s="65"/>
      <c r="D86" s="65"/>
      <c r="E86" s="99"/>
      <c r="F86" s="63"/>
      <c r="G86" s="65"/>
      <c r="H86" s="108"/>
      <c r="I86" s="99"/>
      <c r="J86" s="59"/>
    </row>
    <row r="87" spans="1:10" ht="14.25" customHeight="1">
      <c r="A87" s="64"/>
      <c r="B87" s="65"/>
      <c r="C87" s="89"/>
      <c r="D87" s="92"/>
      <c r="E87" s="99"/>
      <c r="F87" s="63"/>
      <c r="G87" s="65"/>
      <c r="H87" s="108"/>
      <c r="I87" s="99"/>
      <c r="J87" s="59"/>
    </row>
    <row r="88" spans="1:10" ht="14.25" customHeight="1">
      <c r="A88" s="64"/>
      <c r="B88" s="65"/>
      <c r="C88" s="89"/>
      <c r="D88" s="92"/>
      <c r="E88" s="99"/>
      <c r="F88" s="63"/>
      <c r="G88" s="65"/>
      <c r="H88" s="108"/>
      <c r="I88" s="99"/>
      <c r="J88" s="59"/>
    </row>
    <row r="89" spans="1:10" ht="14.25" customHeight="1">
      <c r="A89" s="64"/>
      <c r="B89" s="77"/>
      <c r="C89" s="65"/>
      <c r="D89" s="65"/>
      <c r="E89" s="99"/>
      <c r="F89" s="63"/>
      <c r="G89" s="65"/>
      <c r="H89" s="108"/>
      <c r="I89" s="99"/>
      <c r="J89" s="59"/>
    </row>
    <row r="90" spans="1:10" ht="14.25" customHeight="1">
      <c r="A90" s="64"/>
      <c r="B90" s="77"/>
      <c r="C90" s="65"/>
      <c r="D90" s="65"/>
      <c r="E90" s="99"/>
      <c r="F90" s="63"/>
      <c r="G90" s="65"/>
      <c r="H90" s="108"/>
      <c r="I90" s="99"/>
      <c r="J90" s="59"/>
    </row>
    <row r="91" spans="1:10" ht="14.25" customHeight="1">
      <c r="A91" s="64"/>
      <c r="B91" s="77"/>
      <c r="C91" s="65"/>
      <c r="D91" s="65"/>
      <c r="E91" s="99"/>
      <c r="F91" s="63"/>
      <c r="G91" s="65"/>
      <c r="H91" s="108"/>
      <c r="I91" s="99"/>
      <c r="J91" s="59"/>
    </row>
    <row r="92" spans="1:10" ht="14.25" customHeight="1">
      <c r="A92" s="64"/>
      <c r="B92" s="65"/>
      <c r="C92" s="65"/>
      <c r="D92" s="65"/>
      <c r="E92" s="99"/>
      <c r="F92" s="63"/>
      <c r="G92" s="65"/>
      <c r="H92" s="108"/>
      <c r="I92" s="99"/>
      <c r="J92" s="59"/>
    </row>
    <row r="93" spans="1:10" ht="14.25" customHeight="1">
      <c r="A93" s="64"/>
      <c r="B93" s="65"/>
      <c r="C93" s="65"/>
      <c r="D93" s="65"/>
      <c r="E93" s="99"/>
      <c r="F93" s="63"/>
      <c r="G93" s="65"/>
      <c r="H93" s="108"/>
      <c r="I93" s="99"/>
      <c r="J93" s="59"/>
    </row>
    <row r="94" spans="1:10" ht="14.25" customHeight="1">
      <c r="A94" s="64"/>
      <c r="B94" s="65"/>
      <c r="C94" s="65"/>
      <c r="D94" s="65"/>
      <c r="E94" s="99"/>
      <c r="F94" s="63"/>
      <c r="G94" s="63"/>
      <c r="H94" s="108"/>
      <c r="I94" s="99"/>
      <c r="J94" s="59"/>
    </row>
    <row r="95" spans="1:10" ht="14.25" customHeight="1">
      <c r="A95" s="64"/>
      <c r="B95" s="65"/>
      <c r="C95" s="65"/>
      <c r="D95" s="65"/>
      <c r="E95" s="99"/>
      <c r="F95" s="63"/>
      <c r="G95" s="63"/>
      <c r="H95" s="108"/>
      <c r="I95" s="99"/>
      <c r="J95" s="59"/>
    </row>
    <row r="96" spans="1:10" ht="14.25" customHeight="1">
      <c r="A96" s="103"/>
      <c r="B96" s="65"/>
      <c r="C96" s="65"/>
      <c r="D96" s="65"/>
      <c r="E96" s="99"/>
      <c r="F96" s="63"/>
      <c r="G96" s="63"/>
      <c r="H96" s="108"/>
      <c r="I96" s="99"/>
      <c r="J96" s="59"/>
    </row>
    <row r="97" spans="1:10" ht="14.25" customHeight="1">
      <c r="A97" s="103"/>
      <c r="B97" s="65"/>
      <c r="C97" s="65"/>
      <c r="D97" s="65"/>
      <c r="E97" s="99"/>
      <c r="F97" s="63"/>
      <c r="G97" s="63"/>
      <c r="H97" s="108"/>
      <c r="I97" s="99"/>
      <c r="J97" s="59"/>
    </row>
    <row r="98" spans="1:10" ht="14.25" customHeight="1">
      <c r="A98" s="103"/>
      <c r="B98" s="65"/>
      <c r="C98" s="65"/>
      <c r="D98" s="65"/>
      <c r="E98" s="99"/>
      <c r="F98" s="63"/>
      <c r="G98" s="63"/>
      <c r="H98" s="108"/>
      <c r="I98" s="99"/>
      <c r="J98" s="59"/>
    </row>
    <row r="99" spans="1:10" ht="14.25" customHeight="1">
      <c r="A99" s="103"/>
      <c r="B99" s="65"/>
      <c r="C99" s="65"/>
      <c r="D99" s="65"/>
      <c r="E99" s="99"/>
      <c r="F99" s="63"/>
      <c r="G99" s="63"/>
      <c r="H99" s="108"/>
      <c r="I99" s="99"/>
      <c r="J99" s="59"/>
    </row>
    <row r="100" spans="1:10" ht="14.25" customHeight="1">
      <c r="A100" s="103"/>
      <c r="B100" s="65"/>
      <c r="C100" s="65"/>
      <c r="D100" s="65"/>
      <c r="E100" s="99"/>
      <c r="F100" s="63"/>
      <c r="G100" s="63"/>
      <c r="H100" s="108"/>
      <c r="I100" s="99"/>
      <c r="J100" s="59"/>
    </row>
    <row r="101" spans="1:10" ht="14.25" customHeight="1">
      <c r="A101" s="103"/>
      <c r="B101" s="65"/>
      <c r="C101" s="65"/>
      <c r="D101" s="65"/>
      <c r="E101" s="99"/>
      <c r="F101" s="63"/>
      <c r="G101" s="63"/>
      <c r="H101" s="108"/>
      <c r="I101" s="99"/>
      <c r="J101" s="59"/>
    </row>
    <row r="102" spans="1:10" ht="14.25" customHeight="1">
      <c r="A102" s="103"/>
      <c r="B102" s="65"/>
      <c r="C102" s="65"/>
      <c r="D102" s="65"/>
      <c r="E102" s="102"/>
      <c r="F102" s="63"/>
      <c r="G102" s="63"/>
      <c r="H102" s="108"/>
      <c r="I102" s="99"/>
      <c r="J102" s="59"/>
    </row>
    <row r="103" spans="1:10" ht="14.25" customHeight="1">
      <c r="A103" s="103"/>
      <c r="B103" s="65"/>
      <c r="C103" s="65"/>
      <c r="D103" s="65"/>
      <c r="E103" s="99"/>
      <c r="F103" s="65"/>
      <c r="G103" s="63"/>
      <c r="H103" s="108"/>
      <c r="I103" s="99"/>
      <c r="J103" s="59"/>
    </row>
    <row r="104" spans="1:10" ht="14.25" customHeight="1">
      <c r="A104" s="103"/>
      <c r="B104" s="65"/>
      <c r="C104" s="65"/>
      <c r="D104" s="65"/>
      <c r="E104" s="99"/>
      <c r="F104" s="65"/>
      <c r="G104" s="63"/>
      <c r="H104" s="108"/>
      <c r="I104" s="99"/>
      <c r="J104" s="59"/>
    </row>
    <row r="105" spans="1:10" ht="14.25" customHeight="1">
      <c r="A105" s="103"/>
      <c r="B105" s="65"/>
      <c r="C105" s="65"/>
      <c r="D105" s="65"/>
      <c r="E105" s="99"/>
      <c r="F105" s="65"/>
      <c r="G105" s="63"/>
      <c r="H105" s="108"/>
      <c r="I105" s="99"/>
      <c r="J105" s="59"/>
    </row>
    <row r="106" spans="1:10" ht="14.25" customHeight="1">
      <c r="A106" s="103"/>
      <c r="B106" s="65"/>
      <c r="C106" s="65"/>
      <c r="D106" s="65"/>
      <c r="E106" s="99"/>
      <c r="F106" s="65"/>
      <c r="G106" s="65"/>
      <c r="H106" s="108"/>
      <c r="I106" s="99"/>
      <c r="J106" s="59"/>
    </row>
    <row r="107" spans="1:10">
      <c r="J107" s="59"/>
    </row>
  </sheetData>
  <mergeCells count="5">
    <mergeCell ref="B2:G2"/>
    <mergeCell ref="B3:G3"/>
    <mergeCell ref="B4:G4"/>
    <mergeCell ref="E5:G5"/>
    <mergeCell ref="E6:G6"/>
  </mergeCells>
  <dataValidations count="3">
    <dataValidation type="list" allowBlank="1" showErrorMessage="1" sqref="F51:G54 F12:G23 F37:G43 F30:G35 F45:G49 F25:G26 F28:G28">
      <formula1>$J$1:$J$5</formula1>
    </dataValidation>
    <dataValidation type="list" allowBlank="1" showErrorMessage="1" sqref="F62:G106">
      <formula1>$J$2:$J$6</formula1>
    </dataValidation>
    <dataValidation type="list" allowBlank="1" showErrorMessage="1" sqref="F56:G61">
      <formula1>$J$2:$J$6</formula1>
      <formula2>0</formula2>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G18" sqref="G18"/>
    </sheetView>
  </sheetViews>
  <sheetFormatPr defaultRowHeight="12.75"/>
  <cols>
    <col min="1" max="1" width="9" style="8"/>
    <col min="2" max="2" width="13.5" style="8" customWidth="1"/>
    <col min="3" max="3" width="26.25" style="8" customWidth="1"/>
    <col min="4" max="4" width="11.875" style="8" customWidth="1"/>
    <col min="5" max="5" width="17.125" style="8" customWidth="1"/>
    <col min="6" max="6" width="14" style="8" customWidth="1"/>
    <col min="7" max="7" width="18.5" style="8" customWidth="1"/>
    <col min="8" max="8" width="33.125" style="8" customWidth="1"/>
    <col min="9" max="16384" width="9" style="8"/>
  </cols>
  <sheetData>
    <row r="1" spans="1:7" ht="25.5" customHeight="1">
      <c r="B1" s="307" t="s">
        <v>965</v>
      </c>
      <c r="C1" s="307"/>
      <c r="D1" s="307"/>
      <c r="E1" s="307"/>
      <c r="F1" s="307"/>
      <c r="G1" s="307"/>
    </row>
    <row r="2" spans="1:7" ht="14.25" customHeight="1">
      <c r="A2" s="35"/>
      <c r="B2" s="35"/>
      <c r="C2" s="36"/>
      <c r="D2" s="36"/>
      <c r="E2" s="36"/>
      <c r="F2" s="36"/>
      <c r="G2" s="37"/>
    </row>
    <row r="3" spans="1:7" ht="12" customHeight="1">
      <c r="B3" s="279" t="s">
        <v>938</v>
      </c>
      <c r="C3" s="305" t="str">
        <f>表紙!C4</f>
        <v>Vietnamese Medicinal Plants Network</v>
      </c>
      <c r="D3" s="305"/>
      <c r="E3" s="280" t="s">
        <v>952</v>
      </c>
      <c r="F3" s="342" t="s">
        <v>13</v>
      </c>
      <c r="G3" s="343"/>
    </row>
    <row r="4" spans="1:7" ht="12" customHeight="1">
      <c r="B4" s="279" t="s">
        <v>939</v>
      </c>
      <c r="C4" s="305" t="str">
        <f>表紙!C5</f>
        <v>VMN</v>
      </c>
      <c r="D4" s="305"/>
      <c r="E4" s="280" t="s">
        <v>953</v>
      </c>
      <c r="F4" s="342" t="s">
        <v>976</v>
      </c>
      <c r="G4" s="343"/>
    </row>
    <row r="5" spans="1:7" ht="12" customHeight="1">
      <c r="B5" s="269" t="s">
        <v>963</v>
      </c>
      <c r="C5" s="305" t="str">
        <f>C4&amp;"_"&amp;"System Test Report"&amp;"_"&amp;"v1.0"</f>
        <v>VMN_System Test Report_v1.0</v>
      </c>
      <c r="D5" s="305"/>
      <c r="E5" s="280" t="s">
        <v>954</v>
      </c>
      <c r="F5" s="342" t="s">
        <v>242</v>
      </c>
      <c r="G5" s="343"/>
    </row>
    <row r="6" spans="1:7" ht="21.75" customHeight="1">
      <c r="A6" s="35"/>
      <c r="B6" s="269" t="s">
        <v>964</v>
      </c>
      <c r="C6" s="306"/>
      <c r="D6" s="306"/>
      <c r="E6" s="306"/>
      <c r="F6" s="306"/>
      <c r="G6" s="306"/>
    </row>
    <row r="7" spans="1:7" ht="14.25" customHeight="1">
      <c r="A7" s="35"/>
      <c r="B7" s="38"/>
      <c r="C7" s="39"/>
      <c r="D7" s="36"/>
      <c r="E7" s="36"/>
      <c r="F7" s="36"/>
      <c r="G7" s="37"/>
    </row>
    <row r="8" spans="1:7">
      <c r="B8" s="38"/>
      <c r="C8" s="39"/>
      <c r="D8" s="36"/>
      <c r="E8" s="36"/>
      <c r="F8" s="36"/>
      <c r="G8" s="37"/>
    </row>
    <row r="9" spans="1:7">
      <c r="A9" s="40"/>
      <c r="B9" s="40"/>
      <c r="C9" s="40"/>
      <c r="D9" s="40"/>
      <c r="E9" s="40"/>
      <c r="F9" s="40"/>
      <c r="G9" s="40"/>
    </row>
    <row r="10" spans="1:7">
      <c r="A10" s="41"/>
      <c r="B10" s="286" t="s">
        <v>958</v>
      </c>
      <c r="C10" s="287" t="s">
        <v>959</v>
      </c>
      <c r="D10" s="288" t="s">
        <v>960</v>
      </c>
      <c r="E10" s="287" t="s">
        <v>961</v>
      </c>
      <c r="F10" s="289" t="s">
        <v>2</v>
      </c>
      <c r="G10" s="290" t="s">
        <v>962</v>
      </c>
    </row>
    <row r="11" spans="1:7" ht="14.45" customHeight="1">
      <c r="A11" s="40"/>
      <c r="B11" s="82">
        <v>1</v>
      </c>
      <c r="C11" s="85" t="s">
        <v>24</v>
      </c>
      <c r="D11" s="87">
        <f>'Medicinal plants Article'!A6</f>
        <v>0</v>
      </c>
      <c r="E11" s="87">
        <f>'Medicinal plants Article'!B6</f>
        <v>0</v>
      </c>
      <c r="F11" s="87">
        <f>'Medicinal plants Article'!D6</f>
        <v>0</v>
      </c>
      <c r="G11" s="87">
        <f>'Medicinal plants Article'!E6</f>
        <v>110</v>
      </c>
    </row>
    <row r="12" spans="1:7" ht="14.45" customHeight="1">
      <c r="A12" s="40"/>
      <c r="B12" s="82">
        <v>2</v>
      </c>
      <c r="C12" s="85" t="s">
        <v>44</v>
      </c>
      <c r="D12" s="87">
        <f>'Remedy Article'!A6</f>
        <v>0</v>
      </c>
      <c r="E12" s="87">
        <f>'Remedy Article'!B6</f>
        <v>0</v>
      </c>
      <c r="F12" s="87">
        <f>'Remedy Article'!D6</f>
        <v>0</v>
      </c>
      <c r="G12" s="87">
        <f>'Remedy Article'!E6</f>
        <v>110</v>
      </c>
    </row>
    <row r="13" spans="1:7" ht="14.45" customHeight="1">
      <c r="A13" s="40"/>
      <c r="B13" s="82">
        <v>3</v>
      </c>
      <c r="C13" s="83" t="s">
        <v>259</v>
      </c>
      <c r="D13" s="87">
        <f>'Herbal medicine store'!A6</f>
        <v>0</v>
      </c>
      <c r="E13" s="87">
        <f>'Herbal medicine store'!B7</f>
        <v>0</v>
      </c>
      <c r="F13" s="87">
        <f>'Herbal medicine store'!D6</f>
        <v>0</v>
      </c>
      <c r="G13" s="87">
        <f>'Herbal medicine store'!E6</f>
        <v>24</v>
      </c>
    </row>
    <row r="14" spans="1:7" ht="14.45" customHeight="1">
      <c r="A14" s="40"/>
      <c r="B14" s="82">
        <v>4</v>
      </c>
      <c r="C14" s="83" t="s">
        <v>289</v>
      </c>
      <c r="D14" s="87">
        <f>'Personal Page'!A6</f>
        <v>0</v>
      </c>
      <c r="E14" s="87">
        <f>'Personal Page'!B7</f>
        <v>0</v>
      </c>
      <c r="F14" s="87">
        <f>'Personal Page'!D6</f>
        <v>0</v>
      </c>
      <c r="G14" s="87">
        <f>'Personal Page'!E6</f>
        <v>60</v>
      </c>
    </row>
    <row r="15" spans="1:7" ht="14.45" customHeight="1">
      <c r="A15" s="40"/>
      <c r="B15" s="82">
        <v>5</v>
      </c>
      <c r="C15" s="83" t="s">
        <v>409</v>
      </c>
      <c r="D15" s="87">
        <f>Authentication!A6</f>
        <v>0</v>
      </c>
      <c r="E15" s="87">
        <f>Authentication!B7</f>
        <v>0</v>
      </c>
      <c r="F15" s="87">
        <f>Authentication!D6</f>
        <v>0</v>
      </c>
      <c r="G15" s="87">
        <f>Authentication!E6</f>
        <v>148</v>
      </c>
    </row>
    <row r="16" spans="1:7" ht="14.45" customHeight="1">
      <c r="A16" s="40"/>
      <c r="B16" s="82">
        <v>6</v>
      </c>
      <c r="C16" s="83" t="s">
        <v>417</v>
      </c>
      <c r="D16" s="87">
        <f>'Mod Module'!A6</f>
        <v>0</v>
      </c>
      <c r="E16" s="87">
        <f>'Mod Module'!B7</f>
        <v>0</v>
      </c>
      <c r="F16" s="87">
        <f>'Mod Module'!D6</f>
        <v>0</v>
      </c>
      <c r="G16" s="87">
        <f>'Mod Module'!E6</f>
        <v>112</v>
      </c>
    </row>
    <row r="17" spans="1:7" ht="14.45" customHeight="1">
      <c r="A17" s="40"/>
      <c r="B17" s="82">
        <v>7</v>
      </c>
      <c r="C17" s="83" t="s">
        <v>418</v>
      </c>
      <c r="D17" s="87">
        <f>'Admin Module'!A6</f>
        <v>0</v>
      </c>
      <c r="E17" s="87">
        <f>'Admin Module'!B7</f>
        <v>0</v>
      </c>
      <c r="F17" s="87">
        <f>'Admin Module'!D6</f>
        <v>0</v>
      </c>
      <c r="G17" s="87">
        <f>'Admin Module'!E6</f>
        <v>66</v>
      </c>
    </row>
    <row r="18" spans="1:7" ht="14.45" customHeight="1">
      <c r="A18" s="40"/>
      <c r="B18" s="82">
        <v>8</v>
      </c>
      <c r="C18" s="84" t="s">
        <v>398</v>
      </c>
      <c r="D18" s="87">
        <f>Homepage!A6</f>
        <v>0</v>
      </c>
      <c r="E18" s="87">
        <f>Homepage!B7</f>
        <v>0</v>
      </c>
      <c r="F18" s="87">
        <f>Homepage!D6</f>
        <v>0</v>
      </c>
      <c r="G18" s="87">
        <f>Homepage!E6</f>
        <v>30</v>
      </c>
    </row>
    <row r="19" spans="1:7" ht="14.45" customHeight="1">
      <c r="A19" s="40"/>
      <c r="B19" s="82"/>
      <c r="C19" s="88"/>
      <c r="D19" s="82"/>
      <c r="E19" s="82"/>
      <c r="F19" s="82"/>
      <c r="G19" s="82"/>
    </row>
    <row r="20" spans="1:7" ht="14.45" customHeight="1">
      <c r="A20" s="40"/>
      <c r="B20" s="82"/>
      <c r="C20" s="85"/>
      <c r="D20" s="82"/>
      <c r="E20" s="82"/>
      <c r="F20" s="82"/>
      <c r="G20" s="82"/>
    </row>
    <row r="21" spans="1:7" ht="14.45" customHeight="1">
      <c r="A21" s="40"/>
      <c r="B21" s="105"/>
      <c r="C21" s="85"/>
      <c r="D21" s="82"/>
      <c r="E21" s="82"/>
      <c r="F21" s="82"/>
      <c r="G21" s="82"/>
    </row>
    <row r="22" spans="1:7">
      <c r="A22" s="42"/>
      <c r="B22" s="78"/>
      <c r="C22" s="79" t="s">
        <v>5</v>
      </c>
      <c r="D22" s="80">
        <f>SUM(D9:D20)</f>
        <v>0</v>
      </c>
      <c r="E22" s="80">
        <f>SUM(E9:E20)</f>
        <v>0</v>
      </c>
      <c r="F22" s="80">
        <f>SUM(F11:F21)</f>
        <v>0</v>
      </c>
      <c r="G22" s="81">
        <f>SUM(G11:G21)</f>
        <v>660</v>
      </c>
    </row>
    <row r="23" spans="1:7">
      <c r="A23" s="40"/>
      <c r="B23" s="43"/>
      <c r="C23" s="40"/>
      <c r="D23" s="44"/>
      <c r="E23" s="45"/>
      <c r="F23" s="45"/>
      <c r="G23" s="45"/>
    </row>
    <row r="24" spans="1:7" ht="14.25">
      <c r="A24" s="40"/>
      <c r="B24" s="40"/>
      <c r="C24" s="299" t="s">
        <v>955</v>
      </c>
      <c r="D24" s="40"/>
      <c r="E24" s="46">
        <f>(D22+E22)*100/(G22-F22)</f>
        <v>0</v>
      </c>
      <c r="F24" s="40"/>
      <c r="G24" s="30"/>
    </row>
    <row r="25" spans="1:7" ht="14.25">
      <c r="A25" s="40"/>
      <c r="B25" s="40"/>
      <c r="C25" s="299" t="s">
        <v>956</v>
      </c>
      <c r="D25" s="40"/>
      <c r="E25" s="46">
        <f>D22*100/(G22-F22)</f>
        <v>0</v>
      </c>
      <c r="F25" s="40"/>
      <c r="G25" s="30"/>
    </row>
    <row r="26" spans="1:7">
      <c r="C26" s="270"/>
      <c r="D26" s="40"/>
    </row>
  </sheetData>
  <mergeCells count="8">
    <mergeCell ref="C5:D5"/>
    <mergeCell ref="C6:G6"/>
    <mergeCell ref="B1:G1"/>
    <mergeCell ref="C3:D3"/>
    <mergeCell ref="C4:D4"/>
    <mergeCell ref="F3:G3"/>
    <mergeCell ref="F4:G4"/>
    <mergeCell ref="F5:G5"/>
  </mergeCells>
  <phoneticPr fontId="0" type="noConversion"/>
  <hyperlinks>
    <hyperlink ref="C11" location="'Medicinal plants Article'!A1" display="Medicinal plants Article"/>
    <hyperlink ref="C12" location="'Remedy Article'!A1" display="Remedy Article"/>
    <hyperlink ref="C13" location="'Herbal medicine store'!A1" display="Herbal medicine store"/>
    <hyperlink ref="C18" location="Homepage!A1" display="Homepag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6"/>
  <sheetViews>
    <sheetView topLeftCell="A6" workbookViewId="0">
      <selection activeCell="D1" sqref="D1"/>
    </sheetView>
  </sheetViews>
  <sheetFormatPr defaultRowHeight="12.75"/>
  <cols>
    <col min="1" max="1" width="1.375" style="8" customWidth="1"/>
    <col min="2" max="2" width="11.75" style="17" customWidth="1"/>
    <col min="3" max="3" width="26.5" style="18" customWidth="1"/>
    <col min="4" max="4" width="29" style="18" customWidth="1"/>
    <col min="5" max="5" width="28.125" style="18" customWidth="1"/>
    <col min="6" max="6" width="30.625" style="18" customWidth="1"/>
    <col min="7" max="16384" width="9" style="8"/>
  </cols>
  <sheetData>
    <row r="1" spans="2:6" ht="25.5">
      <c r="B1" s="19"/>
      <c r="D1" s="20" t="s">
        <v>977</v>
      </c>
      <c r="E1" s="21"/>
    </row>
    <row r="2" spans="2:6" ht="13.5" customHeight="1">
      <c r="B2" s="19"/>
      <c r="D2" s="22"/>
      <c r="E2" s="22"/>
    </row>
    <row r="3" spans="2:6">
      <c r="B3" s="310" t="s">
        <v>938</v>
      </c>
      <c r="C3" s="310"/>
      <c r="D3" s="305" t="str">
        <f>表紙!C4</f>
        <v>Vietnamese Medicinal Plants Network</v>
      </c>
      <c r="E3" s="305"/>
      <c r="F3" s="305"/>
    </row>
    <row r="4" spans="2:6">
      <c r="B4" s="310" t="s">
        <v>939</v>
      </c>
      <c r="C4" s="310"/>
      <c r="D4" s="305" t="str">
        <f>表紙!C5</f>
        <v>VMN</v>
      </c>
      <c r="E4" s="305"/>
      <c r="F4" s="305"/>
    </row>
    <row r="5" spans="2:6" s="23" customFormat="1" ht="84.75" customHeight="1">
      <c r="B5" s="308" t="s">
        <v>940</v>
      </c>
      <c r="C5" s="308"/>
      <c r="D5" s="309" t="s">
        <v>941</v>
      </c>
      <c r="E5" s="309"/>
      <c r="F5" s="309"/>
    </row>
    <row r="6" spans="2:6">
      <c r="B6" s="24"/>
      <c r="C6" s="25"/>
      <c r="D6" s="25"/>
      <c r="E6" s="25"/>
      <c r="F6" s="25"/>
    </row>
    <row r="7" spans="2:6" s="26" customFormat="1">
      <c r="B7" s="27"/>
      <c r="C7" s="28"/>
      <c r="D7" s="28"/>
      <c r="E7" s="28"/>
      <c r="F7" s="28"/>
    </row>
    <row r="8" spans="2:6" s="29" customFormat="1" ht="21" customHeight="1">
      <c r="B8" s="286" t="s">
        <v>958</v>
      </c>
      <c r="C8" s="291" t="s">
        <v>966</v>
      </c>
      <c r="D8" s="291" t="s">
        <v>967</v>
      </c>
      <c r="E8" s="292" t="s">
        <v>968</v>
      </c>
      <c r="F8" s="293" t="s">
        <v>969</v>
      </c>
    </row>
    <row r="9" spans="2:6" s="255" customFormat="1" ht="14.25">
      <c r="B9" s="274">
        <v>1</v>
      </c>
      <c r="C9" s="276" t="s">
        <v>398</v>
      </c>
      <c r="D9" s="275" t="s">
        <v>398</v>
      </c>
      <c r="E9" s="277"/>
      <c r="F9" s="278"/>
    </row>
    <row r="10" spans="2:6" ht="14.25">
      <c r="B10" s="274">
        <v>2</v>
      </c>
      <c r="C10" s="276" t="s">
        <v>238</v>
      </c>
      <c r="D10" s="275" t="s">
        <v>240</v>
      </c>
      <c r="E10" s="277"/>
      <c r="F10" s="278"/>
    </row>
    <row r="11" spans="2:6" ht="14.25">
      <c r="B11" s="274">
        <v>3</v>
      </c>
      <c r="C11" s="276" t="s">
        <v>239</v>
      </c>
      <c r="D11" s="113" t="s">
        <v>241</v>
      </c>
      <c r="E11" s="277"/>
      <c r="F11" s="278"/>
    </row>
    <row r="12" spans="2:6" ht="14.25">
      <c r="B12" s="274">
        <v>4</v>
      </c>
      <c r="C12" s="276" t="s">
        <v>259</v>
      </c>
      <c r="D12" s="113" t="s">
        <v>259</v>
      </c>
      <c r="E12" s="278"/>
      <c r="F12" s="278"/>
    </row>
    <row r="13" spans="2:6" ht="14.25">
      <c r="B13" s="274">
        <v>5</v>
      </c>
      <c r="C13" s="276" t="s">
        <v>289</v>
      </c>
      <c r="D13" s="113" t="s">
        <v>289</v>
      </c>
      <c r="E13" s="278"/>
      <c r="F13" s="278"/>
    </row>
    <row r="14" spans="2:6" ht="14.25">
      <c r="B14" s="274">
        <v>6</v>
      </c>
      <c r="C14" s="276" t="s">
        <v>409</v>
      </c>
      <c r="D14" s="113" t="s">
        <v>409</v>
      </c>
      <c r="E14" s="278"/>
      <c r="F14" s="278"/>
    </row>
    <row r="15" spans="2:6" ht="14.25">
      <c r="B15" s="274">
        <v>7</v>
      </c>
      <c r="C15" s="276" t="s">
        <v>414</v>
      </c>
      <c r="D15" s="113" t="s">
        <v>414</v>
      </c>
      <c r="E15" s="278"/>
      <c r="F15" s="278"/>
    </row>
    <row r="16" spans="2:6" ht="14.25">
      <c r="B16" s="274">
        <v>8</v>
      </c>
      <c r="C16" s="276" t="s">
        <v>416</v>
      </c>
      <c r="D16" s="113" t="s">
        <v>416</v>
      </c>
      <c r="E16" s="278"/>
      <c r="F16" s="278"/>
    </row>
  </sheetData>
  <mergeCells count="6">
    <mergeCell ref="B5:C5"/>
    <mergeCell ref="D5:F5"/>
    <mergeCell ref="B3:C3"/>
    <mergeCell ref="D3:F3"/>
    <mergeCell ref="B4:C4"/>
    <mergeCell ref="D4:F4"/>
  </mergeCells>
  <phoneticPr fontId="0" type="noConversion"/>
  <hyperlinks>
    <hyperlink ref="D10" location="'Medicinal plants Article'!A1" display="Medicinal plants article"/>
    <hyperlink ref="D11" location="'Remedy Article'!A1" display="Remedy article"/>
    <hyperlink ref="D12" location="'Herbal medicine store'!A1" display="Herbal medicine store"/>
    <hyperlink ref="D13" location="'Personal Page'!A1" display="'Personal Page'!A1"/>
    <hyperlink ref="D14:D15" location="'Personal Page'!A1" display="'Personal Page'!A1"/>
    <hyperlink ref="D14" location="Authentication!A1" display="Personal Page"/>
    <hyperlink ref="D16" location="'Admin Module'!A1" display="Admin module"/>
    <hyperlink ref="D15" location="'Mod Module'!A1" display="Mod module"/>
    <hyperlink ref="D9" location="Homepage!A1" display="Homepag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8"/>
  <sheetViews>
    <sheetView topLeftCell="C1" workbookViewId="0">
      <selection activeCell="E7" sqref="E7"/>
    </sheetView>
  </sheetViews>
  <sheetFormatPr defaultRowHeight="12.75"/>
  <cols>
    <col min="1" max="1" width="17" style="59" customWidth="1"/>
    <col min="2" max="2" width="30.625" style="59" customWidth="1"/>
    <col min="3" max="3" width="33.75" style="59" customWidth="1"/>
    <col min="4" max="4" width="42.25" style="59" customWidth="1"/>
    <col min="5" max="5" width="16.5" style="59" customWidth="1"/>
    <col min="6" max="7" width="11.25" style="59" customWidth="1"/>
    <col min="8" max="8" width="9" style="62"/>
    <col min="9" max="9" width="16.25" style="59" customWidth="1"/>
    <col min="10" max="10" width="9.375" style="61" hidden="1" customWidth="1"/>
    <col min="11" max="11" width="9" style="59" customWidth="1"/>
    <col min="12" max="16" width="9" style="59"/>
    <col min="17" max="17" width="0" style="59" hidden="1" customWidth="1"/>
    <col min="18" max="16384" width="9" style="59"/>
  </cols>
  <sheetData>
    <row r="1" spans="1:257" ht="13.5" thickBot="1">
      <c r="A1" s="76" t="s">
        <v>8</v>
      </c>
      <c r="B1" s="48"/>
      <c r="C1" s="48"/>
      <c r="D1" s="48"/>
      <c r="E1" s="48"/>
      <c r="F1" s="48"/>
      <c r="G1" s="48"/>
      <c r="H1" s="49"/>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c r="CR1" s="50"/>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0"/>
      <c r="DZ1" s="50"/>
      <c r="EA1" s="50"/>
      <c r="EB1" s="50"/>
      <c r="EC1" s="50"/>
      <c r="ED1" s="50"/>
      <c r="EE1" s="50"/>
      <c r="EF1" s="50"/>
      <c r="EG1" s="50"/>
      <c r="EH1" s="50"/>
      <c r="EI1" s="50"/>
      <c r="EJ1" s="50"/>
      <c r="EK1" s="50"/>
      <c r="EL1" s="50"/>
      <c r="EM1" s="50"/>
      <c r="EN1" s="50"/>
      <c r="EO1" s="50"/>
      <c r="EP1" s="50"/>
      <c r="EQ1" s="50"/>
      <c r="ER1" s="50"/>
      <c r="ES1" s="50"/>
      <c r="ET1" s="50"/>
      <c r="EU1" s="50"/>
      <c r="EV1" s="50"/>
      <c r="EW1" s="50"/>
      <c r="EX1" s="50"/>
      <c r="EY1" s="50"/>
      <c r="EZ1" s="50"/>
      <c r="FA1" s="50"/>
      <c r="FB1" s="50"/>
      <c r="FC1" s="50"/>
      <c r="FD1" s="50"/>
      <c r="FE1" s="50"/>
      <c r="FF1" s="50"/>
      <c r="FG1" s="50"/>
      <c r="FH1" s="50"/>
      <c r="FI1" s="50"/>
      <c r="FJ1" s="50"/>
      <c r="FK1" s="50"/>
      <c r="FL1" s="50"/>
      <c r="FM1" s="50"/>
      <c r="FN1" s="50"/>
      <c r="FO1" s="50"/>
      <c r="FP1" s="50"/>
      <c r="FQ1" s="50"/>
      <c r="FR1" s="50"/>
      <c r="FS1" s="50"/>
      <c r="FT1" s="50"/>
      <c r="FU1" s="50"/>
      <c r="FV1" s="50"/>
      <c r="FW1" s="50"/>
      <c r="FX1" s="50"/>
      <c r="FY1" s="50"/>
      <c r="FZ1" s="50"/>
      <c r="GA1" s="50"/>
      <c r="GB1" s="50"/>
      <c r="GC1" s="50"/>
      <c r="GD1" s="50"/>
      <c r="GE1" s="50"/>
      <c r="GF1" s="50"/>
      <c r="GG1" s="50"/>
      <c r="GH1" s="50"/>
      <c r="GI1" s="50"/>
      <c r="GJ1" s="50"/>
      <c r="GK1" s="50"/>
      <c r="GL1" s="50"/>
      <c r="GM1" s="50"/>
      <c r="GN1" s="50"/>
      <c r="GO1" s="50"/>
      <c r="GP1" s="50"/>
      <c r="GQ1" s="50"/>
      <c r="GR1" s="50"/>
      <c r="GS1" s="50"/>
      <c r="GT1" s="50"/>
      <c r="GU1" s="50"/>
      <c r="GV1" s="50"/>
      <c r="GW1" s="50"/>
      <c r="GX1" s="50"/>
      <c r="GY1" s="50"/>
      <c r="GZ1" s="50"/>
      <c r="HA1" s="50"/>
      <c r="HB1" s="50"/>
      <c r="HC1" s="50"/>
      <c r="HD1" s="50"/>
      <c r="HE1" s="50"/>
      <c r="HF1" s="50"/>
      <c r="HG1" s="50"/>
      <c r="HH1" s="50"/>
      <c r="HI1" s="50"/>
      <c r="HJ1" s="50"/>
      <c r="HK1" s="50"/>
      <c r="HL1" s="50"/>
      <c r="HM1" s="50"/>
      <c r="HN1" s="50"/>
      <c r="HO1" s="50"/>
      <c r="HP1" s="50"/>
      <c r="HQ1" s="50"/>
      <c r="HR1" s="50"/>
      <c r="HS1" s="50"/>
      <c r="HT1" s="50"/>
      <c r="HU1" s="50"/>
      <c r="HV1" s="50"/>
      <c r="HW1" s="50"/>
      <c r="HX1" s="50"/>
      <c r="HY1" s="50"/>
      <c r="HZ1" s="50"/>
      <c r="IA1" s="50"/>
      <c r="IB1" s="50"/>
      <c r="IC1" s="50"/>
      <c r="ID1" s="50"/>
      <c r="IE1" s="50"/>
      <c r="IF1" s="50"/>
      <c r="IG1" s="50"/>
      <c r="IH1" s="50"/>
      <c r="II1" s="50"/>
      <c r="IJ1" s="50"/>
      <c r="IK1" s="50"/>
      <c r="IL1" s="50"/>
      <c r="IM1" s="50"/>
      <c r="IN1" s="50"/>
      <c r="IO1" s="50"/>
      <c r="IP1" s="50"/>
    </row>
    <row r="2" spans="1:257" ht="14.25" customHeight="1">
      <c r="A2" s="294" t="s">
        <v>970</v>
      </c>
      <c r="B2" s="311" t="s">
        <v>398</v>
      </c>
      <c r="C2" s="312"/>
      <c r="D2" s="312"/>
      <c r="E2" s="312"/>
      <c r="F2" s="312"/>
      <c r="G2" s="313"/>
      <c r="H2" s="51"/>
      <c r="I2" s="50"/>
      <c r="J2" s="50" t="s">
        <v>0</v>
      </c>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c r="EP2" s="50"/>
      <c r="EQ2" s="50"/>
      <c r="ER2" s="50"/>
      <c r="ES2" s="50"/>
      <c r="ET2" s="50"/>
      <c r="EU2" s="50"/>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c r="FZ2" s="50"/>
      <c r="GA2" s="50"/>
      <c r="GB2" s="50"/>
      <c r="GC2" s="50"/>
      <c r="GD2" s="50"/>
      <c r="GE2" s="50"/>
      <c r="GF2" s="50"/>
      <c r="GG2" s="50"/>
      <c r="GH2" s="50"/>
      <c r="GI2" s="50"/>
      <c r="GJ2" s="50"/>
      <c r="GK2" s="50"/>
      <c r="GL2" s="50"/>
      <c r="GM2" s="50"/>
      <c r="GN2" s="50"/>
      <c r="GO2" s="50"/>
      <c r="GP2" s="50"/>
      <c r="GQ2" s="50"/>
      <c r="GR2" s="50"/>
      <c r="GS2" s="50"/>
      <c r="GT2" s="50"/>
      <c r="GU2" s="50"/>
      <c r="GV2" s="50"/>
      <c r="GW2" s="50"/>
      <c r="GX2" s="50"/>
      <c r="GY2" s="50"/>
      <c r="GZ2" s="50"/>
      <c r="HA2" s="50"/>
      <c r="HB2" s="50"/>
      <c r="HC2" s="50"/>
      <c r="HD2" s="50"/>
      <c r="HE2" s="50"/>
      <c r="HF2" s="50"/>
      <c r="HG2" s="50"/>
      <c r="HH2" s="50"/>
      <c r="HI2" s="50"/>
      <c r="HJ2" s="50"/>
      <c r="HK2" s="50"/>
      <c r="HL2" s="50"/>
      <c r="HM2" s="50"/>
      <c r="HN2" s="50"/>
      <c r="HO2" s="50"/>
      <c r="HP2" s="50"/>
      <c r="HQ2" s="50"/>
      <c r="HR2" s="50"/>
      <c r="HS2" s="50"/>
      <c r="HT2" s="50"/>
      <c r="HU2" s="50"/>
      <c r="HV2" s="50"/>
      <c r="HW2" s="50"/>
      <c r="HX2" s="50"/>
      <c r="HY2" s="50"/>
      <c r="HZ2" s="50"/>
      <c r="IA2" s="50"/>
      <c r="IB2" s="50"/>
      <c r="IC2" s="50"/>
      <c r="ID2" s="50"/>
      <c r="IE2" s="50"/>
      <c r="IF2" s="50"/>
      <c r="IG2" s="50"/>
      <c r="IH2" s="50"/>
      <c r="II2" s="50"/>
      <c r="IJ2" s="50"/>
      <c r="IK2" s="50"/>
      <c r="IL2" s="50"/>
      <c r="IM2" s="50"/>
      <c r="IN2" s="50"/>
      <c r="IO2" s="50"/>
      <c r="IP2" s="50"/>
    </row>
    <row r="3" spans="1:257" ht="14.25" customHeight="1">
      <c r="A3" s="294" t="s">
        <v>971</v>
      </c>
      <c r="B3" s="314" t="s">
        <v>399</v>
      </c>
      <c r="C3" s="315"/>
      <c r="D3" s="315"/>
      <c r="E3" s="315"/>
      <c r="F3" s="315"/>
      <c r="G3" s="316"/>
      <c r="H3" s="51"/>
      <c r="I3" s="50"/>
      <c r="J3" s="50" t="s">
        <v>1</v>
      </c>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0"/>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c r="FZ3" s="50"/>
      <c r="GA3" s="50"/>
      <c r="GB3" s="50"/>
      <c r="GC3" s="50"/>
      <c r="GD3" s="50"/>
      <c r="GE3" s="50"/>
      <c r="GF3" s="50"/>
      <c r="GG3" s="50"/>
      <c r="GH3" s="50"/>
      <c r="GI3" s="50"/>
      <c r="GJ3" s="50"/>
      <c r="GK3" s="50"/>
      <c r="GL3" s="50"/>
      <c r="GM3" s="50"/>
      <c r="GN3" s="50"/>
      <c r="GO3" s="50"/>
      <c r="GP3" s="50"/>
      <c r="GQ3" s="50"/>
      <c r="GR3" s="50"/>
      <c r="GS3" s="50"/>
      <c r="GT3" s="50"/>
      <c r="GU3" s="50"/>
      <c r="GV3" s="50"/>
      <c r="GW3" s="50"/>
      <c r="GX3" s="50"/>
      <c r="GY3" s="50"/>
      <c r="GZ3" s="50"/>
      <c r="HA3" s="50"/>
      <c r="HB3" s="50"/>
      <c r="HC3" s="50"/>
      <c r="HD3" s="50"/>
      <c r="HE3" s="50"/>
      <c r="HF3" s="50"/>
      <c r="HG3" s="50"/>
      <c r="HH3" s="50"/>
      <c r="HI3" s="50"/>
      <c r="HJ3" s="50"/>
      <c r="HK3" s="50"/>
      <c r="HL3" s="50"/>
      <c r="HM3" s="50"/>
      <c r="HN3" s="50"/>
      <c r="HO3" s="50"/>
      <c r="HP3" s="50"/>
      <c r="HQ3" s="50"/>
      <c r="HR3" s="50"/>
      <c r="HS3" s="50"/>
      <c r="HT3" s="50"/>
      <c r="HU3" s="50"/>
      <c r="HV3" s="50"/>
      <c r="HW3" s="50"/>
      <c r="HX3" s="50"/>
      <c r="HY3" s="50"/>
      <c r="HZ3" s="50"/>
      <c r="IA3" s="50"/>
      <c r="IB3" s="50"/>
      <c r="IC3" s="50"/>
      <c r="ID3" s="50"/>
      <c r="IE3" s="50"/>
      <c r="IF3" s="50"/>
      <c r="IG3" s="50"/>
      <c r="IH3" s="50"/>
      <c r="II3" s="50"/>
      <c r="IJ3" s="50"/>
      <c r="IK3" s="50"/>
      <c r="IL3" s="50"/>
      <c r="IM3" s="50"/>
      <c r="IN3" s="50"/>
      <c r="IO3" s="50"/>
      <c r="IP3" s="50"/>
    </row>
    <row r="4" spans="1:257" ht="14.25" customHeight="1">
      <c r="A4" s="294" t="s">
        <v>972</v>
      </c>
      <c r="B4" s="314" t="s">
        <v>443</v>
      </c>
      <c r="C4" s="315"/>
      <c r="D4" s="315"/>
      <c r="E4" s="315"/>
      <c r="F4" s="315"/>
      <c r="G4" s="316"/>
      <c r="H4" s="51"/>
      <c r="I4" s="50"/>
      <c r="J4" s="52"/>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row>
    <row r="5" spans="1:257" ht="14.25" customHeight="1">
      <c r="A5" s="294" t="s">
        <v>973</v>
      </c>
      <c r="B5" s="295" t="s">
        <v>961</v>
      </c>
      <c r="C5" s="295" t="s">
        <v>974</v>
      </c>
      <c r="D5" s="296" t="s">
        <v>2</v>
      </c>
      <c r="E5" s="317" t="s">
        <v>975</v>
      </c>
      <c r="F5" s="318"/>
      <c r="G5" s="319"/>
      <c r="H5" s="53"/>
      <c r="I5" s="50"/>
      <c r="J5" s="50" t="s">
        <v>3</v>
      </c>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row>
    <row r="6" spans="1:257" ht="14.25" customHeight="1" thickBot="1">
      <c r="A6" s="55">
        <f>COUNTIF(F12:G70,"Pass")</f>
        <v>0</v>
      </c>
      <c r="B6" s="56">
        <f>COUNTIF(F12:G70,"Fail")</f>
        <v>0</v>
      </c>
      <c r="C6" s="56">
        <f>E6-D6-B6-A6</f>
        <v>30</v>
      </c>
      <c r="D6" s="57">
        <f>COUNTIF(F12:G70,"N/A")</f>
        <v>0</v>
      </c>
      <c r="E6" s="320">
        <f>COUNTA(A12:A70)*2</f>
        <v>30</v>
      </c>
      <c r="F6" s="321"/>
      <c r="G6" s="322"/>
      <c r="H6" s="53"/>
      <c r="I6" s="50"/>
      <c r="J6" s="50" t="s">
        <v>2</v>
      </c>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0"/>
      <c r="FJ6" s="50"/>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0"/>
      <c r="IB6" s="50"/>
      <c r="IC6" s="50"/>
      <c r="ID6" s="50"/>
      <c r="IE6" s="50"/>
      <c r="IF6" s="50"/>
      <c r="IG6" s="50"/>
      <c r="IH6" s="50"/>
      <c r="II6" s="50"/>
      <c r="IJ6" s="50"/>
      <c r="IK6" s="50"/>
      <c r="IL6" s="50"/>
      <c r="IM6" s="50"/>
      <c r="IN6" s="50"/>
      <c r="IO6" s="50"/>
      <c r="IP6" s="50"/>
    </row>
    <row r="7" spans="1:257" ht="14.25" customHeight="1">
      <c r="A7" s="106"/>
      <c r="B7" s="106"/>
      <c r="C7" s="106"/>
      <c r="D7" s="106"/>
      <c r="E7" s="107"/>
      <c r="F7" s="107"/>
      <c r="G7" s="107"/>
      <c r="H7" s="53"/>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0"/>
      <c r="DB7" s="50"/>
      <c r="DC7" s="50"/>
      <c r="DD7" s="50"/>
      <c r="DE7" s="50"/>
      <c r="DF7" s="50"/>
      <c r="DG7" s="50"/>
      <c r="DH7" s="50"/>
      <c r="DI7" s="50"/>
      <c r="DJ7" s="50"/>
      <c r="DK7" s="50"/>
      <c r="DL7" s="50"/>
      <c r="DM7" s="50"/>
      <c r="DN7" s="50"/>
      <c r="DO7" s="50"/>
      <c r="DP7" s="50"/>
      <c r="DQ7" s="50"/>
      <c r="DR7" s="50"/>
      <c r="DS7" s="50"/>
      <c r="DT7" s="50"/>
      <c r="DU7" s="50"/>
      <c r="DV7" s="50"/>
      <c r="DW7" s="50"/>
      <c r="DX7" s="50"/>
      <c r="DY7" s="50"/>
      <c r="DZ7" s="50"/>
      <c r="EA7" s="50"/>
      <c r="EB7" s="50"/>
      <c r="EC7" s="50"/>
      <c r="ED7" s="50"/>
      <c r="EE7" s="50"/>
      <c r="EF7" s="50"/>
      <c r="EG7" s="50"/>
      <c r="EH7" s="50"/>
      <c r="EI7" s="50"/>
      <c r="EJ7" s="50"/>
      <c r="EK7" s="50"/>
      <c r="EL7" s="50"/>
      <c r="EM7" s="50"/>
      <c r="EN7" s="50"/>
      <c r="EO7" s="50"/>
      <c r="EP7" s="50"/>
      <c r="EQ7" s="50"/>
      <c r="ER7" s="50"/>
      <c r="ES7" s="50"/>
      <c r="ET7" s="50"/>
      <c r="EU7" s="50"/>
      <c r="EV7" s="50"/>
      <c r="EW7" s="50"/>
      <c r="EX7" s="50"/>
      <c r="EY7" s="50"/>
      <c r="EZ7" s="50"/>
      <c r="FA7" s="50"/>
      <c r="FB7" s="50"/>
      <c r="FC7" s="50"/>
      <c r="FD7" s="50"/>
      <c r="FE7" s="50"/>
      <c r="FF7" s="50"/>
      <c r="FG7" s="50"/>
      <c r="FH7" s="50"/>
      <c r="FI7" s="50"/>
      <c r="FJ7" s="50"/>
      <c r="FK7" s="50"/>
      <c r="FL7" s="50"/>
      <c r="FM7" s="50"/>
      <c r="FN7" s="50"/>
      <c r="FO7" s="50"/>
      <c r="FP7" s="50"/>
      <c r="FQ7" s="50"/>
      <c r="FR7" s="50"/>
      <c r="FS7" s="50"/>
      <c r="FT7" s="50"/>
      <c r="FU7" s="50"/>
      <c r="FV7" s="50"/>
      <c r="FW7" s="50"/>
      <c r="FX7" s="50"/>
      <c r="FY7" s="50"/>
      <c r="FZ7" s="50"/>
      <c r="GA7" s="50"/>
      <c r="GB7" s="50"/>
      <c r="GC7" s="50"/>
      <c r="GD7" s="50"/>
      <c r="GE7" s="50"/>
      <c r="GF7" s="50"/>
      <c r="GG7" s="50"/>
      <c r="GH7" s="50"/>
      <c r="GI7" s="50"/>
      <c r="GJ7" s="50"/>
      <c r="GK7" s="50"/>
      <c r="GL7" s="50"/>
      <c r="GM7" s="50"/>
      <c r="GN7" s="50"/>
      <c r="GO7" s="50"/>
      <c r="GP7" s="50"/>
      <c r="GQ7" s="50"/>
      <c r="GR7" s="50"/>
      <c r="GS7" s="50"/>
      <c r="GT7" s="50"/>
      <c r="GU7" s="50"/>
      <c r="GV7" s="50"/>
      <c r="GW7" s="50"/>
      <c r="GX7" s="50"/>
      <c r="GY7" s="50"/>
      <c r="GZ7" s="50"/>
      <c r="HA7" s="50"/>
      <c r="HB7" s="50"/>
      <c r="HC7" s="50"/>
      <c r="HD7" s="50"/>
      <c r="HE7" s="50"/>
      <c r="HF7" s="50"/>
      <c r="HG7" s="50"/>
      <c r="HH7" s="50"/>
      <c r="HI7" s="50"/>
      <c r="HJ7" s="50"/>
      <c r="HK7" s="50"/>
      <c r="HL7" s="50"/>
      <c r="HM7" s="50"/>
      <c r="HN7" s="50"/>
      <c r="HO7" s="50"/>
      <c r="HP7" s="50"/>
      <c r="HQ7" s="50"/>
      <c r="HR7" s="50"/>
      <c r="HS7" s="50"/>
      <c r="HT7" s="50"/>
      <c r="HU7" s="50"/>
      <c r="HV7" s="50"/>
      <c r="HW7" s="50"/>
      <c r="HX7" s="50"/>
      <c r="HY7" s="50"/>
      <c r="HZ7" s="50"/>
      <c r="IA7" s="50"/>
      <c r="IB7" s="50"/>
      <c r="IC7" s="50"/>
      <c r="ID7" s="50"/>
      <c r="IE7" s="50"/>
      <c r="IF7" s="50"/>
      <c r="IG7" s="50"/>
      <c r="IH7" s="50"/>
      <c r="II7" s="50"/>
      <c r="IJ7" s="50"/>
      <c r="IK7" s="50"/>
      <c r="IL7" s="50"/>
      <c r="IM7" s="50"/>
      <c r="IN7" s="50"/>
      <c r="IO7" s="50"/>
      <c r="IP7" s="50"/>
    </row>
    <row r="8" spans="1:257" ht="14.25" customHeight="1">
      <c r="A8" s="106"/>
      <c r="B8" s="106"/>
      <c r="C8" s="106"/>
      <c r="D8" s="106"/>
      <c r="E8" s="107"/>
      <c r="F8" s="107"/>
      <c r="G8" s="107"/>
      <c r="H8" s="53"/>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0"/>
      <c r="DB8" s="50"/>
      <c r="DC8" s="50"/>
      <c r="DD8" s="50"/>
      <c r="DE8" s="50"/>
      <c r="DF8" s="50"/>
      <c r="DG8" s="50"/>
      <c r="DH8" s="50"/>
      <c r="DI8" s="50"/>
      <c r="DJ8" s="50"/>
      <c r="DK8" s="50"/>
      <c r="DL8" s="50"/>
      <c r="DM8" s="50"/>
      <c r="DN8" s="50"/>
      <c r="DO8" s="50"/>
      <c r="DP8" s="50"/>
      <c r="DQ8" s="50"/>
      <c r="DR8" s="50"/>
      <c r="DS8" s="50"/>
      <c r="DT8" s="50"/>
      <c r="DU8" s="50"/>
      <c r="DV8" s="50"/>
      <c r="DW8" s="50"/>
      <c r="DX8" s="50"/>
      <c r="DY8" s="50"/>
      <c r="DZ8" s="50"/>
      <c r="EA8" s="50"/>
      <c r="EB8" s="50"/>
      <c r="EC8" s="50"/>
      <c r="ED8" s="50"/>
      <c r="EE8" s="50"/>
      <c r="EF8" s="50"/>
      <c r="EG8" s="50"/>
      <c r="EH8" s="50"/>
      <c r="EI8" s="50"/>
      <c r="EJ8" s="50"/>
      <c r="EK8" s="50"/>
      <c r="EL8" s="50"/>
      <c r="EM8" s="50"/>
      <c r="EN8" s="50"/>
      <c r="EO8" s="50"/>
      <c r="EP8" s="50"/>
      <c r="EQ8" s="50"/>
      <c r="ER8" s="50"/>
      <c r="ES8" s="50"/>
      <c r="ET8" s="50"/>
      <c r="EU8" s="50"/>
      <c r="EV8" s="50"/>
      <c r="EW8" s="50"/>
      <c r="EX8" s="50"/>
      <c r="EY8" s="50"/>
      <c r="EZ8" s="50"/>
      <c r="FA8" s="50"/>
      <c r="FB8" s="50"/>
      <c r="FC8" s="50"/>
      <c r="FD8" s="50"/>
      <c r="FE8" s="50"/>
      <c r="FF8" s="50"/>
      <c r="FG8" s="50"/>
      <c r="FH8" s="50"/>
      <c r="FI8" s="50"/>
      <c r="FJ8" s="50"/>
      <c r="FK8" s="50"/>
      <c r="FL8" s="50"/>
      <c r="FM8" s="50"/>
      <c r="FN8" s="50"/>
      <c r="FO8" s="50"/>
      <c r="FP8" s="50"/>
      <c r="FQ8" s="50"/>
      <c r="FR8" s="50"/>
      <c r="FS8" s="50"/>
      <c r="FT8" s="50"/>
      <c r="FU8" s="50"/>
      <c r="FV8" s="50"/>
      <c r="FW8" s="50"/>
      <c r="FX8" s="50"/>
      <c r="FY8" s="50"/>
      <c r="FZ8" s="50"/>
      <c r="GA8" s="50"/>
      <c r="GB8" s="50"/>
      <c r="GC8" s="50"/>
      <c r="GD8" s="50"/>
      <c r="GE8" s="50"/>
      <c r="GF8" s="50"/>
      <c r="GG8" s="50"/>
      <c r="GH8" s="50"/>
      <c r="GI8" s="50"/>
      <c r="GJ8" s="50"/>
      <c r="GK8" s="50"/>
      <c r="GL8" s="50"/>
      <c r="GM8" s="50"/>
      <c r="GN8" s="50"/>
      <c r="GO8" s="50"/>
      <c r="GP8" s="50"/>
      <c r="GQ8" s="50"/>
      <c r="GR8" s="50"/>
      <c r="GS8" s="50"/>
      <c r="GT8" s="50"/>
      <c r="GU8" s="50"/>
      <c r="GV8" s="50"/>
      <c r="GW8" s="50"/>
      <c r="GX8" s="50"/>
      <c r="GY8" s="50"/>
      <c r="GZ8" s="50"/>
      <c r="HA8" s="50"/>
      <c r="HB8" s="50"/>
      <c r="HC8" s="50"/>
      <c r="HD8" s="50"/>
      <c r="HE8" s="50"/>
      <c r="HF8" s="50"/>
      <c r="HG8" s="50"/>
      <c r="HH8" s="50"/>
      <c r="HI8" s="50"/>
      <c r="HJ8" s="50"/>
      <c r="HK8" s="50"/>
      <c r="HL8" s="50"/>
      <c r="HM8" s="50"/>
      <c r="HN8" s="50"/>
      <c r="HO8" s="50"/>
      <c r="HP8" s="50"/>
      <c r="HQ8" s="50"/>
      <c r="HR8" s="50"/>
      <c r="HS8" s="50"/>
      <c r="HT8" s="50"/>
      <c r="HU8" s="50"/>
      <c r="HV8" s="50"/>
      <c r="HW8" s="50"/>
      <c r="HX8" s="50"/>
      <c r="HY8" s="50"/>
      <c r="HZ8" s="50"/>
      <c r="IA8" s="50"/>
      <c r="IB8" s="50"/>
      <c r="IC8" s="50"/>
      <c r="ID8" s="50"/>
      <c r="IE8" s="50"/>
      <c r="IF8" s="50"/>
      <c r="IG8" s="50"/>
      <c r="IH8" s="50"/>
      <c r="II8" s="50"/>
      <c r="IJ8" s="50"/>
      <c r="IK8" s="50"/>
      <c r="IL8" s="50"/>
      <c r="IM8" s="50"/>
      <c r="IN8" s="50"/>
      <c r="IO8" s="50"/>
      <c r="IP8" s="50"/>
    </row>
    <row r="9" spans="1:257" ht="14.25" customHeight="1">
      <c r="A9" s="50"/>
      <c r="B9" s="50"/>
      <c r="C9" s="50"/>
      <c r="D9" s="58"/>
      <c r="E9" s="58"/>
      <c r="F9" s="58"/>
      <c r="G9" s="58"/>
      <c r="H9" s="53"/>
      <c r="I9" s="53"/>
      <c r="J9" s="54"/>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c r="FG9" s="50"/>
      <c r="FH9" s="50"/>
      <c r="FI9" s="50"/>
      <c r="FJ9" s="50"/>
      <c r="FK9" s="50"/>
      <c r="FL9" s="50"/>
      <c r="FM9" s="50"/>
      <c r="FN9" s="50"/>
      <c r="FO9" s="50"/>
      <c r="FP9" s="50"/>
      <c r="FQ9" s="50"/>
      <c r="FR9" s="50"/>
      <c r="FS9" s="50"/>
      <c r="FT9" s="50"/>
      <c r="FU9" s="50"/>
      <c r="FV9" s="50"/>
      <c r="FW9" s="50"/>
      <c r="FX9" s="50"/>
      <c r="FY9" s="50"/>
      <c r="FZ9" s="50"/>
      <c r="GA9" s="50"/>
      <c r="GB9" s="50"/>
      <c r="GC9" s="50"/>
      <c r="GD9" s="50"/>
      <c r="GE9" s="50"/>
      <c r="GF9" s="50"/>
      <c r="GG9" s="50"/>
      <c r="GH9" s="50"/>
      <c r="GI9" s="50"/>
      <c r="GJ9" s="50"/>
      <c r="GK9" s="50"/>
      <c r="GL9" s="50"/>
      <c r="GM9" s="50"/>
      <c r="GN9" s="50"/>
      <c r="GO9" s="50"/>
      <c r="GP9" s="50"/>
      <c r="GQ9" s="50"/>
      <c r="GR9" s="50"/>
      <c r="GS9" s="50"/>
      <c r="GT9" s="50"/>
      <c r="GU9" s="50"/>
      <c r="GV9" s="50"/>
      <c r="GW9" s="50"/>
      <c r="GX9" s="50"/>
      <c r="GY9" s="50"/>
      <c r="GZ9" s="50"/>
      <c r="HA9" s="50"/>
      <c r="HB9" s="50"/>
      <c r="HC9" s="50"/>
      <c r="HD9" s="50"/>
      <c r="HE9" s="50"/>
      <c r="HF9" s="50"/>
      <c r="HG9" s="50"/>
      <c r="HH9" s="50"/>
      <c r="HI9" s="50"/>
      <c r="HJ9" s="50"/>
      <c r="HK9" s="50"/>
      <c r="HL9" s="50"/>
      <c r="HM9" s="50"/>
      <c r="HN9" s="50"/>
      <c r="HO9" s="50"/>
      <c r="HP9" s="50"/>
      <c r="HQ9" s="50"/>
      <c r="HR9" s="50"/>
      <c r="HS9" s="50"/>
      <c r="HT9" s="50"/>
      <c r="HU9" s="50"/>
      <c r="HV9" s="50"/>
      <c r="HW9" s="50"/>
      <c r="HX9" s="50"/>
      <c r="HY9" s="50"/>
      <c r="HZ9" s="50"/>
      <c r="IA9" s="50"/>
      <c r="IB9" s="50"/>
      <c r="IC9" s="50"/>
      <c r="ID9" s="50"/>
      <c r="IE9" s="50"/>
      <c r="IF9" s="50"/>
      <c r="IG9" s="50"/>
      <c r="IH9" s="50"/>
      <c r="II9" s="50"/>
      <c r="IJ9" s="50"/>
      <c r="IK9" s="50"/>
      <c r="IL9" s="50"/>
      <c r="IM9" s="50"/>
      <c r="IN9" s="50"/>
      <c r="IO9" s="50"/>
      <c r="IP9" s="50"/>
      <c r="IQ9" s="50"/>
      <c r="IR9" s="50"/>
      <c r="IS9" s="50"/>
      <c r="IT9" s="50"/>
      <c r="IU9" s="50"/>
      <c r="IV9" s="50"/>
      <c r="IW9" s="50"/>
    </row>
    <row r="10" spans="1:257" ht="39" customHeight="1">
      <c r="A10" s="230" t="s">
        <v>4</v>
      </c>
      <c r="B10" s="232" t="s">
        <v>932</v>
      </c>
      <c r="C10" s="232" t="s">
        <v>933</v>
      </c>
      <c r="D10" s="232" t="s">
        <v>934</v>
      </c>
      <c r="E10" s="231" t="s">
        <v>935</v>
      </c>
      <c r="F10" s="231" t="s">
        <v>10</v>
      </c>
      <c r="G10" s="231" t="s">
        <v>9</v>
      </c>
      <c r="H10" s="233" t="s">
        <v>936</v>
      </c>
      <c r="I10" s="232" t="s">
        <v>937</v>
      </c>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50"/>
      <c r="FH10" s="50"/>
      <c r="FI10" s="50"/>
      <c r="FJ10" s="50"/>
      <c r="FK10" s="50"/>
      <c r="FL10" s="50"/>
      <c r="FM10" s="50"/>
      <c r="FN10" s="50"/>
      <c r="FO10" s="50"/>
      <c r="FP10" s="50"/>
      <c r="FQ10" s="50"/>
      <c r="FR10" s="50"/>
      <c r="FS10" s="50"/>
      <c r="FT10" s="50"/>
      <c r="FU10" s="50"/>
      <c r="FV10" s="50"/>
      <c r="FW10" s="50"/>
      <c r="FX10" s="50"/>
      <c r="FY10" s="50"/>
      <c r="FZ10" s="50"/>
      <c r="GA10" s="50"/>
      <c r="GB10" s="50"/>
      <c r="GC10" s="50"/>
      <c r="GD10" s="50"/>
      <c r="GE10" s="50"/>
      <c r="GF10" s="50"/>
      <c r="GG10" s="50"/>
      <c r="GH10" s="50"/>
      <c r="GI10" s="50"/>
      <c r="GJ10" s="50"/>
      <c r="GK10" s="50"/>
      <c r="GL10" s="50"/>
      <c r="GM10" s="50"/>
      <c r="GN10" s="50"/>
      <c r="GO10" s="50"/>
      <c r="GP10" s="50"/>
      <c r="GQ10" s="50"/>
      <c r="GR10" s="50"/>
      <c r="GS10" s="50"/>
      <c r="GT10" s="50"/>
      <c r="GU10" s="50"/>
      <c r="GV10" s="50"/>
      <c r="GW10" s="50"/>
      <c r="GX10" s="50"/>
      <c r="GY10" s="50"/>
      <c r="GZ10" s="50"/>
      <c r="HA10" s="50"/>
      <c r="HB10" s="50"/>
      <c r="HC10" s="50"/>
      <c r="HD10" s="50"/>
      <c r="HE10" s="50"/>
      <c r="HF10" s="50"/>
      <c r="HG10" s="50"/>
      <c r="HH10" s="50"/>
      <c r="HI10" s="50"/>
      <c r="HJ10" s="50"/>
      <c r="HK10" s="50"/>
      <c r="HL10" s="50"/>
      <c r="HM10" s="50"/>
      <c r="HN10" s="50"/>
      <c r="HO10" s="50"/>
      <c r="HP10" s="50"/>
      <c r="HQ10" s="50"/>
      <c r="HR10" s="50"/>
      <c r="HS10" s="50"/>
      <c r="HT10" s="50"/>
      <c r="HU10" s="50"/>
      <c r="HV10" s="50"/>
      <c r="HW10" s="50"/>
      <c r="HX10" s="50"/>
      <c r="HY10" s="50"/>
      <c r="HZ10" s="50"/>
      <c r="IA10" s="50"/>
      <c r="IB10" s="50"/>
      <c r="IC10" s="50"/>
      <c r="ID10" s="50"/>
      <c r="IE10" s="50"/>
      <c r="IF10" s="50"/>
      <c r="IG10" s="50"/>
      <c r="IH10" s="50"/>
      <c r="II10" s="50"/>
      <c r="IJ10" s="50"/>
      <c r="IK10" s="50"/>
      <c r="IL10" s="50"/>
      <c r="IM10" s="50"/>
      <c r="IN10" s="50"/>
    </row>
    <row r="11" spans="1:257" ht="14.25" customHeight="1">
      <c r="A11" s="31"/>
      <c r="B11" s="31" t="s">
        <v>400</v>
      </c>
      <c r="C11" s="32"/>
      <c r="D11" s="32"/>
      <c r="E11" s="32"/>
      <c r="F11" s="32"/>
      <c r="G11" s="32"/>
      <c r="H11" s="32"/>
      <c r="I11" s="33"/>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c r="FG11" s="50"/>
      <c r="FH11" s="50"/>
      <c r="FI11" s="50"/>
      <c r="FJ11" s="50"/>
      <c r="FK11" s="50"/>
      <c r="FL11" s="50"/>
      <c r="FM11" s="50"/>
      <c r="FN11" s="50"/>
      <c r="FO11" s="50"/>
      <c r="FP11" s="50"/>
      <c r="FQ11" s="50"/>
      <c r="FR11" s="50"/>
      <c r="FS11" s="50"/>
      <c r="FT11" s="50"/>
      <c r="FU11" s="50"/>
      <c r="FV11" s="50"/>
      <c r="FW11" s="50"/>
      <c r="FX11" s="50"/>
      <c r="FY11" s="50"/>
      <c r="FZ11" s="50"/>
      <c r="GA11" s="50"/>
      <c r="GB11" s="50"/>
      <c r="GC11" s="50"/>
      <c r="GD11" s="50"/>
      <c r="GE11" s="50"/>
      <c r="GF11" s="50"/>
      <c r="GG11" s="50"/>
      <c r="GH11" s="50"/>
      <c r="GI11" s="50"/>
      <c r="GJ11" s="50"/>
      <c r="GK11" s="50"/>
      <c r="GL11" s="50"/>
      <c r="GM11" s="50"/>
      <c r="GN11" s="50"/>
      <c r="GO11" s="50"/>
      <c r="GP11" s="50"/>
      <c r="GQ11" s="50"/>
      <c r="GR11" s="50"/>
      <c r="GS11" s="50"/>
      <c r="GT11" s="50"/>
      <c r="GU11" s="50"/>
      <c r="GV11" s="50"/>
      <c r="GW11" s="50"/>
      <c r="GX11" s="50"/>
      <c r="GY11" s="50"/>
      <c r="GZ11" s="50"/>
      <c r="HA11" s="50"/>
      <c r="HB11" s="50"/>
      <c r="HC11" s="50"/>
      <c r="HD11" s="50"/>
      <c r="HE11" s="50"/>
      <c r="HF11" s="50"/>
      <c r="HG11" s="50"/>
      <c r="HH11" s="50"/>
      <c r="HI11" s="50"/>
      <c r="HJ11" s="50"/>
      <c r="HK11" s="50"/>
      <c r="HL11" s="50"/>
      <c r="HM11" s="50"/>
      <c r="HN11" s="50"/>
      <c r="HO11" s="50"/>
      <c r="HP11" s="50"/>
      <c r="HQ11" s="50"/>
      <c r="HR11" s="50"/>
      <c r="HS11" s="50"/>
      <c r="HT11" s="50"/>
      <c r="HU11" s="50"/>
      <c r="HV11" s="50"/>
      <c r="HW11" s="50"/>
      <c r="HX11" s="50"/>
      <c r="HY11" s="50"/>
      <c r="HZ11" s="50"/>
      <c r="IA11" s="50"/>
      <c r="IB11" s="50"/>
      <c r="IC11" s="50"/>
      <c r="ID11" s="50"/>
      <c r="IE11" s="50"/>
      <c r="IF11" s="50"/>
      <c r="IG11" s="50"/>
      <c r="IH11" s="50"/>
      <c r="II11" s="50"/>
      <c r="IJ11" s="50"/>
      <c r="IK11" s="50"/>
      <c r="IL11" s="50"/>
      <c r="IM11" s="50"/>
      <c r="IN11" s="50"/>
    </row>
    <row r="12" spans="1:257" ht="14.25" customHeight="1">
      <c r="A12" s="34" t="str">
        <f>IF(OR(B12&lt;&gt;"",D12&lt;E11&gt;""),"["&amp;TEXT($B$2,"##")&amp;"-"&amp;TEXT(ROW()-10,"##")&amp;"]","")</f>
        <v>[Homepage-2]</v>
      </c>
      <c r="B12" s="65" t="s">
        <v>421</v>
      </c>
      <c r="C12" s="65" t="s">
        <v>401</v>
      </c>
      <c r="D12" s="65" t="s">
        <v>539</v>
      </c>
      <c r="E12" s="68"/>
      <c r="F12" s="63"/>
      <c r="G12" s="63"/>
      <c r="H12" s="69"/>
      <c r="I12" s="70"/>
      <c r="J12" s="59"/>
    </row>
    <row r="13" spans="1:257" ht="14.25" customHeight="1">
      <c r="A13" s="91" t="str">
        <f t="shared" ref="A13:A15" si="0">IF(OR(B13&lt;&gt;"",D13&lt;E12&gt;""),"["&amp;TEXT($B$2,"##")&amp;"-"&amp;TEXT(ROW()-10,"##")&amp;"]","")</f>
        <v>[Homepage-3]</v>
      </c>
      <c r="B13" s="65" t="s">
        <v>422</v>
      </c>
      <c r="C13" s="65" t="s">
        <v>401</v>
      </c>
      <c r="D13" s="65" t="s">
        <v>539</v>
      </c>
      <c r="E13" s="71"/>
      <c r="F13" s="63"/>
      <c r="G13" s="63"/>
      <c r="H13" s="69"/>
      <c r="I13" s="70"/>
      <c r="J13" s="59"/>
    </row>
    <row r="14" spans="1:257" ht="14.25" customHeight="1">
      <c r="A14" s="91" t="str">
        <f t="shared" si="0"/>
        <v>[Homepage-4]</v>
      </c>
      <c r="B14" s="65" t="s">
        <v>423</v>
      </c>
      <c r="C14" s="65" t="s">
        <v>425</v>
      </c>
      <c r="D14" s="65" t="s">
        <v>538</v>
      </c>
      <c r="E14" s="71"/>
      <c r="F14" s="63"/>
      <c r="G14" s="63"/>
      <c r="H14" s="69"/>
      <c r="I14" s="192"/>
      <c r="J14" s="59"/>
    </row>
    <row r="15" spans="1:257" ht="14.25" customHeight="1">
      <c r="A15" s="91" t="str">
        <f t="shared" si="0"/>
        <v>[Homepage-5]</v>
      </c>
      <c r="B15" s="65" t="s">
        <v>424</v>
      </c>
      <c r="C15" s="65" t="s">
        <v>425</v>
      </c>
      <c r="D15" s="65" t="s">
        <v>538</v>
      </c>
      <c r="E15" s="71"/>
      <c r="F15" s="63"/>
      <c r="G15" s="63"/>
      <c r="H15" s="69"/>
      <c r="I15" s="192"/>
      <c r="J15" s="59"/>
    </row>
    <row r="16" spans="1:257" ht="14.25" customHeight="1">
      <c r="A16" s="64" t="str">
        <f>IF(OR(B16&lt;&gt;"",D16&lt;E13&gt;""),"["&amp;TEXT($B$2,"##")&amp;"-"&amp;TEXT(ROW()-10,"##")&amp;"]","")</f>
        <v>[Homepage-6]</v>
      </c>
      <c r="B16" s="172" t="s">
        <v>439</v>
      </c>
      <c r="C16" s="74" t="s">
        <v>426</v>
      </c>
      <c r="D16" s="172" t="s">
        <v>442</v>
      </c>
      <c r="E16" s="71"/>
      <c r="F16" s="63"/>
      <c r="G16" s="63"/>
      <c r="H16" s="69"/>
      <c r="I16" s="73"/>
      <c r="J16" s="59"/>
    </row>
    <row r="17" spans="1:10" ht="14.25" customHeight="1">
      <c r="A17" s="64" t="str">
        <f>IF(OR(B17&lt;&gt;"",D17&lt;E14&gt;""),"["&amp;TEXT($B$2,"##")&amp;"-"&amp;TEXT(ROW()-10,"##")&amp;"]","")</f>
        <v>[Homepage-7]</v>
      </c>
      <c r="B17" s="172" t="s">
        <v>440</v>
      </c>
      <c r="C17" s="74" t="s">
        <v>441</v>
      </c>
      <c r="D17" s="172" t="s">
        <v>442</v>
      </c>
      <c r="E17" s="71"/>
      <c r="F17" s="63"/>
      <c r="G17" s="63"/>
      <c r="H17" s="69"/>
      <c r="I17" s="73"/>
      <c r="J17" s="59"/>
    </row>
    <row r="18" spans="1:10" ht="14.25" customHeight="1">
      <c r="A18" s="64" t="str">
        <f>IF(OR(B18&lt;&gt;"",D18&lt;E14&gt;""),"["&amp;TEXT($B$2,"##")&amp;"-"&amp;TEXT(ROW()-10,"##")&amp;"]","")</f>
        <v>[Homepage-8]</v>
      </c>
      <c r="B18" s="172" t="s">
        <v>540</v>
      </c>
      <c r="C18" s="74" t="s">
        <v>420</v>
      </c>
      <c r="D18" s="172" t="s">
        <v>592</v>
      </c>
      <c r="E18" s="71"/>
      <c r="F18" s="63"/>
      <c r="G18" s="63"/>
      <c r="H18" s="69"/>
      <c r="I18" s="73"/>
      <c r="J18" s="59"/>
    </row>
    <row r="19" spans="1:10" ht="14.25" customHeight="1">
      <c r="A19" s="64" t="str">
        <f>IF(OR(B19&lt;&gt;"",D19&lt;E15&gt;""),"["&amp;TEXT($B$2,"##")&amp;"-"&amp;TEXT(ROW()-10,"##")&amp;"]","")</f>
        <v>[Homepage-9]</v>
      </c>
      <c r="B19" s="172" t="s">
        <v>541</v>
      </c>
      <c r="C19" s="74" t="s">
        <v>543</v>
      </c>
      <c r="D19" s="172" t="s">
        <v>548</v>
      </c>
      <c r="E19" s="71"/>
      <c r="F19" s="63"/>
      <c r="G19" s="63"/>
      <c r="H19" s="69"/>
      <c r="I19" s="73"/>
      <c r="J19" s="59"/>
    </row>
    <row r="20" spans="1:10" ht="14.25" customHeight="1">
      <c r="A20" s="64" t="str">
        <f>IF(OR(B20&lt;&gt;"",D20&lt;E18&gt;""),"["&amp;TEXT($B$2,"##")&amp;"-"&amp;TEXT(ROW()-10,"##")&amp;"]","")</f>
        <v>[Homepage-10]</v>
      </c>
      <c r="B20" s="172" t="s">
        <v>545</v>
      </c>
      <c r="C20" s="74" t="s">
        <v>419</v>
      </c>
      <c r="D20" s="172" t="s">
        <v>547</v>
      </c>
      <c r="E20" s="71"/>
      <c r="F20" s="63"/>
      <c r="G20" s="63"/>
      <c r="H20" s="69"/>
      <c r="I20" s="73"/>
      <c r="J20" s="59"/>
    </row>
    <row r="21" spans="1:10" ht="14.25" customHeight="1">
      <c r="A21" s="64" t="str">
        <f>IF(OR(B21&lt;&gt;"",D21&lt;E19&gt;""),"["&amp;TEXT($B$2,"##")&amp;"-"&amp;TEXT(ROW()-10,"##")&amp;"]","")</f>
        <v>[Homepage-11]</v>
      </c>
      <c r="B21" s="172" t="s">
        <v>542</v>
      </c>
      <c r="C21" s="74" t="s">
        <v>544</v>
      </c>
      <c r="D21" s="172" t="s">
        <v>546</v>
      </c>
      <c r="E21" s="71"/>
      <c r="F21" s="63"/>
      <c r="G21" s="63"/>
      <c r="H21" s="69"/>
      <c r="I21" s="73"/>
      <c r="J21" s="59"/>
    </row>
    <row r="22" spans="1:10" ht="14.25" customHeight="1">
      <c r="A22" s="64" t="str">
        <f>IF(OR(B22&lt;&gt;"",D22&lt;E20&gt;""),"["&amp;TEXT($B$2,"##")&amp;"-"&amp;TEXT(ROW()-10,"##")&amp;"]","")</f>
        <v>[Homepage-12]</v>
      </c>
      <c r="B22" s="172" t="s">
        <v>427</v>
      </c>
      <c r="C22" s="74" t="s">
        <v>428</v>
      </c>
      <c r="D22" s="172" t="s">
        <v>593</v>
      </c>
      <c r="E22" s="71"/>
      <c r="F22" s="63"/>
      <c r="G22" s="63"/>
      <c r="H22" s="69"/>
      <c r="I22" s="73"/>
      <c r="J22" s="59"/>
    </row>
    <row r="23" spans="1:10" ht="14.25" customHeight="1">
      <c r="A23" s="64" t="str">
        <f>IF(OR(B23&lt;&gt;"",D23&lt;E20&gt;""),"["&amp;TEXT($B$2,"##")&amp;"-"&amp;TEXT(ROW()-10,"##")&amp;"]","")</f>
        <v>[Homepage-13]</v>
      </c>
      <c r="B23" s="77" t="s">
        <v>446</v>
      </c>
      <c r="C23" s="77" t="s">
        <v>431</v>
      </c>
      <c r="D23" s="77" t="s">
        <v>434</v>
      </c>
      <c r="E23" s="71"/>
      <c r="F23" s="63"/>
      <c r="G23" s="63"/>
      <c r="H23" s="69"/>
      <c r="I23" s="73"/>
      <c r="J23" s="59"/>
    </row>
    <row r="24" spans="1:10" ht="14.25" customHeight="1">
      <c r="A24" s="64" t="str">
        <f t="shared" ref="A24:A26" si="1">IF(OR(B24&lt;&gt;"",D24&lt;E22&gt;""),"["&amp;TEXT($B$2,"##")&amp;"-"&amp;TEXT(ROW()-10,"##")&amp;"]","")</f>
        <v>[Homepage-14]</v>
      </c>
      <c r="B24" s="77" t="s">
        <v>429</v>
      </c>
      <c r="C24" s="77" t="s">
        <v>430</v>
      </c>
      <c r="D24" s="77" t="s">
        <v>432</v>
      </c>
      <c r="E24" s="71"/>
      <c r="F24" s="63"/>
      <c r="G24" s="63"/>
      <c r="H24" s="69"/>
      <c r="I24" s="73"/>
      <c r="J24" s="59"/>
    </row>
    <row r="25" spans="1:10" ht="14.25" customHeight="1">
      <c r="A25" s="64" t="str">
        <f t="shared" si="1"/>
        <v>[Homepage-15]</v>
      </c>
      <c r="B25" s="193" t="s">
        <v>452</v>
      </c>
      <c r="C25" s="172" t="s">
        <v>433</v>
      </c>
      <c r="D25" s="172" t="s">
        <v>435</v>
      </c>
      <c r="E25" s="171"/>
      <c r="F25" s="63"/>
      <c r="G25" s="63"/>
      <c r="H25" s="69"/>
      <c r="I25" s="73"/>
      <c r="J25" s="59"/>
    </row>
    <row r="26" spans="1:10" ht="14.25" customHeight="1">
      <c r="A26" s="64" t="str">
        <f t="shared" si="1"/>
        <v>[Homepage-16]</v>
      </c>
      <c r="B26" s="172" t="s">
        <v>438</v>
      </c>
      <c r="C26" s="172" t="s">
        <v>436</v>
      </c>
      <c r="D26" s="172" t="s">
        <v>437</v>
      </c>
      <c r="E26" s="71"/>
      <c r="F26" s="65"/>
      <c r="G26" s="65"/>
      <c r="H26" s="72"/>
      <c r="I26" s="73"/>
      <c r="J26" s="59"/>
    </row>
    <row r="27" spans="1:10" ht="14.25" customHeight="1">
      <c r="A27" s="103"/>
      <c r="B27" s="65"/>
      <c r="C27" s="65"/>
      <c r="D27" s="65"/>
      <c r="E27" s="99"/>
      <c r="F27" s="63"/>
      <c r="G27" s="63"/>
      <c r="H27" s="108"/>
      <c r="I27" s="99"/>
      <c r="J27" s="59"/>
    </row>
    <row r="28" spans="1:10" ht="14.25" customHeight="1">
      <c r="A28" s="103"/>
      <c r="B28" s="65"/>
      <c r="C28" s="65"/>
      <c r="D28" s="65"/>
      <c r="E28" s="99"/>
      <c r="F28" s="63"/>
      <c r="G28" s="63"/>
      <c r="H28" s="108"/>
      <c r="I28" s="99"/>
      <c r="J28" s="59"/>
    </row>
    <row r="29" spans="1:10" ht="14.25" customHeight="1">
      <c r="A29" s="103"/>
      <c r="B29" s="65"/>
      <c r="C29" s="65"/>
      <c r="D29" s="65"/>
      <c r="E29" s="99"/>
      <c r="F29" s="63"/>
      <c r="G29" s="63"/>
      <c r="H29" s="108"/>
      <c r="I29" s="99"/>
      <c r="J29" s="59"/>
    </row>
    <row r="30" spans="1:10" ht="14.25" customHeight="1">
      <c r="A30" s="103"/>
      <c r="B30" s="65"/>
      <c r="C30" s="65"/>
      <c r="D30" s="65"/>
      <c r="E30" s="99"/>
      <c r="F30" s="63"/>
      <c r="G30" s="63"/>
      <c r="H30" s="108"/>
      <c r="I30" s="99"/>
      <c r="J30" s="59"/>
    </row>
    <row r="31" spans="1:10" ht="14.25" customHeight="1">
      <c r="A31" s="103"/>
      <c r="B31" s="65"/>
      <c r="C31" s="65"/>
      <c r="D31" s="65"/>
      <c r="E31" s="99"/>
      <c r="F31" s="63"/>
      <c r="G31" s="63"/>
      <c r="H31" s="108"/>
      <c r="I31" s="99"/>
      <c r="J31" s="59"/>
    </row>
    <row r="32" spans="1:10" ht="14.25" customHeight="1">
      <c r="A32" s="103"/>
      <c r="B32" s="65"/>
      <c r="C32" s="65"/>
      <c r="D32" s="65"/>
      <c r="E32" s="99"/>
      <c r="F32" s="63"/>
      <c r="G32" s="63"/>
      <c r="H32" s="108"/>
      <c r="I32" s="99"/>
      <c r="J32" s="59"/>
    </row>
    <row r="33" spans="1:10" ht="14.25" customHeight="1">
      <c r="A33" s="103"/>
      <c r="B33" s="65"/>
      <c r="C33" s="65"/>
      <c r="D33" s="65"/>
      <c r="E33" s="102"/>
      <c r="F33" s="63"/>
      <c r="G33" s="63"/>
      <c r="H33" s="108"/>
      <c r="I33" s="99"/>
      <c r="J33" s="59"/>
    </row>
    <row r="34" spans="1:10" ht="14.25" customHeight="1">
      <c r="A34" s="103"/>
      <c r="B34" s="65"/>
      <c r="C34" s="65"/>
      <c r="D34" s="65"/>
      <c r="E34" s="99"/>
      <c r="F34" s="65"/>
      <c r="G34" s="63"/>
      <c r="H34" s="108"/>
      <c r="I34" s="99"/>
      <c r="J34" s="59"/>
    </row>
    <row r="35" spans="1:10" ht="14.25" customHeight="1">
      <c r="A35" s="103"/>
      <c r="B35" s="65"/>
      <c r="C35" s="65"/>
      <c r="D35" s="65"/>
      <c r="E35" s="99"/>
      <c r="F35" s="65"/>
      <c r="G35" s="63"/>
      <c r="H35" s="108"/>
      <c r="I35" s="99"/>
      <c r="J35" s="59"/>
    </row>
    <row r="36" spans="1:10" ht="14.25" customHeight="1">
      <c r="A36" s="103"/>
      <c r="B36" s="65"/>
      <c r="C36" s="65"/>
      <c r="D36" s="65"/>
      <c r="E36" s="99"/>
      <c r="F36" s="65"/>
      <c r="G36" s="63"/>
      <c r="H36" s="108"/>
      <c r="I36" s="99"/>
      <c r="J36" s="59"/>
    </row>
    <row r="37" spans="1:10" ht="14.25" customHeight="1">
      <c r="A37" s="103"/>
      <c r="B37" s="65"/>
      <c r="C37" s="65"/>
      <c r="D37" s="65"/>
      <c r="E37" s="99"/>
      <c r="F37" s="65"/>
      <c r="G37" s="65"/>
      <c r="H37" s="108"/>
      <c r="I37" s="99"/>
      <c r="J37" s="59"/>
    </row>
    <row r="38" spans="1:10">
      <c r="J38" s="59"/>
    </row>
  </sheetData>
  <mergeCells count="5">
    <mergeCell ref="B2:G2"/>
    <mergeCell ref="B3:G3"/>
    <mergeCell ref="B4:G4"/>
    <mergeCell ref="E5:G5"/>
    <mergeCell ref="E6:G6"/>
  </mergeCells>
  <dataValidations count="1">
    <dataValidation type="list" allowBlank="1" showErrorMessage="1" sqref="F12:G37">
      <formula1>$J$2:$J$6</formula1>
    </dataValidation>
  </dataValidations>
  <hyperlinks>
    <hyperlink ref="A1" location="'Test Report'!A1" display="Back to Test Report"/>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6"/>
  <sheetViews>
    <sheetView tabSelected="1" topLeftCell="B1" zoomScaleNormal="100" workbookViewId="0">
      <selection activeCell="E7" sqref="E7"/>
    </sheetView>
  </sheetViews>
  <sheetFormatPr defaultRowHeight="12.75"/>
  <cols>
    <col min="1" max="1" width="21.125" style="59" customWidth="1"/>
    <col min="2" max="2" width="30.625" style="59" customWidth="1"/>
    <col min="3" max="3" width="34.375" style="59" customWidth="1"/>
    <col min="4" max="4" width="24.75" style="59" customWidth="1"/>
    <col min="5" max="5" width="16.5" style="59" customWidth="1"/>
    <col min="6" max="7" width="11.25" style="59" customWidth="1"/>
    <col min="8" max="8" width="9" style="62"/>
    <col min="9" max="9" width="16.25" style="59" customWidth="1"/>
    <col min="10" max="10" width="9.375" style="61" hidden="1" customWidth="1"/>
    <col min="11" max="11" width="9" style="59" customWidth="1"/>
    <col min="12" max="16" width="9" style="59"/>
    <col min="17" max="17" width="0" style="59" hidden="1" customWidth="1"/>
    <col min="18" max="16384" width="9" style="59"/>
  </cols>
  <sheetData>
    <row r="1" spans="1:257" ht="13.5" thickBot="1">
      <c r="A1" s="76" t="s">
        <v>8</v>
      </c>
      <c r="B1" s="48"/>
      <c r="C1" s="48"/>
      <c r="D1" s="48"/>
      <c r="E1" s="48"/>
      <c r="F1" s="48"/>
      <c r="G1" s="48"/>
      <c r="H1" s="49"/>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c r="CR1" s="50"/>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0"/>
      <c r="DZ1" s="50"/>
      <c r="EA1" s="50"/>
      <c r="EB1" s="50"/>
      <c r="EC1" s="50"/>
      <c r="ED1" s="50"/>
      <c r="EE1" s="50"/>
      <c r="EF1" s="50"/>
      <c r="EG1" s="50"/>
      <c r="EH1" s="50"/>
      <c r="EI1" s="50"/>
      <c r="EJ1" s="50"/>
      <c r="EK1" s="50"/>
      <c r="EL1" s="50"/>
      <c r="EM1" s="50"/>
      <c r="EN1" s="50"/>
      <c r="EO1" s="50"/>
      <c r="EP1" s="50"/>
      <c r="EQ1" s="50"/>
      <c r="ER1" s="50"/>
      <c r="ES1" s="50"/>
      <c r="ET1" s="50"/>
      <c r="EU1" s="50"/>
      <c r="EV1" s="50"/>
      <c r="EW1" s="50"/>
      <c r="EX1" s="50"/>
      <c r="EY1" s="50"/>
      <c r="EZ1" s="50"/>
      <c r="FA1" s="50"/>
      <c r="FB1" s="50"/>
      <c r="FC1" s="50"/>
      <c r="FD1" s="50"/>
      <c r="FE1" s="50"/>
      <c r="FF1" s="50"/>
      <c r="FG1" s="50"/>
      <c r="FH1" s="50"/>
      <c r="FI1" s="50"/>
      <c r="FJ1" s="50"/>
      <c r="FK1" s="50"/>
      <c r="FL1" s="50"/>
      <c r="FM1" s="50"/>
      <c r="FN1" s="50"/>
      <c r="FO1" s="50"/>
      <c r="FP1" s="50"/>
      <c r="FQ1" s="50"/>
      <c r="FR1" s="50"/>
      <c r="FS1" s="50"/>
      <c r="FT1" s="50"/>
      <c r="FU1" s="50"/>
      <c r="FV1" s="50"/>
      <c r="FW1" s="50"/>
      <c r="FX1" s="50"/>
      <c r="FY1" s="50"/>
      <c r="FZ1" s="50"/>
      <c r="GA1" s="50"/>
      <c r="GB1" s="50"/>
      <c r="GC1" s="50"/>
      <c r="GD1" s="50"/>
      <c r="GE1" s="50"/>
      <c r="GF1" s="50"/>
      <c r="GG1" s="50"/>
      <c r="GH1" s="50"/>
      <c r="GI1" s="50"/>
      <c r="GJ1" s="50"/>
      <c r="GK1" s="50"/>
      <c r="GL1" s="50"/>
      <c r="GM1" s="50"/>
      <c r="GN1" s="50"/>
      <c r="GO1" s="50"/>
      <c r="GP1" s="50"/>
      <c r="GQ1" s="50"/>
      <c r="GR1" s="50"/>
      <c r="GS1" s="50"/>
      <c r="GT1" s="50"/>
      <c r="GU1" s="50"/>
      <c r="GV1" s="50"/>
      <c r="GW1" s="50"/>
      <c r="GX1" s="50"/>
      <c r="GY1" s="50"/>
      <c r="GZ1" s="50"/>
      <c r="HA1" s="50"/>
      <c r="HB1" s="50"/>
      <c r="HC1" s="50"/>
      <c r="HD1" s="50"/>
      <c r="HE1" s="50"/>
      <c r="HF1" s="50"/>
      <c r="HG1" s="50"/>
      <c r="HH1" s="50"/>
      <c r="HI1" s="50"/>
      <c r="HJ1" s="50"/>
      <c r="HK1" s="50"/>
      <c r="HL1" s="50"/>
      <c r="HM1" s="50"/>
      <c r="HN1" s="50"/>
      <c r="HO1" s="50"/>
      <c r="HP1" s="50"/>
      <c r="HQ1" s="50"/>
      <c r="HR1" s="50"/>
      <c r="HS1" s="50"/>
      <c r="HT1" s="50"/>
      <c r="HU1" s="50"/>
      <c r="HV1" s="50"/>
      <c r="HW1" s="50"/>
      <c r="HX1" s="50"/>
      <c r="HY1" s="50"/>
      <c r="HZ1" s="50"/>
      <c r="IA1" s="50"/>
      <c r="IB1" s="50"/>
      <c r="IC1" s="50"/>
      <c r="ID1" s="50"/>
      <c r="IE1" s="50"/>
      <c r="IF1" s="50"/>
      <c r="IG1" s="50"/>
      <c r="IH1" s="50"/>
      <c r="II1" s="50"/>
      <c r="IJ1" s="50"/>
      <c r="IK1" s="50"/>
      <c r="IL1" s="50"/>
      <c r="IM1" s="50"/>
      <c r="IN1" s="50"/>
      <c r="IO1" s="50"/>
      <c r="IP1" s="50"/>
    </row>
    <row r="2" spans="1:257" ht="14.25" customHeight="1">
      <c r="A2" s="294" t="s">
        <v>970</v>
      </c>
      <c r="B2" s="311" t="s">
        <v>24</v>
      </c>
      <c r="C2" s="312"/>
      <c r="D2" s="312"/>
      <c r="E2" s="312"/>
      <c r="F2" s="312"/>
      <c r="G2" s="313"/>
      <c r="H2" s="51"/>
      <c r="I2" s="50"/>
      <c r="J2" s="50" t="s">
        <v>0</v>
      </c>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c r="EP2" s="50"/>
      <c r="EQ2" s="50"/>
      <c r="ER2" s="50"/>
      <c r="ES2" s="50"/>
      <c r="ET2" s="50"/>
      <c r="EU2" s="50"/>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c r="FZ2" s="50"/>
      <c r="GA2" s="50"/>
      <c r="GB2" s="50"/>
      <c r="GC2" s="50"/>
      <c r="GD2" s="50"/>
      <c r="GE2" s="50"/>
      <c r="GF2" s="50"/>
      <c r="GG2" s="50"/>
      <c r="GH2" s="50"/>
      <c r="GI2" s="50"/>
      <c r="GJ2" s="50"/>
      <c r="GK2" s="50"/>
      <c r="GL2" s="50"/>
      <c r="GM2" s="50"/>
      <c r="GN2" s="50"/>
      <c r="GO2" s="50"/>
      <c r="GP2" s="50"/>
      <c r="GQ2" s="50"/>
      <c r="GR2" s="50"/>
      <c r="GS2" s="50"/>
      <c r="GT2" s="50"/>
      <c r="GU2" s="50"/>
      <c r="GV2" s="50"/>
      <c r="GW2" s="50"/>
      <c r="GX2" s="50"/>
      <c r="GY2" s="50"/>
      <c r="GZ2" s="50"/>
      <c r="HA2" s="50"/>
      <c r="HB2" s="50"/>
      <c r="HC2" s="50"/>
      <c r="HD2" s="50"/>
      <c r="HE2" s="50"/>
      <c r="HF2" s="50"/>
      <c r="HG2" s="50"/>
      <c r="HH2" s="50"/>
      <c r="HI2" s="50"/>
      <c r="HJ2" s="50"/>
      <c r="HK2" s="50"/>
      <c r="HL2" s="50"/>
      <c r="HM2" s="50"/>
      <c r="HN2" s="50"/>
      <c r="HO2" s="50"/>
      <c r="HP2" s="50"/>
      <c r="HQ2" s="50"/>
      <c r="HR2" s="50"/>
      <c r="HS2" s="50"/>
      <c r="HT2" s="50"/>
      <c r="HU2" s="50"/>
      <c r="HV2" s="50"/>
      <c r="HW2" s="50"/>
      <c r="HX2" s="50"/>
      <c r="HY2" s="50"/>
      <c r="HZ2" s="50"/>
      <c r="IA2" s="50"/>
      <c r="IB2" s="50"/>
      <c r="IC2" s="50"/>
      <c r="ID2" s="50"/>
      <c r="IE2" s="50"/>
      <c r="IF2" s="50"/>
      <c r="IG2" s="50"/>
      <c r="IH2" s="50"/>
      <c r="II2" s="50"/>
      <c r="IJ2" s="50"/>
      <c r="IK2" s="50"/>
      <c r="IL2" s="50"/>
      <c r="IM2" s="50"/>
      <c r="IN2" s="50"/>
      <c r="IO2" s="50"/>
      <c r="IP2" s="50"/>
    </row>
    <row r="3" spans="1:257" ht="14.25" customHeight="1">
      <c r="A3" s="294" t="s">
        <v>971</v>
      </c>
      <c r="B3" s="314" t="s">
        <v>25</v>
      </c>
      <c r="C3" s="315"/>
      <c r="D3" s="315"/>
      <c r="E3" s="315"/>
      <c r="F3" s="315"/>
      <c r="G3" s="316"/>
      <c r="H3" s="51"/>
      <c r="I3" s="50"/>
      <c r="J3" s="50" t="s">
        <v>1</v>
      </c>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0"/>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c r="FZ3" s="50"/>
      <c r="GA3" s="50"/>
      <c r="GB3" s="50"/>
      <c r="GC3" s="50"/>
      <c r="GD3" s="50"/>
      <c r="GE3" s="50"/>
      <c r="GF3" s="50"/>
      <c r="GG3" s="50"/>
      <c r="GH3" s="50"/>
      <c r="GI3" s="50"/>
      <c r="GJ3" s="50"/>
      <c r="GK3" s="50"/>
      <c r="GL3" s="50"/>
      <c r="GM3" s="50"/>
      <c r="GN3" s="50"/>
      <c r="GO3" s="50"/>
      <c r="GP3" s="50"/>
      <c r="GQ3" s="50"/>
      <c r="GR3" s="50"/>
      <c r="GS3" s="50"/>
      <c r="GT3" s="50"/>
      <c r="GU3" s="50"/>
      <c r="GV3" s="50"/>
      <c r="GW3" s="50"/>
      <c r="GX3" s="50"/>
      <c r="GY3" s="50"/>
      <c r="GZ3" s="50"/>
      <c r="HA3" s="50"/>
      <c r="HB3" s="50"/>
      <c r="HC3" s="50"/>
      <c r="HD3" s="50"/>
      <c r="HE3" s="50"/>
      <c r="HF3" s="50"/>
      <c r="HG3" s="50"/>
      <c r="HH3" s="50"/>
      <c r="HI3" s="50"/>
      <c r="HJ3" s="50"/>
      <c r="HK3" s="50"/>
      <c r="HL3" s="50"/>
      <c r="HM3" s="50"/>
      <c r="HN3" s="50"/>
      <c r="HO3" s="50"/>
      <c r="HP3" s="50"/>
      <c r="HQ3" s="50"/>
      <c r="HR3" s="50"/>
      <c r="HS3" s="50"/>
      <c r="HT3" s="50"/>
      <c r="HU3" s="50"/>
      <c r="HV3" s="50"/>
      <c r="HW3" s="50"/>
      <c r="HX3" s="50"/>
      <c r="HY3" s="50"/>
      <c r="HZ3" s="50"/>
      <c r="IA3" s="50"/>
      <c r="IB3" s="50"/>
      <c r="IC3" s="50"/>
      <c r="ID3" s="50"/>
      <c r="IE3" s="50"/>
      <c r="IF3" s="50"/>
      <c r="IG3" s="50"/>
      <c r="IH3" s="50"/>
      <c r="II3" s="50"/>
      <c r="IJ3" s="50"/>
      <c r="IK3" s="50"/>
      <c r="IL3" s="50"/>
      <c r="IM3" s="50"/>
      <c r="IN3" s="50"/>
      <c r="IO3" s="50"/>
      <c r="IP3" s="50"/>
    </row>
    <row r="4" spans="1:257" ht="14.25" customHeight="1">
      <c r="A4" s="294" t="s">
        <v>972</v>
      </c>
      <c r="B4" s="314" t="s">
        <v>13</v>
      </c>
      <c r="C4" s="315"/>
      <c r="D4" s="315"/>
      <c r="E4" s="315"/>
      <c r="F4" s="315"/>
      <c r="G4" s="316"/>
      <c r="H4" s="51"/>
      <c r="I4" s="50"/>
      <c r="J4" s="52"/>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row>
    <row r="5" spans="1:257" ht="14.25" customHeight="1">
      <c r="A5" s="294" t="s">
        <v>973</v>
      </c>
      <c r="B5" s="295" t="s">
        <v>961</v>
      </c>
      <c r="C5" s="295" t="s">
        <v>974</v>
      </c>
      <c r="D5" s="296" t="s">
        <v>2</v>
      </c>
      <c r="E5" s="317" t="s">
        <v>975</v>
      </c>
      <c r="F5" s="318"/>
      <c r="G5" s="319"/>
      <c r="H5" s="53"/>
      <c r="I5" s="50"/>
      <c r="J5" s="50" t="s">
        <v>3</v>
      </c>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row>
    <row r="6" spans="1:257" ht="14.25" customHeight="1" thickBot="1">
      <c r="A6" s="55">
        <f>COUNTIF(F12:G108,"Pass")</f>
        <v>0</v>
      </c>
      <c r="B6" s="56">
        <f>COUNTIF(F12:G108,"Fail")</f>
        <v>0</v>
      </c>
      <c r="C6" s="56">
        <f>E6-D6-B6-A6</f>
        <v>110</v>
      </c>
      <c r="D6" s="57">
        <f>COUNTIF(F12:G108,"N/A")</f>
        <v>0</v>
      </c>
      <c r="E6" s="320">
        <f>COUNTA(A12:A108)*2</f>
        <v>110</v>
      </c>
      <c r="F6" s="321"/>
      <c r="G6" s="322"/>
      <c r="H6" s="53"/>
      <c r="I6" s="50"/>
      <c r="J6" s="50" t="s">
        <v>2</v>
      </c>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0"/>
      <c r="FJ6" s="50"/>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0"/>
      <c r="IB6" s="50"/>
      <c r="IC6" s="50"/>
      <c r="ID6" s="50"/>
      <c r="IE6" s="50"/>
      <c r="IF6" s="50"/>
      <c r="IG6" s="50"/>
      <c r="IH6" s="50"/>
      <c r="II6" s="50"/>
      <c r="IJ6" s="50"/>
      <c r="IK6" s="50"/>
      <c r="IL6" s="50"/>
      <c r="IM6" s="50"/>
      <c r="IN6" s="50"/>
      <c r="IO6" s="50"/>
      <c r="IP6" s="50"/>
    </row>
    <row r="7" spans="1:257" ht="14.25" customHeight="1">
      <c r="A7" s="106"/>
      <c r="B7" s="106"/>
      <c r="C7" s="106"/>
      <c r="D7" s="106"/>
      <c r="E7" s="107"/>
      <c r="F7" s="107"/>
      <c r="G7" s="107"/>
      <c r="H7" s="53"/>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0"/>
      <c r="DB7" s="50"/>
      <c r="DC7" s="50"/>
      <c r="DD7" s="50"/>
      <c r="DE7" s="50"/>
      <c r="DF7" s="50"/>
      <c r="DG7" s="50"/>
      <c r="DH7" s="50"/>
      <c r="DI7" s="50"/>
      <c r="DJ7" s="50"/>
      <c r="DK7" s="50"/>
      <c r="DL7" s="50"/>
      <c r="DM7" s="50"/>
      <c r="DN7" s="50"/>
      <c r="DO7" s="50"/>
      <c r="DP7" s="50"/>
      <c r="DQ7" s="50"/>
      <c r="DR7" s="50"/>
      <c r="DS7" s="50"/>
      <c r="DT7" s="50"/>
      <c r="DU7" s="50"/>
      <c r="DV7" s="50"/>
      <c r="DW7" s="50"/>
      <c r="DX7" s="50"/>
      <c r="DY7" s="50"/>
      <c r="DZ7" s="50"/>
      <c r="EA7" s="50"/>
      <c r="EB7" s="50"/>
      <c r="EC7" s="50"/>
      <c r="ED7" s="50"/>
      <c r="EE7" s="50"/>
      <c r="EF7" s="50"/>
      <c r="EG7" s="50"/>
      <c r="EH7" s="50"/>
      <c r="EI7" s="50"/>
      <c r="EJ7" s="50"/>
      <c r="EK7" s="50"/>
      <c r="EL7" s="50"/>
      <c r="EM7" s="50"/>
      <c r="EN7" s="50"/>
      <c r="EO7" s="50"/>
      <c r="EP7" s="50"/>
      <c r="EQ7" s="50"/>
      <c r="ER7" s="50"/>
      <c r="ES7" s="50"/>
      <c r="ET7" s="50"/>
      <c r="EU7" s="50"/>
      <c r="EV7" s="50"/>
      <c r="EW7" s="50"/>
      <c r="EX7" s="50"/>
      <c r="EY7" s="50"/>
      <c r="EZ7" s="50"/>
      <c r="FA7" s="50"/>
      <c r="FB7" s="50"/>
      <c r="FC7" s="50"/>
      <c r="FD7" s="50"/>
      <c r="FE7" s="50"/>
      <c r="FF7" s="50"/>
      <c r="FG7" s="50"/>
      <c r="FH7" s="50"/>
      <c r="FI7" s="50"/>
      <c r="FJ7" s="50"/>
      <c r="FK7" s="50"/>
      <c r="FL7" s="50"/>
      <c r="FM7" s="50"/>
      <c r="FN7" s="50"/>
      <c r="FO7" s="50"/>
      <c r="FP7" s="50"/>
      <c r="FQ7" s="50"/>
      <c r="FR7" s="50"/>
      <c r="FS7" s="50"/>
      <c r="FT7" s="50"/>
      <c r="FU7" s="50"/>
      <c r="FV7" s="50"/>
      <c r="FW7" s="50"/>
      <c r="FX7" s="50"/>
      <c r="FY7" s="50"/>
      <c r="FZ7" s="50"/>
      <c r="GA7" s="50"/>
      <c r="GB7" s="50"/>
      <c r="GC7" s="50"/>
      <c r="GD7" s="50"/>
      <c r="GE7" s="50"/>
      <c r="GF7" s="50"/>
      <c r="GG7" s="50"/>
      <c r="GH7" s="50"/>
      <c r="GI7" s="50"/>
      <c r="GJ7" s="50"/>
      <c r="GK7" s="50"/>
      <c r="GL7" s="50"/>
      <c r="GM7" s="50"/>
      <c r="GN7" s="50"/>
      <c r="GO7" s="50"/>
      <c r="GP7" s="50"/>
      <c r="GQ7" s="50"/>
      <c r="GR7" s="50"/>
      <c r="GS7" s="50"/>
      <c r="GT7" s="50"/>
      <c r="GU7" s="50"/>
      <c r="GV7" s="50"/>
      <c r="GW7" s="50"/>
      <c r="GX7" s="50"/>
      <c r="GY7" s="50"/>
      <c r="GZ7" s="50"/>
      <c r="HA7" s="50"/>
      <c r="HB7" s="50"/>
      <c r="HC7" s="50"/>
      <c r="HD7" s="50"/>
      <c r="HE7" s="50"/>
      <c r="HF7" s="50"/>
      <c r="HG7" s="50"/>
      <c r="HH7" s="50"/>
      <c r="HI7" s="50"/>
      <c r="HJ7" s="50"/>
      <c r="HK7" s="50"/>
      <c r="HL7" s="50"/>
      <c r="HM7" s="50"/>
      <c r="HN7" s="50"/>
      <c r="HO7" s="50"/>
      <c r="HP7" s="50"/>
      <c r="HQ7" s="50"/>
      <c r="HR7" s="50"/>
      <c r="HS7" s="50"/>
      <c r="HT7" s="50"/>
      <c r="HU7" s="50"/>
      <c r="HV7" s="50"/>
      <c r="HW7" s="50"/>
      <c r="HX7" s="50"/>
      <c r="HY7" s="50"/>
      <c r="HZ7" s="50"/>
      <c r="IA7" s="50"/>
      <c r="IB7" s="50"/>
      <c r="IC7" s="50"/>
      <c r="ID7" s="50"/>
      <c r="IE7" s="50"/>
      <c r="IF7" s="50"/>
      <c r="IG7" s="50"/>
      <c r="IH7" s="50"/>
      <c r="II7" s="50"/>
      <c r="IJ7" s="50"/>
      <c r="IK7" s="50"/>
      <c r="IL7" s="50"/>
      <c r="IM7" s="50"/>
      <c r="IN7" s="50"/>
      <c r="IO7" s="50"/>
      <c r="IP7" s="50"/>
    </row>
    <row r="8" spans="1:257" ht="14.25" customHeight="1">
      <c r="A8" s="106"/>
      <c r="B8" s="106"/>
      <c r="C8" s="106"/>
      <c r="D8" s="106"/>
      <c r="E8" s="107"/>
      <c r="F8" s="107"/>
      <c r="G8" s="107"/>
      <c r="H8" s="53"/>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0"/>
      <c r="DB8" s="50"/>
      <c r="DC8" s="50"/>
      <c r="DD8" s="50"/>
      <c r="DE8" s="50"/>
      <c r="DF8" s="50"/>
      <c r="DG8" s="50"/>
      <c r="DH8" s="50"/>
      <c r="DI8" s="50"/>
      <c r="DJ8" s="50"/>
      <c r="DK8" s="50"/>
      <c r="DL8" s="50"/>
      <c r="DM8" s="50"/>
      <c r="DN8" s="50"/>
      <c r="DO8" s="50"/>
      <c r="DP8" s="50"/>
      <c r="DQ8" s="50"/>
      <c r="DR8" s="50"/>
      <c r="DS8" s="50"/>
      <c r="DT8" s="50"/>
      <c r="DU8" s="50"/>
      <c r="DV8" s="50"/>
      <c r="DW8" s="50"/>
      <c r="DX8" s="50"/>
      <c r="DY8" s="50"/>
      <c r="DZ8" s="50"/>
      <c r="EA8" s="50"/>
      <c r="EB8" s="50"/>
      <c r="EC8" s="50"/>
      <c r="ED8" s="50"/>
      <c r="EE8" s="50"/>
      <c r="EF8" s="50"/>
      <c r="EG8" s="50"/>
      <c r="EH8" s="50"/>
      <c r="EI8" s="50"/>
      <c r="EJ8" s="50"/>
      <c r="EK8" s="50"/>
      <c r="EL8" s="50"/>
      <c r="EM8" s="50"/>
      <c r="EN8" s="50"/>
      <c r="EO8" s="50"/>
      <c r="EP8" s="50"/>
      <c r="EQ8" s="50"/>
      <c r="ER8" s="50"/>
      <c r="ES8" s="50"/>
      <c r="ET8" s="50"/>
      <c r="EU8" s="50"/>
      <c r="EV8" s="50"/>
      <c r="EW8" s="50"/>
      <c r="EX8" s="50"/>
      <c r="EY8" s="50"/>
      <c r="EZ8" s="50"/>
      <c r="FA8" s="50"/>
      <c r="FB8" s="50"/>
      <c r="FC8" s="50"/>
      <c r="FD8" s="50"/>
      <c r="FE8" s="50"/>
      <c r="FF8" s="50"/>
      <c r="FG8" s="50"/>
      <c r="FH8" s="50"/>
      <c r="FI8" s="50"/>
      <c r="FJ8" s="50"/>
      <c r="FK8" s="50"/>
      <c r="FL8" s="50"/>
      <c r="FM8" s="50"/>
      <c r="FN8" s="50"/>
      <c r="FO8" s="50"/>
      <c r="FP8" s="50"/>
      <c r="FQ8" s="50"/>
      <c r="FR8" s="50"/>
      <c r="FS8" s="50"/>
      <c r="FT8" s="50"/>
      <c r="FU8" s="50"/>
      <c r="FV8" s="50"/>
      <c r="FW8" s="50"/>
      <c r="FX8" s="50"/>
      <c r="FY8" s="50"/>
      <c r="FZ8" s="50"/>
      <c r="GA8" s="50"/>
      <c r="GB8" s="50"/>
      <c r="GC8" s="50"/>
      <c r="GD8" s="50"/>
      <c r="GE8" s="50"/>
      <c r="GF8" s="50"/>
      <c r="GG8" s="50"/>
      <c r="GH8" s="50"/>
      <c r="GI8" s="50"/>
      <c r="GJ8" s="50"/>
      <c r="GK8" s="50"/>
      <c r="GL8" s="50"/>
      <c r="GM8" s="50"/>
      <c r="GN8" s="50"/>
      <c r="GO8" s="50"/>
      <c r="GP8" s="50"/>
      <c r="GQ8" s="50"/>
      <c r="GR8" s="50"/>
      <c r="GS8" s="50"/>
      <c r="GT8" s="50"/>
      <c r="GU8" s="50"/>
      <c r="GV8" s="50"/>
      <c r="GW8" s="50"/>
      <c r="GX8" s="50"/>
      <c r="GY8" s="50"/>
      <c r="GZ8" s="50"/>
      <c r="HA8" s="50"/>
      <c r="HB8" s="50"/>
      <c r="HC8" s="50"/>
      <c r="HD8" s="50"/>
      <c r="HE8" s="50"/>
      <c r="HF8" s="50"/>
      <c r="HG8" s="50"/>
      <c r="HH8" s="50"/>
      <c r="HI8" s="50"/>
      <c r="HJ8" s="50"/>
      <c r="HK8" s="50"/>
      <c r="HL8" s="50"/>
      <c r="HM8" s="50"/>
      <c r="HN8" s="50"/>
      <c r="HO8" s="50"/>
      <c r="HP8" s="50"/>
      <c r="HQ8" s="50"/>
      <c r="HR8" s="50"/>
      <c r="HS8" s="50"/>
      <c r="HT8" s="50"/>
      <c r="HU8" s="50"/>
      <c r="HV8" s="50"/>
      <c r="HW8" s="50"/>
      <c r="HX8" s="50"/>
      <c r="HY8" s="50"/>
      <c r="HZ8" s="50"/>
      <c r="IA8" s="50"/>
      <c r="IB8" s="50"/>
      <c r="IC8" s="50"/>
      <c r="ID8" s="50"/>
      <c r="IE8" s="50"/>
      <c r="IF8" s="50"/>
      <c r="IG8" s="50"/>
      <c r="IH8" s="50"/>
      <c r="II8" s="50"/>
      <c r="IJ8" s="50"/>
      <c r="IK8" s="50"/>
      <c r="IL8" s="50"/>
      <c r="IM8" s="50"/>
      <c r="IN8" s="50"/>
      <c r="IO8" s="50"/>
      <c r="IP8" s="50"/>
    </row>
    <row r="9" spans="1:257" ht="14.25" customHeight="1">
      <c r="A9" s="50"/>
      <c r="B9" s="50"/>
      <c r="C9" s="50"/>
      <c r="D9" s="58"/>
      <c r="E9" s="58"/>
      <c r="F9" s="58"/>
      <c r="G9" s="58"/>
      <c r="H9" s="53"/>
      <c r="I9" s="53"/>
      <c r="J9" s="54"/>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c r="FG9" s="50"/>
      <c r="FH9" s="50"/>
      <c r="FI9" s="50"/>
      <c r="FJ9" s="50"/>
      <c r="FK9" s="50"/>
      <c r="FL9" s="50"/>
      <c r="FM9" s="50"/>
      <c r="FN9" s="50"/>
      <c r="FO9" s="50"/>
      <c r="FP9" s="50"/>
      <c r="FQ9" s="50"/>
      <c r="FR9" s="50"/>
      <c r="FS9" s="50"/>
      <c r="FT9" s="50"/>
      <c r="FU9" s="50"/>
      <c r="FV9" s="50"/>
      <c r="FW9" s="50"/>
      <c r="FX9" s="50"/>
      <c r="FY9" s="50"/>
      <c r="FZ9" s="50"/>
      <c r="GA9" s="50"/>
      <c r="GB9" s="50"/>
      <c r="GC9" s="50"/>
      <c r="GD9" s="50"/>
      <c r="GE9" s="50"/>
      <c r="GF9" s="50"/>
      <c r="GG9" s="50"/>
      <c r="GH9" s="50"/>
      <c r="GI9" s="50"/>
      <c r="GJ9" s="50"/>
      <c r="GK9" s="50"/>
      <c r="GL9" s="50"/>
      <c r="GM9" s="50"/>
      <c r="GN9" s="50"/>
      <c r="GO9" s="50"/>
      <c r="GP9" s="50"/>
      <c r="GQ9" s="50"/>
      <c r="GR9" s="50"/>
      <c r="GS9" s="50"/>
      <c r="GT9" s="50"/>
      <c r="GU9" s="50"/>
      <c r="GV9" s="50"/>
      <c r="GW9" s="50"/>
      <c r="GX9" s="50"/>
      <c r="GY9" s="50"/>
      <c r="GZ9" s="50"/>
      <c r="HA9" s="50"/>
      <c r="HB9" s="50"/>
      <c r="HC9" s="50"/>
      <c r="HD9" s="50"/>
      <c r="HE9" s="50"/>
      <c r="HF9" s="50"/>
      <c r="HG9" s="50"/>
      <c r="HH9" s="50"/>
      <c r="HI9" s="50"/>
      <c r="HJ9" s="50"/>
      <c r="HK9" s="50"/>
      <c r="HL9" s="50"/>
      <c r="HM9" s="50"/>
      <c r="HN9" s="50"/>
      <c r="HO9" s="50"/>
      <c r="HP9" s="50"/>
      <c r="HQ9" s="50"/>
      <c r="HR9" s="50"/>
      <c r="HS9" s="50"/>
      <c r="HT9" s="50"/>
      <c r="HU9" s="50"/>
      <c r="HV9" s="50"/>
      <c r="HW9" s="50"/>
      <c r="HX9" s="50"/>
      <c r="HY9" s="50"/>
      <c r="HZ9" s="50"/>
      <c r="IA9" s="50"/>
      <c r="IB9" s="50"/>
      <c r="IC9" s="50"/>
      <c r="ID9" s="50"/>
      <c r="IE9" s="50"/>
      <c r="IF9" s="50"/>
      <c r="IG9" s="50"/>
      <c r="IH9" s="50"/>
      <c r="II9" s="50"/>
      <c r="IJ9" s="50"/>
      <c r="IK9" s="50"/>
      <c r="IL9" s="50"/>
      <c r="IM9" s="50"/>
      <c r="IN9" s="50"/>
      <c r="IO9" s="50"/>
      <c r="IP9" s="50"/>
      <c r="IQ9" s="50"/>
      <c r="IR9" s="50"/>
      <c r="IS9" s="50"/>
      <c r="IT9" s="50"/>
      <c r="IU9" s="50"/>
      <c r="IV9" s="50"/>
      <c r="IW9" s="50"/>
    </row>
    <row r="10" spans="1:257" ht="39" customHeight="1">
      <c r="A10" s="226" t="s">
        <v>4</v>
      </c>
      <c r="B10" s="228" t="s">
        <v>932</v>
      </c>
      <c r="C10" s="228" t="s">
        <v>933</v>
      </c>
      <c r="D10" s="228" t="s">
        <v>934</v>
      </c>
      <c r="E10" s="227" t="s">
        <v>935</v>
      </c>
      <c r="F10" s="227" t="s">
        <v>10</v>
      </c>
      <c r="G10" s="227" t="s">
        <v>9</v>
      </c>
      <c r="H10" s="229" t="s">
        <v>936</v>
      </c>
      <c r="I10" s="228" t="s">
        <v>937</v>
      </c>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50"/>
      <c r="FH10" s="50"/>
      <c r="FI10" s="50"/>
      <c r="FJ10" s="50"/>
      <c r="FK10" s="50"/>
      <c r="FL10" s="50"/>
      <c r="FM10" s="50"/>
      <c r="FN10" s="50"/>
      <c r="FO10" s="50"/>
      <c r="FP10" s="50"/>
      <c r="FQ10" s="50"/>
      <c r="FR10" s="50"/>
      <c r="FS10" s="50"/>
      <c r="FT10" s="50"/>
      <c r="FU10" s="50"/>
      <c r="FV10" s="50"/>
      <c r="FW10" s="50"/>
      <c r="FX10" s="50"/>
      <c r="FY10" s="50"/>
      <c r="FZ10" s="50"/>
      <c r="GA10" s="50"/>
      <c r="GB10" s="50"/>
      <c r="GC10" s="50"/>
      <c r="GD10" s="50"/>
      <c r="GE10" s="50"/>
      <c r="GF10" s="50"/>
      <c r="GG10" s="50"/>
      <c r="GH10" s="50"/>
      <c r="GI10" s="50"/>
      <c r="GJ10" s="50"/>
      <c r="GK10" s="50"/>
      <c r="GL10" s="50"/>
      <c r="GM10" s="50"/>
      <c r="GN10" s="50"/>
      <c r="GO10" s="50"/>
      <c r="GP10" s="50"/>
      <c r="GQ10" s="50"/>
      <c r="GR10" s="50"/>
      <c r="GS10" s="50"/>
      <c r="GT10" s="50"/>
      <c r="GU10" s="50"/>
      <c r="GV10" s="50"/>
      <c r="GW10" s="50"/>
      <c r="GX10" s="50"/>
      <c r="GY10" s="50"/>
      <c r="GZ10" s="50"/>
      <c r="HA10" s="50"/>
      <c r="HB10" s="50"/>
      <c r="HC10" s="50"/>
      <c r="HD10" s="50"/>
      <c r="HE10" s="50"/>
      <c r="HF10" s="50"/>
      <c r="HG10" s="50"/>
      <c r="HH10" s="50"/>
      <c r="HI10" s="50"/>
      <c r="HJ10" s="50"/>
      <c r="HK10" s="50"/>
      <c r="HL10" s="50"/>
      <c r="HM10" s="50"/>
      <c r="HN10" s="50"/>
      <c r="HO10" s="50"/>
      <c r="HP10" s="50"/>
      <c r="HQ10" s="50"/>
      <c r="HR10" s="50"/>
      <c r="HS10" s="50"/>
      <c r="HT10" s="50"/>
      <c r="HU10" s="50"/>
      <c r="HV10" s="50"/>
      <c r="HW10" s="50"/>
      <c r="HX10" s="50"/>
      <c r="HY10" s="50"/>
      <c r="HZ10" s="50"/>
      <c r="IA10" s="50"/>
      <c r="IB10" s="50"/>
      <c r="IC10" s="50"/>
      <c r="ID10" s="50"/>
      <c r="IE10" s="50"/>
      <c r="IF10" s="50"/>
      <c r="IG10" s="50"/>
      <c r="IH10" s="50"/>
      <c r="II10" s="50"/>
      <c r="IJ10" s="50"/>
      <c r="IK10" s="50"/>
      <c r="IL10" s="50"/>
      <c r="IM10" s="50"/>
      <c r="IN10" s="50"/>
    </row>
    <row r="11" spans="1:257" ht="14.25" customHeight="1">
      <c r="A11" s="31"/>
      <c r="B11" s="31" t="s">
        <v>20</v>
      </c>
      <c r="C11" s="32"/>
      <c r="D11" s="32"/>
      <c r="E11" s="32"/>
      <c r="F11" s="32"/>
      <c r="G11" s="32"/>
      <c r="H11" s="32"/>
      <c r="I11" s="33"/>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c r="FG11" s="50"/>
      <c r="FH11" s="50"/>
      <c r="FI11" s="50"/>
      <c r="FJ11" s="50"/>
      <c r="FK11" s="50"/>
      <c r="FL11" s="50"/>
      <c r="FM11" s="50"/>
      <c r="FN11" s="50"/>
      <c r="FO11" s="50"/>
      <c r="FP11" s="50"/>
      <c r="FQ11" s="50"/>
      <c r="FR11" s="50"/>
      <c r="FS11" s="50"/>
      <c r="FT11" s="50"/>
      <c r="FU11" s="50"/>
      <c r="FV11" s="50"/>
      <c r="FW11" s="50"/>
      <c r="FX11" s="50"/>
      <c r="FY11" s="50"/>
      <c r="FZ11" s="50"/>
      <c r="GA11" s="50"/>
      <c r="GB11" s="50"/>
      <c r="GC11" s="50"/>
      <c r="GD11" s="50"/>
      <c r="GE11" s="50"/>
      <c r="GF11" s="50"/>
      <c r="GG11" s="50"/>
      <c r="GH11" s="50"/>
      <c r="GI11" s="50"/>
      <c r="GJ11" s="50"/>
      <c r="GK11" s="50"/>
      <c r="GL11" s="50"/>
      <c r="GM11" s="50"/>
      <c r="GN11" s="50"/>
      <c r="GO11" s="50"/>
      <c r="GP11" s="50"/>
      <c r="GQ11" s="50"/>
      <c r="GR11" s="50"/>
      <c r="GS11" s="50"/>
      <c r="GT11" s="50"/>
      <c r="GU11" s="50"/>
      <c r="GV11" s="50"/>
      <c r="GW11" s="50"/>
      <c r="GX11" s="50"/>
      <c r="GY11" s="50"/>
      <c r="GZ11" s="50"/>
      <c r="HA11" s="50"/>
      <c r="HB11" s="50"/>
      <c r="HC11" s="50"/>
      <c r="HD11" s="50"/>
      <c r="HE11" s="50"/>
      <c r="HF11" s="50"/>
      <c r="HG11" s="50"/>
      <c r="HH11" s="50"/>
      <c r="HI11" s="50"/>
      <c r="HJ11" s="50"/>
      <c r="HK11" s="50"/>
      <c r="HL11" s="50"/>
      <c r="HM11" s="50"/>
      <c r="HN11" s="50"/>
      <c r="HO11" s="50"/>
      <c r="HP11" s="50"/>
      <c r="HQ11" s="50"/>
      <c r="HR11" s="50"/>
      <c r="HS11" s="50"/>
      <c r="HT11" s="50"/>
      <c r="HU11" s="50"/>
      <c r="HV11" s="50"/>
      <c r="HW11" s="50"/>
      <c r="HX11" s="50"/>
      <c r="HY11" s="50"/>
      <c r="HZ11" s="50"/>
      <c r="IA11" s="50"/>
      <c r="IB11" s="50"/>
      <c r="IC11" s="50"/>
      <c r="ID11" s="50"/>
      <c r="IE11" s="50"/>
      <c r="IF11" s="50"/>
      <c r="IG11" s="50"/>
      <c r="IH11" s="50"/>
      <c r="II11" s="50"/>
      <c r="IJ11" s="50"/>
      <c r="IK11" s="50"/>
      <c r="IL11" s="50"/>
      <c r="IM11" s="50"/>
      <c r="IN11" s="50"/>
    </row>
    <row r="12" spans="1:257" ht="14.25" customHeight="1">
      <c r="A12" s="34" t="str">
        <f>IF(OR(B12&lt;&gt;"",D12&lt;E11&gt;""),"["&amp;TEXT($B$2,"##")&amp;"-"&amp;TEXT(ROW()-10,"##")&amp;"]","")</f>
        <v>[Medicinal plants Article-2]</v>
      </c>
      <c r="B12" s="65" t="s">
        <v>21</v>
      </c>
      <c r="C12" s="77" t="s">
        <v>18</v>
      </c>
      <c r="D12" s="63" t="s">
        <v>15</v>
      </c>
      <c r="E12" s="68"/>
      <c r="F12" s="63"/>
      <c r="G12" s="63"/>
      <c r="H12" s="69"/>
      <c r="I12" s="70"/>
      <c r="J12" s="59"/>
    </row>
    <row r="13" spans="1:257" ht="14.25" customHeight="1">
      <c r="A13" s="91" t="str">
        <f t="shared" ref="A13:A17" si="0">IF(OR(B13&lt;&gt;"",D13&lt;E12&gt;""),"["&amp;TEXT($B$2,"##")&amp;"-"&amp;TEXT(ROW()-10,"##")&amp;"]","")</f>
        <v>[Medicinal plants Article-3]</v>
      </c>
      <c r="B13" s="92" t="s">
        <v>22</v>
      </c>
      <c r="C13" s="95" t="s">
        <v>19</v>
      </c>
      <c r="D13" s="65" t="s">
        <v>15</v>
      </c>
      <c r="E13" s="71"/>
      <c r="F13" s="63"/>
      <c r="G13" s="63"/>
      <c r="H13" s="69"/>
      <c r="I13" s="70"/>
      <c r="J13" s="59"/>
    </row>
    <row r="14" spans="1:257" ht="14.25" customHeight="1">
      <c r="A14" s="64" t="str">
        <f t="shared" si="0"/>
        <v>[Medicinal plants Article-4]</v>
      </c>
      <c r="B14" s="65" t="s">
        <v>23</v>
      </c>
      <c r="C14" s="96" t="s">
        <v>16</v>
      </c>
      <c r="D14" s="114" t="s">
        <v>26</v>
      </c>
      <c r="E14" s="71"/>
      <c r="F14" s="63"/>
      <c r="G14" s="63"/>
      <c r="H14" s="69"/>
      <c r="I14" s="73"/>
      <c r="J14" s="59"/>
    </row>
    <row r="15" spans="1:257" ht="14.25" customHeight="1">
      <c r="A15" s="64" t="str">
        <f t="shared" si="0"/>
        <v>[Medicinal plants Article-5]</v>
      </c>
      <c r="B15" s="77" t="s">
        <v>131</v>
      </c>
      <c r="C15" s="96" t="s">
        <v>17</v>
      </c>
      <c r="D15" s="65" t="s">
        <v>27</v>
      </c>
      <c r="E15" s="71"/>
      <c r="F15" s="63"/>
      <c r="G15" s="63"/>
      <c r="H15" s="69"/>
      <c r="I15" s="73"/>
      <c r="J15" s="59"/>
    </row>
    <row r="16" spans="1:257" ht="14.25" customHeight="1">
      <c r="A16" s="64" t="str">
        <f t="shared" si="0"/>
        <v>[Medicinal plants Article-6]</v>
      </c>
      <c r="B16" s="77" t="s">
        <v>130</v>
      </c>
      <c r="C16" s="96" t="s">
        <v>28</v>
      </c>
      <c r="D16" s="65" t="s">
        <v>29</v>
      </c>
      <c r="E16" s="71"/>
      <c r="F16" s="63"/>
      <c r="G16" s="63"/>
      <c r="H16" s="69"/>
      <c r="I16" s="73"/>
      <c r="J16" s="59"/>
    </row>
    <row r="17" spans="1:10" ht="14.25" customHeight="1">
      <c r="A17" s="64" t="str">
        <f t="shared" si="0"/>
        <v>[Medicinal plants Article-7]</v>
      </c>
      <c r="B17" s="77" t="s">
        <v>132</v>
      </c>
      <c r="C17" s="96" t="s">
        <v>30</v>
      </c>
      <c r="D17" s="65" t="s">
        <v>31</v>
      </c>
      <c r="E17" s="71"/>
      <c r="F17" s="63"/>
      <c r="G17" s="63"/>
      <c r="H17" s="69"/>
      <c r="I17" s="73"/>
      <c r="J17" s="59"/>
    </row>
    <row r="18" spans="1:10" ht="14.25" customHeight="1">
      <c r="A18" s="64" t="str">
        <f t="shared" ref="A18:A29" si="1">IF(OR(B18&lt;&gt;"",D18&lt;E16&gt;""),"["&amp;TEXT($B$2,"##")&amp;"-"&amp;TEXT(ROW()-10,"##")&amp;"]","")</f>
        <v>[Medicinal plants Article-8]</v>
      </c>
      <c r="B18" s="77" t="s">
        <v>133</v>
      </c>
      <c r="C18" s="96" t="s">
        <v>32</v>
      </c>
      <c r="D18" s="65" t="s">
        <v>43</v>
      </c>
      <c r="E18" s="71"/>
      <c r="F18" s="63"/>
      <c r="G18" s="63"/>
      <c r="H18" s="69"/>
      <c r="I18" s="73"/>
      <c r="J18" s="59"/>
    </row>
    <row r="19" spans="1:10" ht="14.25" customHeight="1">
      <c r="A19" s="64" t="str">
        <f t="shared" si="1"/>
        <v>[Medicinal plants Article-9]</v>
      </c>
      <c r="B19" s="77" t="s">
        <v>380</v>
      </c>
      <c r="C19" s="96" t="s">
        <v>381</v>
      </c>
      <c r="D19" s="65" t="s">
        <v>382</v>
      </c>
      <c r="E19" s="71"/>
      <c r="F19" s="63"/>
      <c r="G19" s="63"/>
      <c r="H19" s="69"/>
      <c r="I19" s="73"/>
      <c r="J19" s="59"/>
    </row>
    <row r="20" spans="1:10" ht="14.25" customHeight="1">
      <c r="A20" s="64" t="str">
        <f t="shared" si="1"/>
        <v>[Medicinal plants Article-10]</v>
      </c>
      <c r="B20" s="63" t="s">
        <v>134</v>
      </c>
      <c r="C20" s="95" t="s">
        <v>33</v>
      </c>
      <c r="D20" s="92" t="s">
        <v>42</v>
      </c>
      <c r="E20" s="171"/>
      <c r="F20" s="63"/>
      <c r="G20" s="63"/>
      <c r="H20" s="69"/>
      <c r="I20" s="73"/>
      <c r="J20" s="59"/>
    </row>
    <row r="21" spans="1:10" ht="14.25" customHeight="1">
      <c r="A21" s="64" t="str">
        <f t="shared" si="1"/>
        <v>[Medicinal plants Article-11]</v>
      </c>
      <c r="B21" s="65" t="s">
        <v>383</v>
      </c>
      <c r="C21" s="65" t="s">
        <v>384</v>
      </c>
      <c r="D21" s="65" t="s">
        <v>385</v>
      </c>
      <c r="E21" s="71"/>
      <c r="F21" s="65"/>
      <c r="G21" s="65"/>
      <c r="H21" s="72"/>
      <c r="I21" s="73"/>
      <c r="J21" s="59"/>
    </row>
    <row r="22" spans="1:10" ht="14.25" customHeight="1">
      <c r="A22" s="64" t="str">
        <f t="shared" si="1"/>
        <v>[Medicinal plants Article-12]</v>
      </c>
      <c r="B22" s="65" t="s">
        <v>135</v>
      </c>
      <c r="C22" s="65" t="s">
        <v>34</v>
      </c>
      <c r="D22" s="65" t="s">
        <v>41</v>
      </c>
      <c r="E22" s="71"/>
      <c r="F22" s="65"/>
      <c r="G22" s="65"/>
      <c r="H22" s="72"/>
      <c r="I22" s="73"/>
      <c r="J22" s="59"/>
    </row>
    <row r="23" spans="1:10" ht="14.25" customHeight="1">
      <c r="A23" s="64" t="str">
        <f t="shared" si="1"/>
        <v>[Medicinal plants Article-13]</v>
      </c>
      <c r="B23" s="65" t="s">
        <v>386</v>
      </c>
      <c r="C23" s="65" t="s">
        <v>387</v>
      </c>
      <c r="D23" s="65" t="s">
        <v>388</v>
      </c>
      <c r="E23" s="71"/>
      <c r="F23" s="65"/>
      <c r="G23" s="65"/>
      <c r="H23" s="72"/>
      <c r="I23" s="73"/>
      <c r="J23" s="59"/>
    </row>
    <row r="24" spans="1:10" ht="14.25" customHeight="1">
      <c r="A24" s="64" t="str">
        <f t="shared" si="1"/>
        <v>[Medicinal plants Article-14]</v>
      </c>
      <c r="B24" s="65" t="s">
        <v>136</v>
      </c>
      <c r="C24" s="65" t="s">
        <v>35</v>
      </c>
      <c r="D24" s="65" t="s">
        <v>40</v>
      </c>
      <c r="E24" s="71"/>
      <c r="F24" s="65"/>
      <c r="G24" s="65"/>
      <c r="H24" s="72"/>
      <c r="I24" s="73"/>
      <c r="J24" s="59"/>
    </row>
    <row r="25" spans="1:10" ht="14.25" customHeight="1">
      <c r="A25" s="64" t="str">
        <f t="shared" si="1"/>
        <v>[Medicinal plants Article-15]</v>
      </c>
      <c r="B25" s="65" t="s">
        <v>389</v>
      </c>
      <c r="C25" s="65" t="s">
        <v>390</v>
      </c>
      <c r="D25" s="65" t="s">
        <v>391</v>
      </c>
      <c r="E25" s="71"/>
      <c r="F25" s="65"/>
      <c r="G25" s="65"/>
      <c r="H25" s="72"/>
      <c r="I25" s="73"/>
      <c r="J25" s="59"/>
    </row>
    <row r="26" spans="1:10" ht="14.25" customHeight="1">
      <c r="A26" s="64" t="str">
        <f t="shared" si="1"/>
        <v>[Medicinal plants Article-16]</v>
      </c>
      <c r="B26" s="65" t="s">
        <v>137</v>
      </c>
      <c r="C26" s="65" t="s">
        <v>36</v>
      </c>
      <c r="D26" s="65" t="s">
        <v>39</v>
      </c>
      <c r="E26" s="71"/>
      <c r="F26" s="65"/>
      <c r="G26" s="65"/>
      <c r="H26" s="72"/>
      <c r="I26" s="73"/>
      <c r="J26" s="59"/>
    </row>
    <row r="27" spans="1:10" ht="14.25" customHeight="1">
      <c r="A27" s="64" t="str">
        <f t="shared" si="1"/>
        <v>[Medicinal plants Article-17]</v>
      </c>
      <c r="B27" s="65" t="s">
        <v>392</v>
      </c>
      <c r="C27" s="65" t="s">
        <v>393</v>
      </c>
      <c r="D27" s="65" t="s">
        <v>394</v>
      </c>
      <c r="E27" s="71"/>
      <c r="F27" s="65"/>
      <c r="G27" s="65"/>
      <c r="H27" s="72"/>
      <c r="I27" s="73"/>
      <c r="J27" s="59"/>
    </row>
    <row r="28" spans="1:10" ht="14.25" customHeight="1">
      <c r="A28" s="64" t="str">
        <f t="shared" si="1"/>
        <v>[Medicinal plants Article-18]</v>
      </c>
      <c r="B28" s="65" t="s">
        <v>138</v>
      </c>
      <c r="C28" s="65" t="s">
        <v>37</v>
      </c>
      <c r="D28" s="97" t="s">
        <v>38</v>
      </c>
      <c r="E28" s="71"/>
      <c r="F28" s="65"/>
      <c r="G28" s="65"/>
      <c r="H28" s="72"/>
      <c r="I28" s="73"/>
      <c r="J28" s="59"/>
    </row>
    <row r="29" spans="1:10" ht="14.25" customHeight="1">
      <c r="A29" s="64" t="str">
        <f t="shared" si="1"/>
        <v>[Medicinal plants Article-19]</v>
      </c>
      <c r="B29" s="65" t="s">
        <v>395</v>
      </c>
      <c r="C29" s="65" t="s">
        <v>396</v>
      </c>
      <c r="D29" s="97" t="s">
        <v>397</v>
      </c>
      <c r="E29" s="71"/>
      <c r="F29" s="65"/>
      <c r="G29" s="65"/>
      <c r="H29" s="72"/>
      <c r="I29" s="73"/>
      <c r="J29" s="59"/>
    </row>
    <row r="30" spans="1:10" ht="14.25" customHeight="1">
      <c r="A30" s="93"/>
      <c r="B30" s="93" t="s">
        <v>80</v>
      </c>
      <c r="C30" s="323"/>
      <c r="D30" s="323"/>
      <c r="E30" s="323"/>
      <c r="F30" s="323"/>
      <c r="G30" s="323"/>
      <c r="H30" s="323"/>
      <c r="I30" s="324"/>
      <c r="J30" s="59"/>
    </row>
    <row r="31" spans="1:10" ht="14.25" customHeight="1">
      <c r="A31" s="34" t="str">
        <f>IF(OR(B31&lt;&gt;"",D31&lt;F30&gt;""),"["&amp;TEXT($B$2,"##")&amp;"-"&amp;TEXT(ROW()-10,"##")&amp;"]","")</f>
        <v>[Medicinal plants Article-21]</v>
      </c>
      <c r="B31" s="65" t="s">
        <v>47</v>
      </c>
      <c r="C31" s="96" t="s">
        <v>57</v>
      </c>
      <c r="D31" s="65" t="s">
        <v>58</v>
      </c>
      <c r="E31" s="71"/>
      <c r="F31" s="63"/>
      <c r="G31" s="63"/>
      <c r="H31" s="108"/>
      <c r="I31" s="99"/>
      <c r="J31" s="59"/>
    </row>
    <row r="32" spans="1:10" ht="14.25" customHeight="1">
      <c r="A32" s="91" t="str">
        <f t="shared" ref="A32" si="2">IF(OR(B32&lt;&gt;"",D32&lt;E31&gt;""),"["&amp;TEXT($B$2,"##")&amp;"-"&amp;TEXT(ROW()-10,"##")&amp;"]","")</f>
        <v>[Medicinal plants Article-22]</v>
      </c>
      <c r="B32" s="65" t="s">
        <v>46</v>
      </c>
      <c r="C32" s="96" t="s">
        <v>59</v>
      </c>
      <c r="D32" s="65" t="s">
        <v>70</v>
      </c>
      <c r="E32" s="99"/>
      <c r="F32" s="63"/>
      <c r="G32" s="63"/>
      <c r="H32" s="108"/>
      <c r="I32" s="99"/>
      <c r="J32" s="59"/>
    </row>
    <row r="33" spans="1:10" ht="14.25" customHeight="1">
      <c r="A33" s="115" t="str">
        <f>IF(OR(B33&lt;&gt;"",D33&lt;F30&gt;""),"["&amp;TEXT($B$2,"##")&amp;"-"&amp;TEXT(ROW()-10,"##")&amp;"]","")</f>
        <v>[Medicinal plants Article-23]</v>
      </c>
      <c r="B33" s="77" t="s">
        <v>45</v>
      </c>
      <c r="C33" s="96" t="s">
        <v>60</v>
      </c>
      <c r="D33" s="114" t="s">
        <v>27</v>
      </c>
      <c r="E33" s="99"/>
      <c r="F33" s="63"/>
      <c r="G33" s="63"/>
      <c r="H33" s="108"/>
      <c r="I33" s="99"/>
      <c r="J33" s="59"/>
    </row>
    <row r="34" spans="1:10" ht="14.25" customHeight="1">
      <c r="A34" s="34" t="str">
        <f>IF(OR(B34&lt;&gt;"",D34&lt;E31&gt;""),"["&amp;TEXT($B$2,"##")&amp;"-"&amp;TEXT(ROW()-10,"##")&amp;"]","")</f>
        <v>[Medicinal plants Article-24]</v>
      </c>
      <c r="B34" s="77" t="s">
        <v>48</v>
      </c>
      <c r="C34" s="96" t="s">
        <v>61</v>
      </c>
      <c r="D34" s="65" t="s">
        <v>71</v>
      </c>
      <c r="E34" s="99"/>
      <c r="F34" s="63"/>
      <c r="G34" s="63"/>
      <c r="H34" s="108"/>
      <c r="I34" s="99"/>
      <c r="J34" s="59"/>
    </row>
    <row r="35" spans="1:10" ht="14.25" customHeight="1">
      <c r="A35" s="34" t="str">
        <f>IF(OR(B35&lt;&gt;"",D35&lt;E32&gt;""),"["&amp;TEXT($B$2,"##")&amp;"-"&amp;TEXT(ROW()-10,"##")&amp;"]","")</f>
        <v>[Medicinal plants Article-25]</v>
      </c>
      <c r="B35" s="77" t="s">
        <v>49</v>
      </c>
      <c r="C35" s="96" t="s">
        <v>62</v>
      </c>
      <c r="D35" s="65" t="s">
        <v>72</v>
      </c>
      <c r="E35" s="99"/>
      <c r="F35" s="63"/>
      <c r="G35" s="63"/>
      <c r="H35" s="108"/>
      <c r="I35" s="99"/>
      <c r="J35" s="59"/>
    </row>
    <row r="36" spans="1:10" ht="14.25" customHeight="1">
      <c r="A36" s="91" t="str">
        <f t="shared" ref="A36:A60" si="3">IF(OR(B36&lt;&gt;"",D36&lt;E35&gt;""),"["&amp;TEXT($B$2,"##")&amp;"-"&amp;TEXT(ROW()-10,"##")&amp;"]","")</f>
        <v>[Medicinal plants Article-26]</v>
      </c>
      <c r="B36" s="77" t="s">
        <v>50</v>
      </c>
      <c r="C36" s="96" t="s">
        <v>63</v>
      </c>
      <c r="D36" s="65" t="s">
        <v>73</v>
      </c>
      <c r="E36" s="99"/>
      <c r="F36" s="63"/>
      <c r="G36" s="65"/>
      <c r="H36" s="108"/>
      <c r="I36" s="99"/>
      <c r="J36" s="59"/>
    </row>
    <row r="37" spans="1:10" ht="14.25" customHeight="1">
      <c r="A37" s="91" t="str">
        <f t="shared" si="3"/>
        <v>[Medicinal plants Article-27]</v>
      </c>
      <c r="B37" s="77" t="s">
        <v>51</v>
      </c>
      <c r="C37" s="96" t="s">
        <v>64</v>
      </c>
      <c r="D37" s="65" t="s">
        <v>74</v>
      </c>
      <c r="E37" s="99"/>
      <c r="F37" s="63"/>
      <c r="G37" s="63"/>
      <c r="H37" s="108"/>
      <c r="I37" s="99"/>
      <c r="J37" s="59"/>
    </row>
    <row r="38" spans="1:10" ht="14.25" customHeight="1">
      <c r="A38" s="91" t="str">
        <f t="shared" si="3"/>
        <v>[Medicinal plants Article-28]</v>
      </c>
      <c r="B38" s="77" t="s">
        <v>52</v>
      </c>
      <c r="C38" s="96" t="s">
        <v>65</v>
      </c>
      <c r="D38" s="65" t="s">
        <v>75</v>
      </c>
      <c r="E38" s="99"/>
      <c r="F38" s="63"/>
      <c r="G38" s="63"/>
      <c r="H38" s="108"/>
      <c r="I38" s="99"/>
      <c r="J38" s="59"/>
    </row>
    <row r="39" spans="1:10" ht="14.25" customHeight="1">
      <c r="A39" s="64" t="str">
        <f t="shared" si="3"/>
        <v>[Medicinal plants Article-29]</v>
      </c>
      <c r="B39" s="77" t="s">
        <v>53</v>
      </c>
      <c r="C39" s="96" t="s">
        <v>66</v>
      </c>
      <c r="D39" s="65" t="s">
        <v>76</v>
      </c>
      <c r="E39" s="102"/>
      <c r="F39" s="63"/>
      <c r="G39" s="63"/>
      <c r="H39" s="108"/>
      <c r="I39" s="99"/>
      <c r="J39" s="59"/>
    </row>
    <row r="40" spans="1:10" ht="14.25" customHeight="1">
      <c r="A40" s="64" t="str">
        <f t="shared" si="3"/>
        <v>[Medicinal plants Article-30]</v>
      </c>
      <c r="B40" s="77" t="s">
        <v>54</v>
      </c>
      <c r="C40" s="96" t="s">
        <v>67</v>
      </c>
      <c r="D40" s="65" t="s">
        <v>77</v>
      </c>
      <c r="E40" s="99"/>
      <c r="F40" s="65"/>
      <c r="G40" s="65"/>
      <c r="H40" s="108"/>
      <c r="I40" s="99"/>
      <c r="J40" s="59"/>
    </row>
    <row r="41" spans="1:10" ht="14.25" customHeight="1">
      <c r="A41" s="91" t="str">
        <f t="shared" si="3"/>
        <v>[Medicinal plants Article-31]</v>
      </c>
      <c r="B41" s="77" t="s">
        <v>55</v>
      </c>
      <c r="C41" s="96" t="s">
        <v>68</v>
      </c>
      <c r="D41" s="65" t="s">
        <v>78</v>
      </c>
      <c r="E41" s="99"/>
      <c r="F41" s="65"/>
      <c r="G41" s="65"/>
      <c r="H41" s="108"/>
      <c r="I41" s="99"/>
      <c r="J41" s="59"/>
    </row>
    <row r="42" spans="1:10" ht="14.25" customHeight="1">
      <c r="A42" s="64" t="str">
        <f t="shared" si="3"/>
        <v>[Medicinal plants Article-32]</v>
      </c>
      <c r="B42" s="123" t="s">
        <v>56</v>
      </c>
      <c r="C42" s="96" t="s">
        <v>69</v>
      </c>
      <c r="D42" s="97" t="s">
        <v>79</v>
      </c>
      <c r="E42" s="99"/>
      <c r="F42" s="65"/>
      <c r="G42" s="65"/>
      <c r="H42" s="108"/>
      <c r="I42" s="99"/>
      <c r="J42" s="59"/>
    </row>
    <row r="43" spans="1:10" ht="14.25" customHeight="1">
      <c r="A43" s="98"/>
      <c r="B43" s="109" t="s">
        <v>86</v>
      </c>
      <c r="C43" s="325"/>
      <c r="D43" s="325"/>
      <c r="E43" s="325"/>
      <c r="F43" s="325"/>
      <c r="G43" s="325"/>
      <c r="H43" s="325"/>
      <c r="I43" s="326"/>
      <c r="J43" s="59"/>
    </row>
    <row r="44" spans="1:10" s="117" customFormat="1" ht="14.25" customHeight="1">
      <c r="A44" s="64" t="str">
        <f>IF(OR(B44&lt;&gt;"",D44&lt;E42&gt;""),"["&amp;TEXT($B$2,"##")&amp;"-"&amp;TEXT(ROW()-10,"##")&amp;"]","")</f>
        <v>[Medicinal plants Article-34]</v>
      </c>
      <c r="B44" s="120" t="s">
        <v>88</v>
      </c>
      <c r="C44" s="121" t="s">
        <v>82</v>
      </c>
      <c r="D44" s="121" t="s">
        <v>102</v>
      </c>
      <c r="E44" s="116"/>
      <c r="F44" s="116"/>
      <c r="G44" s="116"/>
      <c r="H44" s="116"/>
      <c r="I44" s="116"/>
    </row>
    <row r="45" spans="1:10" s="117" customFormat="1" ht="14.25" customHeight="1">
      <c r="A45" s="64" t="str">
        <f>IF(OR(B45&lt;&gt;"",D45&lt;E43&gt;""),"["&amp;TEXT($B$2,"##")&amp;"-"&amp;TEXT(ROW()-10,"##")&amp;"]","")</f>
        <v>[Medicinal plants Article-35]</v>
      </c>
      <c r="B45" s="120" t="s">
        <v>89</v>
      </c>
      <c r="C45" s="121" t="s">
        <v>82</v>
      </c>
      <c r="D45" s="121" t="s">
        <v>100</v>
      </c>
      <c r="E45" s="116"/>
      <c r="F45" s="116"/>
      <c r="G45" s="116"/>
      <c r="H45" s="116"/>
      <c r="I45" s="116"/>
    </row>
    <row r="46" spans="1:10" ht="14.25" customHeight="1">
      <c r="A46" s="64" t="str">
        <f>IF(OR(B46&lt;&gt;"",D46&lt;E43&gt;""),"["&amp;TEXT($B$2,"##")&amp;"-"&amp;TEXT(ROW()-10,"##")&amp;"]","")</f>
        <v>[Medicinal plants Article-36]</v>
      </c>
      <c r="B46" s="126" t="s">
        <v>87</v>
      </c>
      <c r="C46" s="119" t="s">
        <v>104</v>
      </c>
      <c r="D46" s="74" t="s">
        <v>245</v>
      </c>
      <c r="E46" s="122"/>
      <c r="F46" s="111"/>
      <c r="G46" s="65"/>
      <c r="H46" s="108"/>
      <c r="I46" s="99"/>
      <c r="J46" s="59"/>
    </row>
    <row r="47" spans="1:10" ht="14.25" customHeight="1">
      <c r="A47" s="64" t="str">
        <f>IF(OR(B47&lt;&gt;"",D47&lt;E46&gt;""),"["&amp;TEXT($B$2,"##")&amp;"-"&amp;TEXT(ROW()-10,"##")&amp;"]","")</f>
        <v>[Medicinal plants Article-37]</v>
      </c>
      <c r="B47" s="127" t="s">
        <v>81</v>
      </c>
      <c r="C47" s="89" t="s">
        <v>82</v>
      </c>
      <c r="D47" s="92" t="s">
        <v>101</v>
      </c>
      <c r="E47" s="102"/>
      <c r="F47" s="63"/>
      <c r="G47" s="92"/>
      <c r="H47" s="140"/>
      <c r="I47" s="102"/>
      <c r="J47" s="59"/>
    </row>
    <row r="48" spans="1:10" ht="14.25" customHeight="1">
      <c r="A48" s="98"/>
      <c r="B48" s="94" t="s">
        <v>83</v>
      </c>
      <c r="C48" s="327"/>
      <c r="D48" s="327"/>
      <c r="E48" s="327"/>
      <c r="F48" s="327"/>
      <c r="G48" s="327"/>
      <c r="H48" s="327"/>
      <c r="I48" s="327"/>
      <c r="J48" s="59"/>
    </row>
    <row r="49" spans="1:10" ht="14.25" customHeight="1">
      <c r="A49" s="118" t="str">
        <f>IF(OR(B49&lt;&gt;"",D49&lt;E48&gt;""),"["&amp;TEXT($B$2,"##")&amp;"-"&amp;TEXT(ROW()-10,"##")&amp;"]","")</f>
        <v>[Medicinal plants Article-39]</v>
      </c>
      <c r="B49" s="65" t="s">
        <v>92</v>
      </c>
      <c r="C49" s="119" t="s">
        <v>96</v>
      </c>
      <c r="D49" s="141" t="s">
        <v>103</v>
      </c>
      <c r="E49" s="122"/>
      <c r="F49" s="111"/>
      <c r="G49" s="141"/>
      <c r="H49" s="142"/>
      <c r="I49" s="122"/>
      <c r="J49" s="59"/>
    </row>
    <row r="50" spans="1:10" ht="14.25" customHeight="1">
      <c r="A50" s="91" t="str">
        <f>IF(OR(B50&lt;&gt;"",D50&lt;E49&gt;""),"["&amp;TEXT($B$2,"##")&amp;"-"&amp;TEXT(ROW()-10,"##")&amp;"]","")</f>
        <v>[Medicinal plants Article-40]</v>
      </c>
      <c r="B50" s="65" t="s">
        <v>110</v>
      </c>
      <c r="C50" s="90" t="s">
        <v>84</v>
      </c>
      <c r="D50" s="65" t="s">
        <v>85</v>
      </c>
      <c r="E50" s="99"/>
      <c r="F50" s="63"/>
      <c r="G50" s="65"/>
      <c r="H50" s="108"/>
      <c r="I50" s="99"/>
      <c r="J50" s="59"/>
    </row>
    <row r="51" spans="1:10" ht="14.25" customHeight="1">
      <c r="A51" s="91" t="str">
        <f t="shared" si="3"/>
        <v>[Medicinal plants Article-41]</v>
      </c>
      <c r="B51" s="77" t="s">
        <v>111</v>
      </c>
      <c r="C51" s="90" t="s">
        <v>90</v>
      </c>
      <c r="D51" s="65" t="s">
        <v>91</v>
      </c>
      <c r="E51" s="99"/>
      <c r="F51" s="63"/>
      <c r="G51" s="65"/>
      <c r="H51" s="108"/>
      <c r="I51" s="99"/>
      <c r="J51" s="59"/>
    </row>
    <row r="52" spans="1:10" ht="14.25" customHeight="1">
      <c r="A52" s="91" t="str">
        <f t="shared" si="3"/>
        <v>[Medicinal plants Article-42]</v>
      </c>
      <c r="B52" s="77" t="s">
        <v>93</v>
      </c>
      <c r="C52" s="90" t="s">
        <v>94</v>
      </c>
      <c r="D52" s="65" t="s">
        <v>95</v>
      </c>
      <c r="E52" s="99"/>
      <c r="F52" s="63"/>
      <c r="G52" s="65"/>
      <c r="H52" s="108"/>
      <c r="I52" s="99"/>
      <c r="J52" s="59"/>
    </row>
    <row r="53" spans="1:10" ht="14.25" customHeight="1">
      <c r="A53" s="125" t="str">
        <f t="shared" si="3"/>
        <v>[Medicinal plants Article-43]</v>
      </c>
      <c r="B53" s="123" t="s">
        <v>97</v>
      </c>
      <c r="C53" s="89" t="s">
        <v>104</v>
      </c>
      <c r="D53" s="92" t="s">
        <v>246</v>
      </c>
      <c r="E53" s="102"/>
      <c r="F53" s="63"/>
      <c r="G53" s="92"/>
      <c r="H53" s="140"/>
      <c r="I53" s="102"/>
      <c r="J53" s="59"/>
    </row>
    <row r="54" spans="1:10" ht="14.25" customHeight="1">
      <c r="A54" s="98"/>
      <c r="B54" s="94" t="s">
        <v>98</v>
      </c>
      <c r="C54" s="327"/>
      <c r="D54" s="327"/>
      <c r="E54" s="327"/>
      <c r="F54" s="327"/>
      <c r="G54" s="327"/>
      <c r="H54" s="327"/>
      <c r="I54" s="327"/>
      <c r="J54" s="59"/>
    </row>
    <row r="55" spans="1:10" ht="14.25" customHeight="1">
      <c r="A55" s="64" t="str">
        <f t="shared" si="3"/>
        <v>[Medicinal plants Article-45]</v>
      </c>
      <c r="B55" s="124" t="s">
        <v>106</v>
      </c>
      <c r="C55" s="128" t="s">
        <v>107</v>
      </c>
      <c r="D55" s="129" t="s">
        <v>108</v>
      </c>
      <c r="E55" s="122"/>
      <c r="F55" s="111"/>
      <c r="G55" s="141"/>
      <c r="H55" s="142"/>
      <c r="I55" s="122"/>
      <c r="J55" s="59"/>
    </row>
    <row r="56" spans="1:10" ht="14.25" customHeight="1">
      <c r="A56" s="118" t="str">
        <f t="shared" si="3"/>
        <v>[Medicinal plants Article-46]</v>
      </c>
      <c r="B56" s="77" t="s">
        <v>105</v>
      </c>
      <c r="C56" s="90" t="s">
        <v>119</v>
      </c>
      <c r="D56" s="65" t="s">
        <v>247</v>
      </c>
      <c r="E56" s="99"/>
      <c r="F56" s="63"/>
      <c r="G56" s="65"/>
      <c r="H56" s="108"/>
      <c r="I56" s="99"/>
      <c r="J56" s="59"/>
    </row>
    <row r="57" spans="1:10" ht="14.25" customHeight="1">
      <c r="A57" s="91" t="str">
        <f t="shared" si="3"/>
        <v>[Medicinal plants Article-47]</v>
      </c>
      <c r="B57" s="77" t="s">
        <v>109</v>
      </c>
      <c r="C57" s="90" t="s">
        <v>112</v>
      </c>
      <c r="D57" s="65" t="s">
        <v>116</v>
      </c>
      <c r="E57" s="99"/>
      <c r="F57" s="63"/>
      <c r="G57" s="65"/>
      <c r="H57" s="108"/>
      <c r="I57" s="99"/>
      <c r="J57" s="59"/>
    </row>
    <row r="58" spans="1:10" ht="14.25" customHeight="1">
      <c r="A58" s="91" t="str">
        <f t="shared" si="3"/>
        <v>[Medicinal plants Article-48]</v>
      </c>
      <c r="B58" s="77" t="s">
        <v>113</v>
      </c>
      <c r="C58" s="95" t="s">
        <v>114</v>
      </c>
      <c r="D58" s="92" t="s">
        <v>115</v>
      </c>
      <c r="E58" s="102"/>
      <c r="F58" s="63"/>
      <c r="G58" s="92"/>
      <c r="H58" s="140"/>
      <c r="I58" s="102"/>
      <c r="J58" s="59"/>
    </row>
    <row r="59" spans="1:10" ht="14.25" customHeight="1">
      <c r="A59" s="98"/>
      <c r="B59" s="94" t="s">
        <v>117</v>
      </c>
      <c r="C59" s="327"/>
      <c r="D59" s="327"/>
      <c r="E59" s="327"/>
      <c r="F59" s="327"/>
      <c r="G59" s="327"/>
      <c r="H59" s="327"/>
      <c r="I59" s="327"/>
      <c r="J59" s="59"/>
    </row>
    <row r="60" spans="1:10" ht="14.25" customHeight="1">
      <c r="A60" s="64" t="str">
        <f t="shared" si="3"/>
        <v>[Medicinal plants Article-50]</v>
      </c>
      <c r="B60" s="92" t="s">
        <v>118</v>
      </c>
      <c r="C60" s="128" t="s">
        <v>104</v>
      </c>
      <c r="D60" s="129" t="s">
        <v>248</v>
      </c>
      <c r="E60" s="122"/>
      <c r="F60" s="111"/>
      <c r="G60" s="141"/>
      <c r="H60" s="142"/>
      <c r="I60" s="122"/>
      <c r="J60" s="59"/>
    </row>
    <row r="61" spans="1:10" ht="14.25" customHeight="1">
      <c r="A61" s="103" t="str">
        <f>IF(OR(B61&lt;&gt;"",D61&lt;E59&gt;""),"["&amp;TEXT($B$2,"##")&amp;"-"&amp;TEXT(ROW()-10,"##")&amp;"]","")</f>
        <v>[Medicinal plants Article-51]</v>
      </c>
      <c r="B61" s="65" t="s">
        <v>120</v>
      </c>
      <c r="C61" s="65" t="s">
        <v>121</v>
      </c>
      <c r="D61" s="65" t="s">
        <v>122</v>
      </c>
      <c r="E61" s="99"/>
      <c r="F61" s="63"/>
      <c r="G61" s="65"/>
      <c r="H61" s="108"/>
      <c r="I61" s="99"/>
      <c r="J61" s="59"/>
    </row>
    <row r="62" spans="1:10" ht="14.25" customHeight="1">
      <c r="A62" s="134"/>
      <c r="B62" s="130" t="s">
        <v>99</v>
      </c>
      <c r="C62" s="132"/>
      <c r="D62" s="130"/>
      <c r="E62" s="132"/>
      <c r="F62" s="132"/>
      <c r="G62" s="132"/>
      <c r="H62" s="132"/>
      <c r="I62" s="131"/>
      <c r="J62" s="59"/>
    </row>
    <row r="63" spans="1:10" ht="14.25" customHeight="1">
      <c r="A63" s="64" t="str">
        <f t="shared" ref="A63:A74" si="4">IF(OR(B63&lt;&gt;"",D63&lt;E62&gt;""),"["&amp;TEXT($B$2,"##")&amp;"-"&amp;TEXT(ROW()-10,"##")&amp;"]","")</f>
        <v>[Medicinal plants Article-53]</v>
      </c>
      <c r="B63" s="160" t="s">
        <v>257</v>
      </c>
      <c r="C63" s="128" t="s">
        <v>124</v>
      </c>
      <c r="D63" s="129" t="s">
        <v>244</v>
      </c>
      <c r="E63" s="143"/>
      <c r="F63" s="111"/>
      <c r="G63" s="141"/>
      <c r="H63" s="142"/>
      <c r="I63" s="143"/>
      <c r="J63" s="59"/>
    </row>
    <row r="64" spans="1:10" ht="14.25" customHeight="1">
      <c r="A64" s="64" t="str">
        <f t="shared" si="4"/>
        <v>[Medicinal plants Article-54]</v>
      </c>
      <c r="B64" s="127" t="s">
        <v>258</v>
      </c>
      <c r="C64" s="65" t="s">
        <v>126</v>
      </c>
      <c r="D64" s="65" t="s">
        <v>127</v>
      </c>
      <c r="E64" s="99"/>
      <c r="F64" s="63"/>
      <c r="G64" s="65"/>
      <c r="H64" s="108"/>
      <c r="I64" s="99"/>
      <c r="J64" s="59"/>
    </row>
    <row r="65" spans="1:10" ht="14.25" customHeight="1">
      <c r="A65" s="98"/>
      <c r="B65" s="132" t="s">
        <v>339</v>
      </c>
      <c r="C65" s="132"/>
      <c r="D65" s="130"/>
      <c r="E65" s="132"/>
      <c r="F65" s="132"/>
      <c r="G65" s="132"/>
      <c r="H65" s="132"/>
      <c r="I65" s="131"/>
      <c r="J65" s="59"/>
    </row>
    <row r="66" spans="1:10" ht="14.25" customHeight="1">
      <c r="A66" s="64" t="str">
        <f t="shared" si="4"/>
        <v>[Medicinal plants Article-56]</v>
      </c>
      <c r="B66" s="65" t="s">
        <v>341</v>
      </c>
      <c r="C66" s="65" t="s">
        <v>340</v>
      </c>
      <c r="D66" s="65" t="s">
        <v>342</v>
      </c>
      <c r="E66" s="99"/>
      <c r="F66" s="65"/>
      <c r="G66" s="65"/>
      <c r="H66" s="108"/>
      <c r="I66" s="99"/>
      <c r="J66" s="59"/>
    </row>
    <row r="67" spans="1:10" ht="14.25" customHeight="1">
      <c r="A67" s="64" t="str">
        <f t="shared" si="4"/>
        <v>[Medicinal plants Article-57]</v>
      </c>
      <c r="B67" s="164" t="s">
        <v>344</v>
      </c>
      <c r="C67" s="65" t="s">
        <v>345</v>
      </c>
      <c r="D67" s="168" t="s">
        <v>346</v>
      </c>
      <c r="E67" s="165"/>
      <c r="F67" s="133"/>
      <c r="G67" s="164"/>
      <c r="H67" s="166"/>
      <c r="I67" s="167"/>
      <c r="J67" s="59"/>
    </row>
    <row r="68" spans="1:10" ht="14.25" customHeight="1">
      <c r="A68" s="98"/>
      <c r="B68" s="132" t="s">
        <v>343</v>
      </c>
      <c r="C68" s="132"/>
      <c r="D68" s="130"/>
      <c r="E68" s="132"/>
      <c r="F68" s="132"/>
      <c r="G68" s="132"/>
      <c r="H68" s="132"/>
      <c r="I68" s="131"/>
      <c r="J68" s="59"/>
    </row>
    <row r="69" spans="1:10" ht="14.25" customHeight="1">
      <c r="A69" s="64" t="str">
        <f t="shared" si="4"/>
        <v>[Medicinal plants Article-59]</v>
      </c>
      <c r="B69" s="65" t="s">
        <v>348</v>
      </c>
      <c r="C69" s="65" t="s">
        <v>347</v>
      </c>
      <c r="D69" s="65" t="s">
        <v>349</v>
      </c>
      <c r="E69" s="99"/>
      <c r="F69" s="63"/>
      <c r="G69" s="65"/>
      <c r="H69" s="108"/>
      <c r="I69" s="99"/>
      <c r="J69" s="59"/>
    </row>
    <row r="70" spans="1:10" ht="14.25" customHeight="1">
      <c r="A70" s="64" t="str">
        <f t="shared" si="4"/>
        <v>[Medicinal plants Article-60]</v>
      </c>
      <c r="B70" s="77" t="s">
        <v>352</v>
      </c>
      <c r="C70" s="96" t="s">
        <v>350</v>
      </c>
      <c r="D70" s="65" t="s">
        <v>351</v>
      </c>
      <c r="E70" s="99"/>
      <c r="F70" s="63"/>
      <c r="G70" s="65"/>
      <c r="H70" s="108"/>
      <c r="I70" s="99"/>
      <c r="J70" s="59"/>
    </row>
    <row r="71" spans="1:10" ht="14.25" customHeight="1">
      <c r="A71" s="64" t="str">
        <f t="shared" si="4"/>
        <v>[Medicinal plants Article-61]</v>
      </c>
      <c r="B71" s="77" t="s">
        <v>357</v>
      </c>
      <c r="C71" s="65" t="s">
        <v>355</v>
      </c>
      <c r="D71" s="65" t="s">
        <v>353</v>
      </c>
      <c r="E71" s="99"/>
      <c r="F71" s="63"/>
      <c r="G71" s="65"/>
      <c r="H71" s="108"/>
      <c r="I71" s="99"/>
      <c r="J71" s="59"/>
    </row>
    <row r="72" spans="1:10" ht="14.25" customHeight="1">
      <c r="A72" s="64" t="str">
        <f t="shared" si="4"/>
        <v>[Medicinal plants Article-62]</v>
      </c>
      <c r="B72" s="77" t="s">
        <v>358</v>
      </c>
      <c r="C72" s="65" t="s">
        <v>354</v>
      </c>
      <c r="D72" s="65" t="s">
        <v>356</v>
      </c>
      <c r="E72" s="99"/>
      <c r="F72" s="63"/>
      <c r="G72" s="65"/>
      <c r="H72" s="108"/>
      <c r="I72" s="99"/>
      <c r="J72" s="59"/>
    </row>
    <row r="73" spans="1:10" ht="14.25" customHeight="1">
      <c r="A73" s="64" t="str">
        <f t="shared" si="4"/>
        <v>[Medicinal plants Article-63]</v>
      </c>
      <c r="B73" s="65" t="s">
        <v>359</v>
      </c>
      <c r="C73" s="65" t="s">
        <v>360</v>
      </c>
      <c r="D73" s="65" t="s">
        <v>361</v>
      </c>
      <c r="E73" s="99"/>
      <c r="F73" s="63"/>
      <c r="G73" s="65"/>
      <c r="H73" s="108"/>
      <c r="I73" s="99"/>
      <c r="J73" s="59"/>
    </row>
    <row r="74" spans="1:10" ht="14.25" customHeight="1">
      <c r="A74" s="64" t="str">
        <f t="shared" si="4"/>
        <v>[Medicinal plants Article-64]</v>
      </c>
      <c r="B74" s="65" t="s">
        <v>362</v>
      </c>
      <c r="C74" s="65" t="s">
        <v>363</v>
      </c>
      <c r="D74" s="65" t="s">
        <v>364</v>
      </c>
      <c r="E74" s="99"/>
      <c r="F74" s="63"/>
      <c r="G74" s="65"/>
      <c r="H74" s="108"/>
      <c r="I74" s="99"/>
      <c r="J74" s="59"/>
    </row>
    <row r="75" spans="1:10" ht="14.25" customHeight="1">
      <c r="A75" s="64"/>
      <c r="B75" s="65"/>
      <c r="C75" s="65"/>
      <c r="D75" s="65"/>
      <c r="E75" s="99"/>
      <c r="F75" s="112"/>
      <c r="G75" s="65"/>
      <c r="H75" s="108"/>
      <c r="I75" s="99"/>
      <c r="J75" s="59"/>
    </row>
    <row r="76" spans="1:10">
      <c r="J76" s="59"/>
    </row>
  </sheetData>
  <mergeCells count="10">
    <mergeCell ref="B2:G2"/>
    <mergeCell ref="B3:G3"/>
    <mergeCell ref="B4:G4"/>
    <mergeCell ref="E5:G5"/>
    <mergeCell ref="E6:G6"/>
    <mergeCell ref="C30:I30"/>
    <mergeCell ref="C43:I43"/>
    <mergeCell ref="C48:I48"/>
    <mergeCell ref="C54:I54"/>
    <mergeCell ref="C59:I59"/>
  </mergeCells>
  <dataValidations count="1">
    <dataValidation type="list" allowBlank="1" showErrorMessage="1" sqref="F31:G42 F46:G47 F49:G53 F60:G61 F55:G58 F63:G64 F66:G67 F69:G75 F12:G29">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4"/>
  <sheetViews>
    <sheetView zoomScaleNormal="100" workbookViewId="0">
      <selection activeCell="E7" sqref="E7"/>
    </sheetView>
  </sheetViews>
  <sheetFormatPr defaultRowHeight="12.75"/>
  <cols>
    <col min="1" max="1" width="17.375" style="59" customWidth="1"/>
    <col min="2" max="2" width="30.125" style="59" customWidth="1"/>
    <col min="3" max="3" width="34.375" style="59" customWidth="1"/>
    <col min="4" max="4" width="25.375" style="59" customWidth="1"/>
    <col min="5" max="5" width="16.5" style="59" customWidth="1"/>
    <col min="6" max="6" width="15.625" style="59" customWidth="1"/>
    <col min="7" max="7" width="14.75" style="59" customWidth="1"/>
    <col min="8" max="8" width="9" style="62"/>
    <col min="9" max="9" width="16.5" style="59" customWidth="1"/>
    <col min="10" max="10" width="9.375" style="61" hidden="1" customWidth="1"/>
    <col min="11" max="11" width="9" style="59" customWidth="1"/>
    <col min="12" max="16" width="9" style="59"/>
    <col min="17" max="17" width="0" style="59" hidden="1" customWidth="1"/>
    <col min="18" max="16384" width="9" style="59"/>
  </cols>
  <sheetData>
    <row r="1" spans="1:257" ht="13.5" thickBot="1">
      <c r="A1" s="76" t="s">
        <v>8</v>
      </c>
      <c r="B1" s="48"/>
      <c r="C1" s="48"/>
      <c r="D1" s="48"/>
      <c r="E1" s="48"/>
      <c r="F1" s="48"/>
      <c r="G1" s="48"/>
      <c r="H1" s="49"/>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c r="CR1" s="50"/>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0"/>
      <c r="DZ1" s="50"/>
      <c r="EA1" s="50"/>
      <c r="EB1" s="50"/>
      <c r="EC1" s="50"/>
      <c r="ED1" s="50"/>
      <c r="EE1" s="50"/>
      <c r="EF1" s="50"/>
      <c r="EG1" s="50"/>
      <c r="EH1" s="50"/>
      <c r="EI1" s="50"/>
      <c r="EJ1" s="50"/>
      <c r="EK1" s="50"/>
      <c r="EL1" s="50"/>
      <c r="EM1" s="50"/>
      <c r="EN1" s="50"/>
      <c r="EO1" s="50"/>
      <c r="EP1" s="50"/>
      <c r="EQ1" s="50"/>
      <c r="ER1" s="50"/>
      <c r="ES1" s="50"/>
      <c r="ET1" s="50"/>
      <c r="EU1" s="50"/>
      <c r="EV1" s="50"/>
      <c r="EW1" s="50"/>
      <c r="EX1" s="50"/>
      <c r="EY1" s="50"/>
      <c r="EZ1" s="50"/>
      <c r="FA1" s="50"/>
      <c r="FB1" s="50"/>
      <c r="FC1" s="50"/>
      <c r="FD1" s="50"/>
      <c r="FE1" s="50"/>
      <c r="FF1" s="50"/>
      <c r="FG1" s="50"/>
      <c r="FH1" s="50"/>
      <c r="FI1" s="50"/>
      <c r="FJ1" s="50"/>
      <c r="FK1" s="50"/>
      <c r="FL1" s="50"/>
      <c r="FM1" s="50"/>
      <c r="FN1" s="50"/>
      <c r="FO1" s="50"/>
      <c r="FP1" s="50"/>
      <c r="FQ1" s="50"/>
      <c r="FR1" s="50"/>
      <c r="FS1" s="50"/>
      <c r="FT1" s="50"/>
      <c r="FU1" s="50"/>
      <c r="FV1" s="50"/>
      <c r="FW1" s="50"/>
      <c r="FX1" s="50"/>
      <c r="FY1" s="50"/>
      <c r="FZ1" s="50"/>
      <c r="GA1" s="50"/>
      <c r="GB1" s="50"/>
      <c r="GC1" s="50"/>
      <c r="GD1" s="50"/>
      <c r="GE1" s="50"/>
      <c r="GF1" s="50"/>
      <c r="GG1" s="50"/>
      <c r="GH1" s="50"/>
      <c r="GI1" s="50"/>
      <c r="GJ1" s="50"/>
      <c r="GK1" s="50"/>
      <c r="GL1" s="50"/>
      <c r="GM1" s="50"/>
      <c r="GN1" s="50"/>
      <c r="GO1" s="50"/>
      <c r="GP1" s="50"/>
      <c r="GQ1" s="50"/>
      <c r="GR1" s="50"/>
      <c r="GS1" s="50"/>
      <c r="GT1" s="50"/>
      <c r="GU1" s="50"/>
      <c r="GV1" s="50"/>
      <c r="GW1" s="50"/>
      <c r="GX1" s="50"/>
      <c r="GY1" s="50"/>
      <c r="GZ1" s="50"/>
      <c r="HA1" s="50"/>
      <c r="HB1" s="50"/>
      <c r="HC1" s="50"/>
      <c r="HD1" s="50"/>
      <c r="HE1" s="50"/>
      <c r="HF1" s="50"/>
      <c r="HG1" s="50"/>
      <c r="HH1" s="50"/>
      <c r="HI1" s="50"/>
      <c r="HJ1" s="50"/>
      <c r="HK1" s="50"/>
      <c r="HL1" s="50"/>
      <c r="HM1" s="50"/>
      <c r="HN1" s="50"/>
      <c r="HO1" s="50"/>
      <c r="HP1" s="50"/>
      <c r="HQ1" s="50"/>
      <c r="HR1" s="50"/>
      <c r="HS1" s="50"/>
      <c r="HT1" s="50"/>
      <c r="HU1" s="50"/>
      <c r="HV1" s="50"/>
      <c r="HW1" s="50"/>
      <c r="HX1" s="50"/>
      <c r="HY1" s="50"/>
      <c r="HZ1" s="50"/>
      <c r="IA1" s="50"/>
      <c r="IB1" s="50"/>
      <c r="IC1" s="50"/>
      <c r="ID1" s="50"/>
      <c r="IE1" s="50"/>
      <c r="IF1" s="50"/>
      <c r="IG1" s="50"/>
      <c r="IH1" s="50"/>
      <c r="II1" s="50"/>
      <c r="IJ1" s="50"/>
      <c r="IK1" s="50"/>
      <c r="IL1" s="50"/>
      <c r="IM1" s="50"/>
      <c r="IN1" s="50"/>
      <c r="IO1" s="50"/>
      <c r="IP1" s="50"/>
    </row>
    <row r="2" spans="1:257" ht="15">
      <c r="A2" s="294" t="s">
        <v>970</v>
      </c>
      <c r="B2" s="331" t="s">
        <v>44</v>
      </c>
      <c r="C2" s="331"/>
      <c r="D2" s="331"/>
      <c r="E2" s="331"/>
      <c r="F2" s="331"/>
      <c r="G2" s="331"/>
      <c r="H2" s="51"/>
      <c r="I2" s="50"/>
      <c r="J2" s="50" t="s">
        <v>0</v>
      </c>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c r="EP2" s="50"/>
      <c r="EQ2" s="50"/>
      <c r="ER2" s="50"/>
      <c r="ES2" s="50"/>
      <c r="ET2" s="50"/>
      <c r="EU2" s="50"/>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c r="FZ2" s="50"/>
      <c r="GA2" s="50"/>
      <c r="GB2" s="50"/>
      <c r="GC2" s="50"/>
      <c r="GD2" s="50"/>
      <c r="GE2" s="50"/>
      <c r="GF2" s="50"/>
      <c r="GG2" s="50"/>
      <c r="GH2" s="50"/>
      <c r="GI2" s="50"/>
      <c r="GJ2" s="50"/>
      <c r="GK2" s="50"/>
      <c r="GL2" s="50"/>
      <c r="GM2" s="50"/>
      <c r="GN2" s="50"/>
      <c r="GO2" s="50"/>
      <c r="GP2" s="50"/>
      <c r="GQ2" s="50"/>
      <c r="GR2" s="50"/>
      <c r="GS2" s="50"/>
      <c r="GT2" s="50"/>
      <c r="GU2" s="50"/>
      <c r="GV2" s="50"/>
      <c r="GW2" s="50"/>
      <c r="GX2" s="50"/>
      <c r="GY2" s="50"/>
      <c r="GZ2" s="50"/>
      <c r="HA2" s="50"/>
      <c r="HB2" s="50"/>
      <c r="HC2" s="50"/>
      <c r="HD2" s="50"/>
      <c r="HE2" s="50"/>
      <c r="HF2" s="50"/>
      <c r="HG2" s="50"/>
      <c r="HH2" s="50"/>
      <c r="HI2" s="50"/>
      <c r="HJ2" s="50"/>
      <c r="HK2" s="50"/>
      <c r="HL2" s="50"/>
      <c r="HM2" s="50"/>
      <c r="HN2" s="50"/>
      <c r="HO2" s="50"/>
      <c r="HP2" s="50"/>
      <c r="HQ2" s="50"/>
      <c r="HR2" s="50"/>
      <c r="HS2" s="50"/>
      <c r="HT2" s="50"/>
      <c r="HU2" s="50"/>
      <c r="HV2" s="50"/>
      <c r="HW2" s="50"/>
      <c r="HX2" s="50"/>
      <c r="HY2" s="50"/>
      <c r="HZ2" s="50"/>
      <c r="IA2" s="50"/>
      <c r="IB2" s="50"/>
      <c r="IC2" s="50"/>
      <c r="ID2" s="50"/>
      <c r="IE2" s="50"/>
      <c r="IF2" s="50"/>
      <c r="IG2" s="50"/>
      <c r="IH2" s="50"/>
      <c r="II2" s="50"/>
      <c r="IJ2" s="50"/>
      <c r="IK2" s="50"/>
      <c r="IL2" s="50"/>
      <c r="IM2" s="50"/>
      <c r="IN2" s="50"/>
      <c r="IO2" s="50"/>
      <c r="IP2" s="50"/>
    </row>
    <row r="3" spans="1:257" ht="15">
      <c r="A3" s="294" t="s">
        <v>971</v>
      </c>
      <c r="B3" s="331" t="s">
        <v>128</v>
      </c>
      <c r="C3" s="331"/>
      <c r="D3" s="331"/>
      <c r="E3" s="331"/>
      <c r="F3" s="331"/>
      <c r="G3" s="331"/>
      <c r="H3" s="51"/>
      <c r="I3" s="50"/>
      <c r="J3" s="50" t="s">
        <v>1</v>
      </c>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0"/>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c r="FZ3" s="50"/>
      <c r="GA3" s="50"/>
      <c r="GB3" s="50"/>
      <c r="GC3" s="50"/>
      <c r="GD3" s="50"/>
      <c r="GE3" s="50"/>
      <c r="GF3" s="50"/>
      <c r="GG3" s="50"/>
      <c r="GH3" s="50"/>
      <c r="GI3" s="50"/>
      <c r="GJ3" s="50"/>
      <c r="GK3" s="50"/>
      <c r="GL3" s="50"/>
      <c r="GM3" s="50"/>
      <c r="GN3" s="50"/>
      <c r="GO3" s="50"/>
      <c r="GP3" s="50"/>
      <c r="GQ3" s="50"/>
      <c r="GR3" s="50"/>
      <c r="GS3" s="50"/>
      <c r="GT3" s="50"/>
      <c r="GU3" s="50"/>
      <c r="GV3" s="50"/>
      <c r="GW3" s="50"/>
      <c r="GX3" s="50"/>
      <c r="GY3" s="50"/>
      <c r="GZ3" s="50"/>
      <c r="HA3" s="50"/>
      <c r="HB3" s="50"/>
      <c r="HC3" s="50"/>
      <c r="HD3" s="50"/>
      <c r="HE3" s="50"/>
      <c r="HF3" s="50"/>
      <c r="HG3" s="50"/>
      <c r="HH3" s="50"/>
      <c r="HI3" s="50"/>
      <c r="HJ3" s="50"/>
      <c r="HK3" s="50"/>
      <c r="HL3" s="50"/>
      <c r="HM3" s="50"/>
      <c r="HN3" s="50"/>
      <c r="HO3" s="50"/>
      <c r="HP3" s="50"/>
      <c r="HQ3" s="50"/>
      <c r="HR3" s="50"/>
      <c r="HS3" s="50"/>
      <c r="HT3" s="50"/>
      <c r="HU3" s="50"/>
      <c r="HV3" s="50"/>
      <c r="HW3" s="50"/>
      <c r="HX3" s="50"/>
      <c r="HY3" s="50"/>
      <c r="HZ3" s="50"/>
      <c r="IA3" s="50"/>
      <c r="IB3" s="50"/>
      <c r="IC3" s="50"/>
      <c r="ID3" s="50"/>
      <c r="IE3" s="50"/>
      <c r="IF3" s="50"/>
      <c r="IG3" s="50"/>
      <c r="IH3" s="50"/>
      <c r="II3" s="50"/>
      <c r="IJ3" s="50"/>
      <c r="IK3" s="50"/>
      <c r="IL3" s="50"/>
      <c r="IM3" s="50"/>
      <c r="IN3" s="50"/>
      <c r="IO3" s="50"/>
      <c r="IP3" s="50"/>
    </row>
    <row r="4" spans="1:257" ht="15">
      <c r="A4" s="294" t="s">
        <v>972</v>
      </c>
      <c r="B4" s="332" t="s">
        <v>13</v>
      </c>
      <c r="C4" s="332"/>
      <c r="D4" s="332"/>
      <c r="E4" s="332"/>
      <c r="F4" s="332"/>
      <c r="G4" s="332"/>
      <c r="H4" s="51"/>
      <c r="I4" s="50"/>
      <c r="J4" s="52"/>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row>
    <row r="5" spans="1:257" ht="12.75" customHeight="1">
      <c r="A5" s="294" t="s">
        <v>973</v>
      </c>
      <c r="B5" s="295" t="s">
        <v>961</v>
      </c>
      <c r="C5" s="295" t="s">
        <v>974</v>
      </c>
      <c r="D5" s="296" t="s">
        <v>2</v>
      </c>
      <c r="E5" s="317" t="s">
        <v>975</v>
      </c>
      <c r="F5" s="318"/>
      <c r="G5" s="319"/>
      <c r="H5" s="53"/>
      <c r="I5" s="50"/>
      <c r="J5" s="50" t="s">
        <v>3</v>
      </c>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row>
    <row r="6" spans="1:257" ht="13.5" thickBot="1">
      <c r="A6" s="55">
        <f>COUNTIF(F12:G162,"Pass")</f>
        <v>0</v>
      </c>
      <c r="B6" s="56">
        <f>COUNTIF(F12:G162,"Fail")</f>
        <v>0</v>
      </c>
      <c r="C6" s="56">
        <f>E6-D6-B6-A6</f>
        <v>110</v>
      </c>
      <c r="D6" s="57">
        <f>COUNTIF(F12:G162,"N/A")</f>
        <v>0</v>
      </c>
      <c r="E6" s="333">
        <f>COUNTA(A12:A162)*2</f>
        <v>110</v>
      </c>
      <c r="F6" s="333"/>
      <c r="G6" s="333"/>
      <c r="H6" s="53"/>
      <c r="I6" s="50"/>
      <c r="J6" s="50" t="s">
        <v>2</v>
      </c>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0"/>
      <c r="FJ6" s="50"/>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0"/>
      <c r="IB6" s="50"/>
      <c r="IC6" s="50"/>
      <c r="ID6" s="50"/>
      <c r="IE6" s="50"/>
      <c r="IF6" s="50"/>
      <c r="IG6" s="50"/>
      <c r="IH6" s="50"/>
      <c r="II6" s="50"/>
      <c r="IJ6" s="50"/>
      <c r="IK6" s="50"/>
      <c r="IL6" s="50"/>
      <c r="IM6" s="50"/>
      <c r="IN6" s="50"/>
      <c r="IO6" s="50"/>
      <c r="IP6" s="50"/>
    </row>
    <row r="7" spans="1:257">
      <c r="A7" s="106"/>
      <c r="B7" s="106"/>
      <c r="C7" s="106"/>
      <c r="D7" s="106"/>
      <c r="E7" s="107"/>
      <c r="F7" s="107"/>
      <c r="G7" s="107"/>
      <c r="H7" s="53"/>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0"/>
      <c r="DB7" s="50"/>
      <c r="DC7" s="50"/>
      <c r="DD7" s="50"/>
      <c r="DE7" s="50"/>
      <c r="DF7" s="50"/>
      <c r="DG7" s="50"/>
      <c r="DH7" s="50"/>
      <c r="DI7" s="50"/>
      <c r="DJ7" s="50"/>
      <c r="DK7" s="50"/>
      <c r="DL7" s="50"/>
      <c r="DM7" s="50"/>
      <c r="DN7" s="50"/>
      <c r="DO7" s="50"/>
      <c r="DP7" s="50"/>
      <c r="DQ7" s="50"/>
      <c r="DR7" s="50"/>
      <c r="DS7" s="50"/>
      <c r="DT7" s="50"/>
      <c r="DU7" s="50"/>
      <c r="DV7" s="50"/>
      <c r="DW7" s="50"/>
      <c r="DX7" s="50"/>
      <c r="DY7" s="50"/>
      <c r="DZ7" s="50"/>
      <c r="EA7" s="50"/>
      <c r="EB7" s="50"/>
      <c r="EC7" s="50"/>
      <c r="ED7" s="50"/>
      <c r="EE7" s="50"/>
      <c r="EF7" s="50"/>
      <c r="EG7" s="50"/>
      <c r="EH7" s="50"/>
      <c r="EI7" s="50"/>
      <c r="EJ7" s="50"/>
      <c r="EK7" s="50"/>
      <c r="EL7" s="50"/>
      <c r="EM7" s="50"/>
      <c r="EN7" s="50"/>
      <c r="EO7" s="50"/>
      <c r="EP7" s="50"/>
      <c r="EQ7" s="50"/>
      <c r="ER7" s="50"/>
      <c r="ES7" s="50"/>
      <c r="ET7" s="50"/>
      <c r="EU7" s="50"/>
      <c r="EV7" s="50"/>
      <c r="EW7" s="50"/>
      <c r="EX7" s="50"/>
      <c r="EY7" s="50"/>
      <c r="EZ7" s="50"/>
      <c r="FA7" s="50"/>
      <c r="FB7" s="50"/>
      <c r="FC7" s="50"/>
      <c r="FD7" s="50"/>
      <c r="FE7" s="50"/>
      <c r="FF7" s="50"/>
      <c r="FG7" s="50"/>
      <c r="FH7" s="50"/>
      <c r="FI7" s="50"/>
      <c r="FJ7" s="50"/>
      <c r="FK7" s="50"/>
      <c r="FL7" s="50"/>
      <c r="FM7" s="50"/>
      <c r="FN7" s="50"/>
      <c r="FO7" s="50"/>
      <c r="FP7" s="50"/>
      <c r="FQ7" s="50"/>
      <c r="FR7" s="50"/>
      <c r="FS7" s="50"/>
      <c r="FT7" s="50"/>
      <c r="FU7" s="50"/>
      <c r="FV7" s="50"/>
      <c r="FW7" s="50"/>
      <c r="FX7" s="50"/>
      <c r="FY7" s="50"/>
      <c r="FZ7" s="50"/>
      <c r="GA7" s="50"/>
      <c r="GB7" s="50"/>
      <c r="GC7" s="50"/>
      <c r="GD7" s="50"/>
      <c r="GE7" s="50"/>
      <c r="GF7" s="50"/>
      <c r="GG7" s="50"/>
      <c r="GH7" s="50"/>
      <c r="GI7" s="50"/>
      <c r="GJ7" s="50"/>
      <c r="GK7" s="50"/>
      <c r="GL7" s="50"/>
      <c r="GM7" s="50"/>
      <c r="GN7" s="50"/>
      <c r="GO7" s="50"/>
      <c r="GP7" s="50"/>
      <c r="GQ7" s="50"/>
      <c r="GR7" s="50"/>
      <c r="GS7" s="50"/>
      <c r="GT7" s="50"/>
      <c r="GU7" s="50"/>
      <c r="GV7" s="50"/>
      <c r="GW7" s="50"/>
      <c r="GX7" s="50"/>
      <c r="GY7" s="50"/>
      <c r="GZ7" s="50"/>
      <c r="HA7" s="50"/>
      <c r="HB7" s="50"/>
      <c r="HC7" s="50"/>
      <c r="HD7" s="50"/>
      <c r="HE7" s="50"/>
      <c r="HF7" s="50"/>
      <c r="HG7" s="50"/>
      <c r="HH7" s="50"/>
      <c r="HI7" s="50"/>
      <c r="HJ7" s="50"/>
      <c r="HK7" s="50"/>
      <c r="HL7" s="50"/>
      <c r="HM7" s="50"/>
      <c r="HN7" s="50"/>
      <c r="HO7" s="50"/>
      <c r="HP7" s="50"/>
      <c r="HQ7" s="50"/>
      <c r="HR7" s="50"/>
      <c r="HS7" s="50"/>
      <c r="HT7" s="50"/>
      <c r="HU7" s="50"/>
      <c r="HV7" s="50"/>
      <c r="HW7" s="50"/>
      <c r="HX7" s="50"/>
      <c r="HY7" s="50"/>
      <c r="HZ7" s="50"/>
      <c r="IA7" s="50"/>
      <c r="IB7" s="50"/>
      <c r="IC7" s="50"/>
      <c r="ID7" s="50"/>
      <c r="IE7" s="50"/>
      <c r="IF7" s="50"/>
      <c r="IG7" s="50"/>
      <c r="IH7" s="50"/>
      <c r="II7" s="50"/>
      <c r="IJ7" s="50"/>
      <c r="IK7" s="50"/>
      <c r="IL7" s="50"/>
      <c r="IM7" s="50"/>
      <c r="IN7" s="50"/>
      <c r="IO7" s="50"/>
      <c r="IP7" s="50"/>
    </row>
    <row r="8" spans="1:257">
      <c r="A8" s="106"/>
      <c r="B8" s="106"/>
      <c r="C8" s="106"/>
      <c r="D8" s="106"/>
      <c r="E8" s="107"/>
      <c r="F8" s="107"/>
      <c r="G8" s="107"/>
      <c r="H8" s="53"/>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0"/>
      <c r="DB8" s="50"/>
      <c r="DC8" s="50"/>
      <c r="DD8" s="50"/>
      <c r="DE8" s="50"/>
      <c r="DF8" s="50"/>
      <c r="DG8" s="50"/>
      <c r="DH8" s="50"/>
      <c r="DI8" s="50"/>
      <c r="DJ8" s="50"/>
      <c r="DK8" s="50"/>
      <c r="DL8" s="50"/>
      <c r="DM8" s="50"/>
      <c r="DN8" s="50"/>
      <c r="DO8" s="50"/>
      <c r="DP8" s="50"/>
      <c r="DQ8" s="50"/>
      <c r="DR8" s="50"/>
      <c r="DS8" s="50"/>
      <c r="DT8" s="50"/>
      <c r="DU8" s="50"/>
      <c r="DV8" s="50"/>
      <c r="DW8" s="50"/>
      <c r="DX8" s="50"/>
      <c r="DY8" s="50"/>
      <c r="DZ8" s="50"/>
      <c r="EA8" s="50"/>
      <c r="EB8" s="50"/>
      <c r="EC8" s="50"/>
      <c r="ED8" s="50"/>
      <c r="EE8" s="50"/>
      <c r="EF8" s="50"/>
      <c r="EG8" s="50"/>
      <c r="EH8" s="50"/>
      <c r="EI8" s="50"/>
      <c r="EJ8" s="50"/>
      <c r="EK8" s="50"/>
      <c r="EL8" s="50"/>
      <c r="EM8" s="50"/>
      <c r="EN8" s="50"/>
      <c r="EO8" s="50"/>
      <c r="EP8" s="50"/>
      <c r="EQ8" s="50"/>
      <c r="ER8" s="50"/>
      <c r="ES8" s="50"/>
      <c r="ET8" s="50"/>
      <c r="EU8" s="50"/>
      <c r="EV8" s="50"/>
      <c r="EW8" s="50"/>
      <c r="EX8" s="50"/>
      <c r="EY8" s="50"/>
      <c r="EZ8" s="50"/>
      <c r="FA8" s="50"/>
      <c r="FB8" s="50"/>
      <c r="FC8" s="50"/>
      <c r="FD8" s="50"/>
      <c r="FE8" s="50"/>
      <c r="FF8" s="50"/>
      <c r="FG8" s="50"/>
      <c r="FH8" s="50"/>
      <c r="FI8" s="50"/>
      <c r="FJ8" s="50"/>
      <c r="FK8" s="50"/>
      <c r="FL8" s="50"/>
      <c r="FM8" s="50"/>
      <c r="FN8" s="50"/>
      <c r="FO8" s="50"/>
      <c r="FP8" s="50"/>
      <c r="FQ8" s="50"/>
      <c r="FR8" s="50"/>
      <c r="FS8" s="50"/>
      <c r="FT8" s="50"/>
      <c r="FU8" s="50"/>
      <c r="FV8" s="50"/>
      <c r="FW8" s="50"/>
      <c r="FX8" s="50"/>
      <c r="FY8" s="50"/>
      <c r="FZ8" s="50"/>
      <c r="GA8" s="50"/>
      <c r="GB8" s="50"/>
      <c r="GC8" s="50"/>
      <c r="GD8" s="50"/>
      <c r="GE8" s="50"/>
      <c r="GF8" s="50"/>
      <c r="GG8" s="50"/>
      <c r="GH8" s="50"/>
      <c r="GI8" s="50"/>
      <c r="GJ8" s="50"/>
      <c r="GK8" s="50"/>
      <c r="GL8" s="50"/>
      <c r="GM8" s="50"/>
      <c r="GN8" s="50"/>
      <c r="GO8" s="50"/>
      <c r="GP8" s="50"/>
      <c r="GQ8" s="50"/>
      <c r="GR8" s="50"/>
      <c r="GS8" s="50"/>
      <c r="GT8" s="50"/>
      <c r="GU8" s="50"/>
      <c r="GV8" s="50"/>
      <c r="GW8" s="50"/>
      <c r="GX8" s="50"/>
      <c r="GY8" s="50"/>
      <c r="GZ8" s="50"/>
      <c r="HA8" s="50"/>
      <c r="HB8" s="50"/>
      <c r="HC8" s="50"/>
      <c r="HD8" s="50"/>
      <c r="HE8" s="50"/>
      <c r="HF8" s="50"/>
      <c r="HG8" s="50"/>
      <c r="HH8" s="50"/>
      <c r="HI8" s="50"/>
      <c r="HJ8" s="50"/>
      <c r="HK8" s="50"/>
      <c r="HL8" s="50"/>
      <c r="HM8" s="50"/>
      <c r="HN8" s="50"/>
      <c r="HO8" s="50"/>
      <c r="HP8" s="50"/>
      <c r="HQ8" s="50"/>
      <c r="HR8" s="50"/>
      <c r="HS8" s="50"/>
      <c r="HT8" s="50"/>
      <c r="HU8" s="50"/>
      <c r="HV8" s="50"/>
      <c r="HW8" s="50"/>
      <c r="HX8" s="50"/>
      <c r="HY8" s="50"/>
      <c r="HZ8" s="50"/>
      <c r="IA8" s="50"/>
      <c r="IB8" s="50"/>
      <c r="IC8" s="50"/>
      <c r="ID8" s="50"/>
      <c r="IE8" s="50"/>
      <c r="IF8" s="50"/>
      <c r="IG8" s="50"/>
      <c r="IH8" s="50"/>
      <c r="II8" s="50"/>
      <c r="IJ8" s="50"/>
      <c r="IK8" s="50"/>
      <c r="IL8" s="50"/>
      <c r="IM8" s="50"/>
      <c r="IN8" s="50"/>
      <c r="IO8" s="50"/>
      <c r="IP8" s="50"/>
    </row>
    <row r="9" spans="1:257">
      <c r="A9" s="50"/>
      <c r="B9" s="50"/>
      <c r="C9" s="50"/>
      <c r="D9" s="58"/>
      <c r="E9" s="58"/>
      <c r="F9" s="58"/>
      <c r="G9" s="58"/>
      <c r="H9" s="53"/>
      <c r="I9" s="53"/>
      <c r="J9" s="54"/>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c r="FG9" s="50"/>
      <c r="FH9" s="50"/>
      <c r="FI9" s="50"/>
      <c r="FJ9" s="50"/>
      <c r="FK9" s="50"/>
      <c r="FL9" s="50"/>
      <c r="FM9" s="50"/>
      <c r="FN9" s="50"/>
      <c r="FO9" s="50"/>
      <c r="FP9" s="50"/>
      <c r="FQ9" s="50"/>
      <c r="FR9" s="50"/>
      <c r="FS9" s="50"/>
      <c r="FT9" s="50"/>
      <c r="FU9" s="50"/>
      <c r="FV9" s="50"/>
      <c r="FW9" s="50"/>
      <c r="FX9" s="50"/>
      <c r="FY9" s="50"/>
      <c r="FZ9" s="50"/>
      <c r="GA9" s="50"/>
      <c r="GB9" s="50"/>
      <c r="GC9" s="50"/>
      <c r="GD9" s="50"/>
      <c r="GE9" s="50"/>
      <c r="GF9" s="50"/>
      <c r="GG9" s="50"/>
      <c r="GH9" s="50"/>
      <c r="GI9" s="50"/>
      <c r="GJ9" s="50"/>
      <c r="GK9" s="50"/>
      <c r="GL9" s="50"/>
      <c r="GM9" s="50"/>
      <c r="GN9" s="50"/>
      <c r="GO9" s="50"/>
      <c r="GP9" s="50"/>
      <c r="GQ9" s="50"/>
      <c r="GR9" s="50"/>
      <c r="GS9" s="50"/>
      <c r="GT9" s="50"/>
      <c r="GU9" s="50"/>
      <c r="GV9" s="50"/>
      <c r="GW9" s="50"/>
      <c r="GX9" s="50"/>
      <c r="GY9" s="50"/>
      <c r="GZ9" s="50"/>
      <c r="HA9" s="50"/>
      <c r="HB9" s="50"/>
      <c r="HC9" s="50"/>
      <c r="HD9" s="50"/>
      <c r="HE9" s="50"/>
      <c r="HF9" s="50"/>
      <c r="HG9" s="50"/>
      <c r="HH9" s="50"/>
      <c r="HI9" s="50"/>
      <c r="HJ9" s="50"/>
      <c r="HK9" s="50"/>
      <c r="HL9" s="50"/>
      <c r="HM9" s="50"/>
      <c r="HN9" s="50"/>
      <c r="HO9" s="50"/>
      <c r="HP9" s="50"/>
      <c r="HQ9" s="50"/>
      <c r="HR9" s="50"/>
      <c r="HS9" s="50"/>
      <c r="HT9" s="50"/>
      <c r="HU9" s="50"/>
      <c r="HV9" s="50"/>
      <c r="HW9" s="50"/>
      <c r="HX9" s="50"/>
      <c r="HY9" s="50"/>
      <c r="HZ9" s="50"/>
      <c r="IA9" s="50"/>
      <c r="IB9" s="50"/>
      <c r="IC9" s="50"/>
      <c r="ID9" s="50"/>
      <c r="IE9" s="50"/>
      <c r="IF9" s="50"/>
      <c r="IG9" s="50"/>
      <c r="IH9" s="50"/>
      <c r="II9" s="50"/>
      <c r="IJ9" s="50"/>
      <c r="IK9" s="50"/>
      <c r="IL9" s="50"/>
      <c r="IM9" s="50"/>
      <c r="IN9" s="50"/>
      <c r="IO9" s="50"/>
      <c r="IP9" s="50"/>
      <c r="IQ9" s="50"/>
      <c r="IR9" s="50"/>
      <c r="IS9" s="50"/>
      <c r="IT9" s="50"/>
      <c r="IU9" s="50"/>
      <c r="IV9" s="50"/>
      <c r="IW9" s="50"/>
    </row>
    <row r="10" spans="1:257" ht="56.25" customHeight="1">
      <c r="A10" s="234" t="s">
        <v>4</v>
      </c>
      <c r="B10" s="236" t="s">
        <v>932</v>
      </c>
      <c r="C10" s="236" t="s">
        <v>933</v>
      </c>
      <c r="D10" s="236" t="s">
        <v>934</v>
      </c>
      <c r="E10" s="235" t="s">
        <v>935</v>
      </c>
      <c r="F10" s="235" t="s">
        <v>10</v>
      </c>
      <c r="G10" s="235" t="s">
        <v>9</v>
      </c>
      <c r="H10" s="237" t="s">
        <v>936</v>
      </c>
      <c r="I10" s="236" t="s">
        <v>937</v>
      </c>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50"/>
      <c r="FH10" s="50"/>
      <c r="FI10" s="50"/>
      <c r="FJ10" s="50"/>
      <c r="FK10" s="50"/>
      <c r="FL10" s="50"/>
      <c r="FM10" s="50"/>
      <c r="FN10" s="50"/>
      <c r="FO10" s="50"/>
      <c r="FP10" s="50"/>
      <c r="FQ10" s="50"/>
      <c r="FR10" s="50"/>
      <c r="FS10" s="50"/>
      <c r="FT10" s="50"/>
      <c r="FU10" s="50"/>
      <c r="FV10" s="50"/>
      <c r="FW10" s="50"/>
      <c r="FX10" s="50"/>
      <c r="FY10" s="50"/>
      <c r="FZ10" s="50"/>
      <c r="GA10" s="50"/>
      <c r="GB10" s="50"/>
      <c r="GC10" s="50"/>
      <c r="GD10" s="50"/>
      <c r="GE10" s="50"/>
      <c r="GF10" s="50"/>
      <c r="GG10" s="50"/>
      <c r="GH10" s="50"/>
      <c r="GI10" s="50"/>
      <c r="GJ10" s="50"/>
      <c r="GK10" s="50"/>
      <c r="GL10" s="50"/>
      <c r="GM10" s="50"/>
      <c r="GN10" s="50"/>
      <c r="GO10" s="50"/>
      <c r="GP10" s="50"/>
      <c r="GQ10" s="50"/>
      <c r="GR10" s="50"/>
      <c r="GS10" s="50"/>
      <c r="GT10" s="50"/>
      <c r="GU10" s="50"/>
      <c r="GV10" s="50"/>
      <c r="GW10" s="50"/>
      <c r="GX10" s="50"/>
      <c r="GY10" s="50"/>
      <c r="GZ10" s="50"/>
      <c r="HA10" s="50"/>
      <c r="HB10" s="50"/>
      <c r="HC10" s="50"/>
      <c r="HD10" s="50"/>
      <c r="HE10" s="50"/>
      <c r="HF10" s="50"/>
      <c r="HG10" s="50"/>
      <c r="HH10" s="50"/>
      <c r="HI10" s="50"/>
      <c r="HJ10" s="50"/>
      <c r="HK10" s="50"/>
      <c r="HL10" s="50"/>
      <c r="HM10" s="50"/>
      <c r="HN10" s="50"/>
      <c r="HO10" s="50"/>
      <c r="HP10" s="50"/>
      <c r="HQ10" s="50"/>
      <c r="HR10" s="50"/>
      <c r="HS10" s="50"/>
      <c r="HT10" s="50"/>
      <c r="HU10" s="50"/>
      <c r="HV10" s="50"/>
      <c r="HW10" s="50"/>
      <c r="HX10" s="50"/>
      <c r="HY10" s="50"/>
      <c r="HZ10" s="50"/>
      <c r="IA10" s="50"/>
      <c r="IB10" s="50"/>
      <c r="IC10" s="50"/>
      <c r="ID10" s="50"/>
      <c r="IE10" s="50"/>
      <c r="IF10" s="50"/>
      <c r="IG10" s="50"/>
      <c r="IH10" s="50"/>
      <c r="II10" s="50"/>
      <c r="IJ10" s="50"/>
      <c r="IK10" s="50"/>
      <c r="IL10" s="50"/>
      <c r="IM10" s="50"/>
      <c r="IN10" s="50"/>
      <c r="IO10" s="50"/>
      <c r="IP10" s="50"/>
    </row>
    <row r="11" spans="1:257" ht="14.25" customHeight="1">
      <c r="A11" s="31"/>
      <c r="B11" s="31" t="s">
        <v>20</v>
      </c>
      <c r="C11" s="32"/>
      <c r="D11" s="32"/>
      <c r="E11" s="32"/>
      <c r="F11" s="32"/>
      <c r="G11" s="32"/>
      <c r="H11" s="32"/>
      <c r="I11" s="33"/>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c r="FG11" s="50"/>
      <c r="FH11" s="50"/>
      <c r="FI11" s="50"/>
      <c r="FJ11" s="50"/>
      <c r="FK11" s="50"/>
      <c r="FL11" s="50"/>
      <c r="FM11" s="50"/>
      <c r="FN11" s="50"/>
      <c r="FO11" s="50"/>
      <c r="FP11" s="50"/>
      <c r="FQ11" s="50"/>
      <c r="FR11" s="50"/>
      <c r="FS11" s="50"/>
      <c r="FT11" s="50"/>
      <c r="FU11" s="50"/>
      <c r="FV11" s="50"/>
      <c r="FW11" s="50"/>
      <c r="FX11" s="50"/>
      <c r="FY11" s="50"/>
      <c r="FZ11" s="50"/>
      <c r="GA11" s="50"/>
      <c r="GB11" s="50"/>
      <c r="GC11" s="50"/>
      <c r="GD11" s="50"/>
      <c r="GE11" s="50"/>
      <c r="GF11" s="50"/>
      <c r="GG11" s="50"/>
      <c r="GH11" s="50"/>
      <c r="GI11" s="50"/>
      <c r="GJ11" s="50"/>
      <c r="GK11" s="50"/>
      <c r="GL11" s="50"/>
      <c r="GM11" s="50"/>
      <c r="GN11" s="50"/>
      <c r="GO11" s="50"/>
      <c r="GP11" s="50"/>
      <c r="GQ11" s="50"/>
      <c r="GR11" s="50"/>
      <c r="GS11" s="50"/>
      <c r="GT11" s="50"/>
      <c r="GU11" s="50"/>
      <c r="GV11" s="50"/>
      <c r="GW11" s="50"/>
      <c r="GX11" s="50"/>
      <c r="GY11" s="50"/>
      <c r="GZ11" s="50"/>
      <c r="HA11" s="50"/>
      <c r="HB11" s="50"/>
      <c r="HC11" s="50"/>
      <c r="HD11" s="50"/>
      <c r="HE11" s="50"/>
      <c r="HF11" s="50"/>
      <c r="HG11" s="50"/>
      <c r="HH11" s="50"/>
      <c r="HI11" s="50"/>
      <c r="HJ11" s="50"/>
      <c r="HK11" s="50"/>
      <c r="HL11" s="50"/>
      <c r="HM11" s="50"/>
      <c r="HN11" s="50"/>
      <c r="HO11" s="50"/>
      <c r="HP11" s="50"/>
      <c r="HQ11" s="50"/>
      <c r="HR11" s="50"/>
      <c r="HS11" s="50"/>
      <c r="HT11" s="50"/>
      <c r="HU11" s="50"/>
      <c r="HV11" s="50"/>
      <c r="HW11" s="50"/>
      <c r="HX11" s="50"/>
      <c r="HY11" s="50"/>
      <c r="HZ11" s="50"/>
      <c r="IA11" s="50"/>
      <c r="IB11" s="50"/>
      <c r="IC11" s="50"/>
      <c r="ID11" s="50"/>
      <c r="IE11" s="50"/>
      <c r="IF11" s="50"/>
      <c r="IG11" s="50"/>
      <c r="IH11" s="50"/>
      <c r="II11" s="50"/>
      <c r="IJ11" s="50"/>
      <c r="IK11" s="50"/>
      <c r="IL11" s="50"/>
      <c r="IM11" s="50"/>
      <c r="IN11" s="50"/>
      <c r="IO11" s="50"/>
      <c r="IP11" s="50"/>
    </row>
    <row r="12" spans="1:257" ht="14.25" customHeight="1">
      <c r="A12" s="34" t="str">
        <f>IF(OR(B12&lt;&gt;"",D12&lt;E11&gt;""),"["&amp;TEXT($B$2,"##")&amp;"-"&amp;TEXT(ROW()-10,"##")&amp;"]","")</f>
        <v>[Remedy Article-2]</v>
      </c>
      <c r="B12" s="65" t="s">
        <v>139</v>
      </c>
      <c r="C12" s="77" t="s">
        <v>209</v>
      </c>
      <c r="D12" s="63" t="s">
        <v>213</v>
      </c>
      <c r="E12" s="66"/>
      <c r="F12" s="77"/>
      <c r="G12" s="77"/>
      <c r="H12" s="67"/>
      <c r="I12" s="60"/>
      <c r="J12" s="59"/>
    </row>
    <row r="13" spans="1:257" ht="14.25" customHeight="1">
      <c r="A13" s="91" t="str">
        <f t="shared" ref="A13:A18" si="0">IF(OR(B13&lt;&gt;"",D13&lt;E12&gt;""),"["&amp;TEXT($B$2,"##")&amp;"-"&amp;TEXT(ROW()-10,"##")&amp;"]","")</f>
        <v>[Remedy Article-3]</v>
      </c>
      <c r="B13" s="92" t="s">
        <v>140</v>
      </c>
      <c r="C13" s="95" t="s">
        <v>210</v>
      </c>
      <c r="D13" s="65" t="s">
        <v>212</v>
      </c>
      <c r="E13" s="71"/>
      <c r="F13" s="77"/>
      <c r="G13" s="77"/>
      <c r="H13" s="72"/>
      <c r="I13" s="73"/>
      <c r="J13" s="59"/>
    </row>
    <row r="14" spans="1:257" ht="14.25" customHeight="1">
      <c r="A14" s="64" t="str">
        <f t="shared" si="0"/>
        <v>[Remedy Article-4]</v>
      </c>
      <c r="B14" s="65" t="s">
        <v>141</v>
      </c>
      <c r="C14" s="96" t="s">
        <v>129</v>
      </c>
      <c r="D14" s="114" t="s">
        <v>249</v>
      </c>
      <c r="E14" s="71"/>
      <c r="F14" s="77"/>
      <c r="G14" s="77"/>
      <c r="H14" s="72"/>
      <c r="I14" s="73"/>
      <c r="J14" s="59"/>
    </row>
    <row r="15" spans="1:257" ht="14.25" customHeight="1">
      <c r="A15" s="64" t="str">
        <f t="shared" si="0"/>
        <v>[Remedy Article-5]</v>
      </c>
      <c r="B15" s="77" t="s">
        <v>227</v>
      </c>
      <c r="C15" s="96" t="s">
        <v>211</v>
      </c>
      <c r="D15" s="65" t="s">
        <v>214</v>
      </c>
      <c r="E15" s="75"/>
      <c r="F15" s="63"/>
      <c r="G15" s="77"/>
      <c r="H15" s="75"/>
      <c r="I15" s="75"/>
      <c r="J15" s="59"/>
    </row>
    <row r="16" spans="1:257" ht="14.25" customHeight="1">
      <c r="A16" s="64" t="str">
        <f t="shared" si="0"/>
        <v>[Remedy Article-6]</v>
      </c>
      <c r="B16" s="77" t="s">
        <v>228</v>
      </c>
      <c r="C16" s="96" t="s">
        <v>156</v>
      </c>
      <c r="D16" s="65" t="s">
        <v>215</v>
      </c>
      <c r="E16" s="147"/>
      <c r="F16" s="65"/>
      <c r="G16" s="124"/>
      <c r="H16" s="147"/>
      <c r="I16" s="147"/>
      <c r="J16" s="59"/>
    </row>
    <row r="17" spans="1:10" ht="14.25" customHeight="1">
      <c r="A17" s="64" t="str">
        <f t="shared" si="0"/>
        <v>[Remedy Article-7]</v>
      </c>
      <c r="B17" s="77" t="s">
        <v>142</v>
      </c>
      <c r="C17" s="96" t="s">
        <v>154</v>
      </c>
      <c r="D17" s="65" t="s">
        <v>216</v>
      </c>
      <c r="E17" s="116"/>
      <c r="F17" s="116"/>
      <c r="G17" s="116"/>
      <c r="H17" s="116"/>
      <c r="I17" s="116"/>
      <c r="J17" s="59"/>
    </row>
    <row r="18" spans="1:10" ht="14.25" customHeight="1">
      <c r="A18" s="64" t="str">
        <f t="shared" si="0"/>
        <v>[Remedy Article-8]</v>
      </c>
      <c r="B18" s="77" t="s">
        <v>148</v>
      </c>
      <c r="C18" s="96" t="s">
        <v>155</v>
      </c>
      <c r="D18" s="65" t="s">
        <v>220</v>
      </c>
      <c r="E18" s="116"/>
      <c r="F18" s="116"/>
      <c r="G18" s="116"/>
      <c r="H18" s="116"/>
      <c r="I18" s="116"/>
      <c r="J18" s="59"/>
    </row>
    <row r="19" spans="1:10" ht="14.25" customHeight="1">
      <c r="A19" s="64" t="str">
        <f>IF(OR(B19&lt;&gt;"",D19&lt;E16&gt;""),"["&amp;TEXT($B$2,"##")&amp;"-"&amp;TEXT(ROW()-10,"##")&amp;"]","")</f>
        <v>[Remedy Article-9]</v>
      </c>
      <c r="B19" s="77" t="s">
        <v>217</v>
      </c>
      <c r="C19" s="96" t="s">
        <v>218</v>
      </c>
      <c r="D19" s="65" t="s">
        <v>219</v>
      </c>
      <c r="E19" s="148"/>
      <c r="F19" s="144"/>
      <c r="G19" s="144"/>
      <c r="H19" s="145"/>
      <c r="I19" s="122"/>
      <c r="J19" s="59"/>
    </row>
    <row r="20" spans="1:10" ht="14.25" customHeight="1">
      <c r="A20" s="64" t="str">
        <f>IF(OR(B20&lt;&gt;"",D20&lt;E17&gt;""),"["&amp;TEXT($B$2,"##")&amp;"-"&amp;TEXT(ROW()-10,"##")&amp;"]","")</f>
        <v>[Remedy Article-10]</v>
      </c>
      <c r="B20" s="77" t="s">
        <v>149</v>
      </c>
      <c r="C20" s="96" t="s">
        <v>201</v>
      </c>
      <c r="D20" s="65" t="s">
        <v>223</v>
      </c>
      <c r="E20" s="104"/>
      <c r="F20" s="77"/>
      <c r="G20" s="77"/>
      <c r="H20" s="100"/>
      <c r="I20" s="99"/>
      <c r="J20" s="59"/>
    </row>
    <row r="21" spans="1:10" ht="14.25" customHeight="1">
      <c r="A21" s="64" t="str">
        <f t="shared" ref="A21:A29" si="1">IF(OR(B21&lt;&gt;"",D21&lt;E19&gt;""),"["&amp;TEXT($B$2,"##")&amp;"-"&amp;TEXT(ROW()-10,"##")&amp;"]","")</f>
        <v>[Remedy Article-11]</v>
      </c>
      <c r="B21" s="77" t="s">
        <v>143</v>
      </c>
      <c r="C21" s="96" t="s">
        <v>221</v>
      </c>
      <c r="D21" s="65" t="s">
        <v>222</v>
      </c>
      <c r="E21" s="104"/>
      <c r="F21" s="77"/>
      <c r="G21" s="77"/>
      <c r="H21" s="100"/>
      <c r="I21" s="99"/>
      <c r="J21" s="59"/>
    </row>
    <row r="22" spans="1:10" ht="14.25" customHeight="1">
      <c r="A22" s="64" t="str">
        <f t="shared" si="1"/>
        <v>[Remedy Article-12]</v>
      </c>
      <c r="B22" s="77" t="s">
        <v>150</v>
      </c>
      <c r="C22" s="96" t="s">
        <v>202</v>
      </c>
      <c r="D22" s="65" t="s">
        <v>224</v>
      </c>
      <c r="E22" s="137"/>
      <c r="F22" s="133"/>
      <c r="G22" s="133"/>
      <c r="H22" s="138"/>
      <c r="I22" s="139"/>
      <c r="J22" s="59"/>
    </row>
    <row r="23" spans="1:10" ht="14.25" customHeight="1">
      <c r="A23" s="64" t="str">
        <f t="shared" si="1"/>
        <v>[Remedy Article-13]</v>
      </c>
      <c r="B23" s="77" t="s">
        <v>144</v>
      </c>
      <c r="C23" s="96" t="s">
        <v>203</v>
      </c>
      <c r="D23" s="65" t="s">
        <v>225</v>
      </c>
      <c r="E23" s="116"/>
      <c r="F23" s="116"/>
      <c r="G23" s="116"/>
      <c r="H23" s="116"/>
      <c r="I23" s="116"/>
      <c r="J23" s="59"/>
    </row>
    <row r="24" spans="1:10" ht="14.25" customHeight="1">
      <c r="A24" s="64" t="str">
        <f t="shared" si="1"/>
        <v>[Remedy Article-14]</v>
      </c>
      <c r="B24" s="77" t="s">
        <v>151</v>
      </c>
      <c r="C24" s="96" t="s">
        <v>226</v>
      </c>
      <c r="D24" s="65" t="s">
        <v>230</v>
      </c>
      <c r="E24" s="116"/>
      <c r="F24" s="136"/>
      <c r="G24" s="136"/>
      <c r="H24" s="116"/>
      <c r="I24" s="116"/>
      <c r="J24" s="59"/>
    </row>
    <row r="25" spans="1:10" ht="14.25" customHeight="1">
      <c r="A25" s="64" t="str">
        <f t="shared" si="1"/>
        <v>[Remedy Article-15]</v>
      </c>
      <c r="B25" s="77" t="s">
        <v>145</v>
      </c>
      <c r="C25" s="96" t="s">
        <v>204</v>
      </c>
      <c r="D25" s="65" t="s">
        <v>229</v>
      </c>
      <c r="E25" s="139"/>
      <c r="F25" s="77"/>
      <c r="G25" s="77"/>
      <c r="H25" s="138"/>
      <c r="I25" s="139"/>
      <c r="J25" s="59"/>
    </row>
    <row r="26" spans="1:10" ht="14.25" customHeight="1">
      <c r="A26" s="64" t="str">
        <f t="shared" si="1"/>
        <v>[Remedy Article-16]</v>
      </c>
      <c r="B26" s="77" t="s">
        <v>152</v>
      </c>
      <c r="C26" s="96" t="s">
        <v>206</v>
      </c>
      <c r="D26" s="65" t="s">
        <v>232</v>
      </c>
      <c r="E26" s="139"/>
      <c r="F26" s="77"/>
      <c r="G26" s="77"/>
      <c r="H26" s="138"/>
      <c r="I26" s="139"/>
      <c r="J26" s="59"/>
    </row>
    <row r="27" spans="1:10" ht="14.25" customHeight="1">
      <c r="A27" s="64" t="str">
        <f t="shared" si="1"/>
        <v>[Remedy Article-17]</v>
      </c>
      <c r="B27" s="77" t="s">
        <v>146</v>
      </c>
      <c r="C27" s="96" t="s">
        <v>205</v>
      </c>
      <c r="D27" s="65" t="s">
        <v>231</v>
      </c>
      <c r="E27" s="99"/>
      <c r="F27" s="77"/>
      <c r="G27" s="77"/>
      <c r="H27" s="100"/>
      <c r="I27" s="99"/>
      <c r="J27" s="59"/>
    </row>
    <row r="28" spans="1:10" ht="14.25" customHeight="1">
      <c r="A28" s="64" t="str">
        <f t="shared" si="1"/>
        <v>[Remedy Article-18]</v>
      </c>
      <c r="B28" s="77" t="s">
        <v>153</v>
      </c>
      <c r="C28" s="96" t="s">
        <v>208</v>
      </c>
      <c r="D28" s="65" t="s">
        <v>234</v>
      </c>
      <c r="E28" s="99"/>
      <c r="F28" s="133"/>
      <c r="G28" s="133"/>
      <c r="H28" s="100"/>
      <c r="I28" s="99"/>
      <c r="J28" s="59"/>
    </row>
    <row r="29" spans="1:10" ht="14.25" customHeight="1">
      <c r="A29" s="64" t="str">
        <f t="shared" si="1"/>
        <v>[Remedy Article-19]</v>
      </c>
      <c r="B29" s="77" t="s">
        <v>147</v>
      </c>
      <c r="C29" s="96" t="s">
        <v>207</v>
      </c>
      <c r="D29" s="65" t="s">
        <v>233</v>
      </c>
      <c r="E29" s="116"/>
      <c r="F29" s="116"/>
      <c r="G29" s="116"/>
      <c r="H29" s="116"/>
      <c r="I29" s="116"/>
      <c r="J29" s="59"/>
    </row>
    <row r="30" spans="1:10" ht="14.25" customHeight="1">
      <c r="A30" s="93"/>
      <c r="B30" s="93" t="s">
        <v>80</v>
      </c>
      <c r="C30" s="323"/>
      <c r="D30" s="323"/>
      <c r="E30" s="323"/>
      <c r="F30" s="323"/>
      <c r="G30" s="323"/>
      <c r="H30" s="323"/>
      <c r="I30" s="324"/>
      <c r="J30" s="59"/>
    </row>
    <row r="31" spans="1:10" ht="14.25" customHeight="1">
      <c r="A31" s="34" t="str">
        <f>IF(OR(B31&lt;&gt;"",D31&lt;F30&gt;""),"["&amp;TEXT($B$2,"##")&amp;"-"&amp;TEXT(ROW()-10,"##")&amp;"]","")</f>
        <v>[Remedy Article-21]</v>
      </c>
      <c r="B31" s="65" t="s">
        <v>47</v>
      </c>
      <c r="C31" s="96" t="s">
        <v>235</v>
      </c>
      <c r="D31" s="65" t="s">
        <v>591</v>
      </c>
      <c r="E31" s="99"/>
      <c r="F31" s="77"/>
      <c r="G31" s="77"/>
      <c r="H31" s="100"/>
      <c r="I31" s="99"/>
      <c r="J31" s="59"/>
    </row>
    <row r="32" spans="1:10" ht="14.25" customHeight="1">
      <c r="A32" s="91" t="str">
        <f t="shared" ref="A32" si="2">IF(OR(B32&lt;&gt;"",D32&lt;E31&gt;""),"["&amp;TEXT($B$2,"##")&amp;"-"&amp;TEXT(ROW()-10,"##")&amp;"]","")</f>
        <v>[Remedy Article-22]</v>
      </c>
      <c r="B32" s="65" t="s">
        <v>46</v>
      </c>
      <c r="C32" s="96" t="s">
        <v>157</v>
      </c>
      <c r="D32" s="65" t="s">
        <v>236</v>
      </c>
      <c r="E32" s="99"/>
      <c r="F32" s="77"/>
      <c r="G32" s="77"/>
      <c r="H32" s="100"/>
      <c r="I32" s="99"/>
      <c r="J32" s="59"/>
    </row>
    <row r="33" spans="1:10" ht="14.25" customHeight="1">
      <c r="A33" s="115" t="str">
        <f>IF(OR(B33&lt;&gt;"",D33&lt;F30&gt;""),"["&amp;TEXT($B$2,"##")&amp;"-"&amp;TEXT(ROW()-10,"##")&amp;"]","")</f>
        <v>[Remedy Article-23]</v>
      </c>
      <c r="B33" s="77" t="s">
        <v>45</v>
      </c>
      <c r="C33" s="96" t="s">
        <v>158</v>
      </c>
      <c r="D33" s="114" t="s">
        <v>159</v>
      </c>
      <c r="E33" s="99"/>
      <c r="F33" s="77"/>
      <c r="G33" s="77"/>
      <c r="H33" s="100"/>
      <c r="I33" s="99"/>
      <c r="J33" s="59"/>
    </row>
    <row r="34" spans="1:10" ht="14.25" customHeight="1">
      <c r="A34" s="34" t="str">
        <f>IF(OR(B34&lt;&gt;"",D34&lt;E31&gt;""),"["&amp;TEXT($B$2,"##")&amp;"-"&amp;TEXT(ROW()-10,"##")&amp;"]","")</f>
        <v>[Remedy Article-24]</v>
      </c>
      <c r="B34" s="77" t="s">
        <v>48</v>
      </c>
      <c r="C34" s="96" t="s">
        <v>160</v>
      </c>
      <c r="D34" s="65" t="s">
        <v>161</v>
      </c>
      <c r="E34" s="99"/>
      <c r="F34" s="77"/>
      <c r="G34" s="77"/>
      <c r="H34" s="100"/>
      <c r="I34" s="99"/>
      <c r="J34" s="59"/>
    </row>
    <row r="35" spans="1:10" ht="14.25" customHeight="1">
      <c r="A35" s="34" t="str">
        <f>IF(OR(B35&lt;&gt;"",D35&lt;E32&gt;""),"["&amp;TEXT($B$2,"##")&amp;"-"&amp;TEXT(ROW()-10,"##")&amp;"]","")</f>
        <v>[Remedy Article-25]</v>
      </c>
      <c r="B35" s="77" t="s">
        <v>49</v>
      </c>
      <c r="C35" s="96" t="s">
        <v>162</v>
      </c>
      <c r="D35" s="65" t="s">
        <v>163</v>
      </c>
      <c r="E35" s="99"/>
      <c r="F35" s="77"/>
      <c r="G35" s="77"/>
      <c r="H35" s="100"/>
      <c r="I35" s="99"/>
      <c r="J35" s="59"/>
    </row>
    <row r="36" spans="1:10" ht="14.25" customHeight="1">
      <c r="A36" s="91" t="str">
        <f t="shared" ref="A36:A58" si="3">IF(OR(B36&lt;&gt;"",D36&lt;E35&gt;""),"["&amp;TEXT($B$2,"##")&amp;"-"&amp;TEXT(ROW()-10,"##")&amp;"]","")</f>
        <v>[Remedy Article-26]</v>
      </c>
      <c r="B36" s="77" t="s">
        <v>50</v>
      </c>
      <c r="C36" s="96" t="s">
        <v>164</v>
      </c>
      <c r="D36" s="65" t="s">
        <v>165</v>
      </c>
      <c r="E36" s="99"/>
      <c r="F36" s="77"/>
      <c r="G36" s="77"/>
      <c r="H36" s="100"/>
      <c r="I36" s="99"/>
      <c r="J36" s="59"/>
    </row>
    <row r="37" spans="1:10" ht="14.25" customHeight="1">
      <c r="A37" s="91" t="str">
        <f t="shared" si="3"/>
        <v>[Remedy Article-27]</v>
      </c>
      <c r="B37" s="77" t="s">
        <v>51</v>
      </c>
      <c r="C37" s="96" t="s">
        <v>166</v>
      </c>
      <c r="D37" s="65" t="s">
        <v>167</v>
      </c>
      <c r="E37" s="99"/>
      <c r="F37" s="77"/>
      <c r="G37" s="77"/>
      <c r="H37" s="100"/>
      <c r="I37" s="99"/>
      <c r="J37" s="59"/>
    </row>
    <row r="38" spans="1:10" ht="14.25" customHeight="1">
      <c r="A38" s="91" t="str">
        <f t="shared" si="3"/>
        <v>[Remedy Article-28]</v>
      </c>
      <c r="B38" s="77" t="s">
        <v>52</v>
      </c>
      <c r="C38" s="96" t="s">
        <v>168</v>
      </c>
      <c r="D38" s="65" t="s">
        <v>169</v>
      </c>
      <c r="E38" s="99"/>
      <c r="F38" s="77"/>
      <c r="G38" s="77"/>
      <c r="H38" s="100"/>
      <c r="I38" s="99"/>
      <c r="J38" s="59"/>
    </row>
    <row r="39" spans="1:10" ht="14.25" customHeight="1">
      <c r="A39" s="64" t="str">
        <f t="shared" si="3"/>
        <v>[Remedy Article-29]</v>
      </c>
      <c r="B39" s="77" t="s">
        <v>53</v>
      </c>
      <c r="C39" s="96" t="s">
        <v>170</v>
      </c>
      <c r="D39" s="65" t="s">
        <v>171</v>
      </c>
      <c r="E39" s="99"/>
      <c r="F39" s="77"/>
      <c r="G39" s="77"/>
      <c r="H39" s="100"/>
      <c r="I39" s="99"/>
      <c r="J39" s="59"/>
    </row>
    <row r="40" spans="1:10" ht="14.25" customHeight="1">
      <c r="A40" s="64" t="str">
        <f t="shared" si="3"/>
        <v>[Remedy Article-30]</v>
      </c>
      <c r="B40" s="77" t="s">
        <v>54</v>
      </c>
      <c r="C40" s="96" t="s">
        <v>172</v>
      </c>
      <c r="D40" s="65" t="s">
        <v>173</v>
      </c>
      <c r="E40" s="99"/>
      <c r="F40" s="77"/>
      <c r="G40" s="77"/>
      <c r="H40" s="100"/>
      <c r="I40" s="99"/>
      <c r="J40" s="59"/>
    </row>
    <row r="41" spans="1:10" ht="14.25" customHeight="1">
      <c r="A41" s="91" t="str">
        <f t="shared" si="3"/>
        <v>[Remedy Article-31]</v>
      </c>
      <c r="B41" s="77" t="s">
        <v>55</v>
      </c>
      <c r="C41" s="96" t="s">
        <v>174</v>
      </c>
      <c r="D41" s="65" t="s">
        <v>175</v>
      </c>
      <c r="E41" s="116"/>
      <c r="F41" s="116"/>
      <c r="G41" s="116"/>
      <c r="H41" s="116"/>
      <c r="I41" s="116"/>
      <c r="J41" s="59"/>
    </row>
    <row r="42" spans="1:10" ht="14.25" customHeight="1">
      <c r="A42" s="64" t="str">
        <f t="shared" si="3"/>
        <v>[Remedy Article-32]</v>
      </c>
      <c r="B42" s="123" t="s">
        <v>56</v>
      </c>
      <c r="C42" s="96" t="s">
        <v>176</v>
      </c>
      <c r="D42" s="97" t="s">
        <v>177</v>
      </c>
      <c r="E42" s="99"/>
      <c r="F42" s="77"/>
      <c r="G42" s="77"/>
      <c r="H42" s="100"/>
      <c r="I42" s="99"/>
      <c r="J42" s="59"/>
    </row>
    <row r="43" spans="1:10" ht="14.25" customHeight="1">
      <c r="A43" s="98"/>
      <c r="B43" s="109" t="s">
        <v>86</v>
      </c>
      <c r="C43" s="323"/>
      <c r="D43" s="323"/>
      <c r="E43" s="323"/>
      <c r="F43" s="323"/>
      <c r="G43" s="323"/>
      <c r="H43" s="323"/>
      <c r="I43" s="324"/>
      <c r="J43" s="59"/>
    </row>
    <row r="44" spans="1:10" ht="14.25" customHeight="1">
      <c r="A44" s="64" t="str">
        <f>IF(OR(B44&lt;&gt;"",D44&lt;E42&gt;""),"["&amp;TEXT($B$2,"##")&amp;"-"&amp;TEXT(ROW()-10,"##")&amp;"]","")</f>
        <v>[Remedy Article-34]</v>
      </c>
      <c r="B44" s="120" t="s">
        <v>88</v>
      </c>
      <c r="C44" s="121" t="s">
        <v>178</v>
      </c>
      <c r="D44" s="121" t="s">
        <v>589</v>
      </c>
      <c r="E44" s="99"/>
      <c r="F44" s="77"/>
      <c r="G44" s="77"/>
      <c r="H44" s="100"/>
      <c r="I44" s="99"/>
      <c r="J44" s="59"/>
    </row>
    <row r="45" spans="1:10" ht="14.25" customHeight="1">
      <c r="A45" s="64" t="str">
        <f>IF(OR(B45&lt;&gt;"",D45&lt;E43&gt;""),"["&amp;TEXT($B$2,"##")&amp;"-"&amp;TEXT(ROW()-10,"##")&amp;"]","")</f>
        <v>[Remedy Article-35]</v>
      </c>
      <c r="B45" s="120" t="s">
        <v>89</v>
      </c>
      <c r="C45" s="121" t="s">
        <v>178</v>
      </c>
      <c r="D45" s="121" t="s">
        <v>179</v>
      </c>
      <c r="E45" s="99"/>
      <c r="F45" s="77"/>
      <c r="G45" s="77"/>
      <c r="H45" s="100"/>
      <c r="I45" s="99"/>
      <c r="J45" s="59"/>
    </row>
    <row r="46" spans="1:10" ht="14.25" customHeight="1">
      <c r="A46" s="64" t="str">
        <f>IF(OR(B46&lt;&gt;"",D46&lt;E43&gt;""),"["&amp;TEXT($B$2,"##")&amp;"-"&amp;TEXT(ROW()-10,"##")&amp;"]","")</f>
        <v>[Remedy Article-36]</v>
      </c>
      <c r="B46" s="126" t="s">
        <v>87</v>
      </c>
      <c r="C46" s="119" t="s">
        <v>180</v>
      </c>
      <c r="D46" s="74" t="s">
        <v>250</v>
      </c>
      <c r="E46" s="203" t="s">
        <v>590</v>
      </c>
      <c r="F46" s="63"/>
      <c r="G46" s="63"/>
      <c r="H46" s="146"/>
      <c r="I46" s="102"/>
      <c r="J46" s="59"/>
    </row>
    <row r="47" spans="1:10" ht="14.25" customHeight="1">
      <c r="A47" s="64" t="str">
        <f>IF(OR(B47&lt;&gt;"",D47&lt;E46&gt;""),"["&amp;TEXT($B$2,"##")&amp;"-"&amp;TEXT(ROW()-10,"##")&amp;"]","")</f>
        <v>[Remedy Article-37]</v>
      </c>
      <c r="B47" s="127" t="s">
        <v>81</v>
      </c>
      <c r="C47" s="89" t="s">
        <v>178</v>
      </c>
      <c r="D47" s="92" t="s">
        <v>181</v>
      </c>
      <c r="E47" s="203" t="s">
        <v>590</v>
      </c>
      <c r="F47" s="150"/>
      <c r="G47" s="150"/>
      <c r="H47" s="150"/>
      <c r="I47" s="150"/>
      <c r="J47" s="59"/>
    </row>
    <row r="48" spans="1:10" ht="14.25" customHeight="1">
      <c r="A48" s="98"/>
      <c r="B48" s="337" t="s">
        <v>83</v>
      </c>
      <c r="C48" s="338"/>
      <c r="D48" s="338"/>
      <c r="E48" s="338"/>
      <c r="F48" s="338"/>
      <c r="G48" s="338"/>
      <c r="H48" s="338"/>
      <c r="I48" s="339"/>
      <c r="J48" s="59"/>
    </row>
    <row r="49" spans="1:10" ht="14.25" customHeight="1">
      <c r="A49" s="118" t="str">
        <f>IF(OR(B49&lt;&gt;"",D49&lt;E48&gt;""),"["&amp;TEXT($B$2,"##")&amp;"-"&amp;TEXT(ROW()-10,"##")&amp;"]","")</f>
        <v>[Remedy Article-39]</v>
      </c>
      <c r="B49" s="65" t="s">
        <v>92</v>
      </c>
      <c r="C49" s="119" t="s">
        <v>182</v>
      </c>
      <c r="D49" s="141" t="s">
        <v>237</v>
      </c>
      <c r="E49" s="151"/>
      <c r="F49" s="151"/>
      <c r="G49" s="151"/>
      <c r="H49" s="151"/>
      <c r="I49" s="151"/>
      <c r="J49" s="59"/>
    </row>
    <row r="50" spans="1:10" ht="14.25" customHeight="1">
      <c r="A50" s="91" t="str">
        <f>IF(OR(B50&lt;&gt;"",D50&lt;E49&gt;""),"["&amp;TEXT($B$2,"##")&amp;"-"&amp;TEXT(ROW()-10,"##")&amp;"]","")</f>
        <v>[Remedy Article-40]</v>
      </c>
      <c r="B50" s="65" t="s">
        <v>110</v>
      </c>
      <c r="C50" s="90" t="s">
        <v>183</v>
      </c>
      <c r="D50" s="65" t="s">
        <v>184</v>
      </c>
      <c r="E50" s="143"/>
      <c r="F50" s="111"/>
      <c r="G50" s="111"/>
      <c r="H50" s="149"/>
      <c r="I50" s="143"/>
      <c r="J50" s="59"/>
    </row>
    <row r="51" spans="1:10" ht="14.25" customHeight="1">
      <c r="A51" s="91" t="str">
        <f t="shared" si="3"/>
        <v>[Remedy Article-41]</v>
      </c>
      <c r="B51" s="77" t="s">
        <v>111</v>
      </c>
      <c r="C51" s="90" t="s">
        <v>185</v>
      </c>
      <c r="D51" s="65" t="s">
        <v>186</v>
      </c>
      <c r="E51" s="116"/>
      <c r="F51" s="116"/>
      <c r="G51" s="116"/>
      <c r="H51" s="116"/>
      <c r="I51" s="116"/>
      <c r="J51" s="59"/>
    </row>
    <row r="52" spans="1:10" ht="14.25" customHeight="1">
      <c r="A52" s="91" t="str">
        <f>IF(OR(B52&lt;&gt;"",D52&lt;E51&gt;""),"["&amp;TEXT($B$2,"##")&amp;"-"&amp;TEXT(ROW()-10,"##")&amp;"]","")</f>
        <v>[Remedy Article-42]</v>
      </c>
      <c r="B52" s="77" t="s">
        <v>93</v>
      </c>
      <c r="C52" s="90" t="s">
        <v>187</v>
      </c>
      <c r="D52" s="65" t="s">
        <v>188</v>
      </c>
      <c r="E52" s="122"/>
      <c r="F52" s="144"/>
      <c r="G52" s="144"/>
      <c r="H52" s="145"/>
      <c r="I52" s="122"/>
      <c r="J52" s="59"/>
    </row>
    <row r="53" spans="1:10" ht="14.25" customHeight="1">
      <c r="A53" s="125" t="str">
        <f t="shared" si="3"/>
        <v>[Remedy Article-43]</v>
      </c>
      <c r="B53" s="123" t="s">
        <v>97</v>
      </c>
      <c r="C53" s="90" t="s">
        <v>180</v>
      </c>
      <c r="D53" s="65" t="s">
        <v>251</v>
      </c>
      <c r="E53" s="99"/>
      <c r="F53" s="77"/>
      <c r="G53" s="77"/>
      <c r="H53" s="100"/>
      <c r="I53" s="99"/>
      <c r="J53" s="59"/>
    </row>
    <row r="54" spans="1:10" ht="14.25" customHeight="1">
      <c r="A54" s="98"/>
      <c r="B54" s="334" t="s">
        <v>98</v>
      </c>
      <c r="C54" s="335"/>
      <c r="D54" s="335"/>
      <c r="E54" s="335"/>
      <c r="F54" s="335"/>
      <c r="G54" s="335"/>
      <c r="H54" s="335"/>
      <c r="I54" s="336"/>
      <c r="J54" s="59"/>
    </row>
    <row r="55" spans="1:10" ht="14.25" customHeight="1">
      <c r="A55" s="64" t="str">
        <f>IF(OR(B55&lt;&gt;"",D55&lt;E54&gt;""),"["&amp;TEXT($B$2,"##")&amp;"-"&amp;TEXT(ROW()-10,"##")&amp;"]","")</f>
        <v>[Remedy Article-45]</v>
      </c>
      <c r="B55" s="124" t="s">
        <v>106</v>
      </c>
      <c r="C55" s="95" t="s">
        <v>189</v>
      </c>
      <c r="D55" s="92" t="s">
        <v>190</v>
      </c>
      <c r="E55" s="99"/>
      <c r="F55" s="77"/>
      <c r="G55" s="77"/>
      <c r="H55" s="100"/>
      <c r="I55" s="99"/>
      <c r="J55" s="59"/>
    </row>
    <row r="56" spans="1:10" ht="14.25" customHeight="1">
      <c r="A56" s="118" t="str">
        <f t="shared" si="3"/>
        <v>[Remedy Article-46]</v>
      </c>
      <c r="B56" s="77" t="s">
        <v>105</v>
      </c>
      <c r="C56" s="90" t="s">
        <v>191</v>
      </c>
      <c r="D56" s="65" t="s">
        <v>252</v>
      </c>
      <c r="E56" s="99"/>
      <c r="F56" s="77"/>
      <c r="G56" s="77"/>
      <c r="H56" s="100"/>
      <c r="I56" s="99"/>
      <c r="J56" s="59"/>
    </row>
    <row r="57" spans="1:10" ht="14.25" customHeight="1">
      <c r="A57" s="91" t="str">
        <f t="shared" si="3"/>
        <v>[Remedy Article-47]</v>
      </c>
      <c r="B57" s="77" t="s">
        <v>109</v>
      </c>
      <c r="C57" s="90" t="s">
        <v>192</v>
      </c>
      <c r="D57" s="65" t="s">
        <v>193</v>
      </c>
      <c r="E57" s="99"/>
      <c r="F57" s="77"/>
      <c r="G57" s="77"/>
      <c r="H57" s="100"/>
      <c r="I57" s="99"/>
      <c r="J57" s="59"/>
    </row>
    <row r="58" spans="1:10" ht="14.25" customHeight="1">
      <c r="A58" s="91" t="str">
        <f t="shared" si="3"/>
        <v>[Remedy Article-48]</v>
      </c>
      <c r="B58" s="77" t="s">
        <v>113</v>
      </c>
      <c r="C58" s="96" t="s">
        <v>194</v>
      </c>
      <c r="D58" s="65" t="s">
        <v>195</v>
      </c>
      <c r="E58" s="99"/>
      <c r="F58" s="77"/>
      <c r="G58" s="77"/>
      <c r="H58" s="100"/>
      <c r="I58" s="99"/>
      <c r="J58" s="59"/>
    </row>
    <row r="59" spans="1:10" ht="14.25" customHeight="1">
      <c r="A59" s="98"/>
      <c r="B59" s="334" t="s">
        <v>117</v>
      </c>
      <c r="C59" s="335"/>
      <c r="D59" s="335"/>
      <c r="E59" s="335"/>
      <c r="F59" s="335"/>
      <c r="G59" s="335"/>
      <c r="H59" s="335"/>
      <c r="I59" s="336"/>
      <c r="J59" s="59"/>
    </row>
    <row r="60" spans="1:10" ht="14.25" customHeight="1">
      <c r="A60" s="64" t="str">
        <f>IF(OR(B60&lt;&gt;"",D60&lt;E59&gt;""),"["&amp;TEXT($B$2,"##")&amp;"-"&amp;TEXT(ROW()-10,"##")&amp;"]","")</f>
        <v>[Remedy Article-50]</v>
      </c>
      <c r="B60" s="92" t="s">
        <v>118</v>
      </c>
      <c r="C60" s="95" t="s">
        <v>180</v>
      </c>
      <c r="D60" s="92" t="s">
        <v>253</v>
      </c>
      <c r="E60" s="116"/>
      <c r="F60" s="116"/>
      <c r="G60" s="116"/>
      <c r="H60" s="116"/>
      <c r="I60" s="116"/>
      <c r="J60" s="59"/>
    </row>
    <row r="61" spans="1:10" ht="14.25" customHeight="1">
      <c r="A61" s="103" t="str">
        <f>IF(OR(B61&lt;&gt;"",D61&lt;E59&gt;""),"["&amp;TEXT($B$2,"##")&amp;"-"&amp;TEXT(ROW()-10,"##")&amp;"]","")</f>
        <v>[Remedy Article-51]</v>
      </c>
      <c r="B61" s="65" t="s">
        <v>120</v>
      </c>
      <c r="C61" s="65" t="s">
        <v>196</v>
      </c>
      <c r="D61" s="65" t="s">
        <v>197</v>
      </c>
      <c r="E61" s="116"/>
      <c r="F61" s="116"/>
      <c r="G61" s="116"/>
      <c r="H61" s="116"/>
      <c r="I61" s="116"/>
      <c r="J61" s="59"/>
    </row>
    <row r="62" spans="1:10" ht="14.25" customHeight="1">
      <c r="A62" s="134"/>
      <c r="B62" s="130" t="s">
        <v>99</v>
      </c>
      <c r="C62" s="132"/>
      <c r="D62" s="132"/>
      <c r="E62" s="132"/>
      <c r="F62" s="132"/>
      <c r="G62" s="132"/>
      <c r="H62" s="132"/>
      <c r="I62" s="152"/>
      <c r="J62" s="59"/>
    </row>
    <row r="63" spans="1:10" ht="14.25" customHeight="1">
      <c r="A63" s="101" t="str">
        <f t="shared" ref="A63:A64" si="4">IF(OR(B63&lt;&gt;"",D63&lt;E62&gt;""),"["&amp;TEXT($B$2,"##")&amp;"-"&amp;TEXT(ROW()-10,"##")&amp;"]","")</f>
        <v>[Remedy Article-53]</v>
      </c>
      <c r="B63" s="92" t="s">
        <v>123</v>
      </c>
      <c r="C63" s="133" t="s">
        <v>198</v>
      </c>
      <c r="D63" s="129" t="s">
        <v>254</v>
      </c>
      <c r="E63" s="143"/>
      <c r="F63" s="111"/>
      <c r="G63" s="111"/>
      <c r="H63" s="169"/>
      <c r="I63" s="170"/>
      <c r="J63" s="59"/>
    </row>
    <row r="64" spans="1:10" ht="14.25" customHeight="1">
      <c r="A64" s="64" t="str">
        <f t="shared" si="4"/>
        <v>[Remedy Article-54]</v>
      </c>
      <c r="B64" s="65" t="s">
        <v>125</v>
      </c>
      <c r="C64" s="65" t="s">
        <v>199</v>
      </c>
      <c r="D64" s="65" t="s">
        <v>200</v>
      </c>
      <c r="E64" s="99"/>
      <c r="F64" s="65"/>
      <c r="G64" s="65"/>
      <c r="H64" s="110"/>
      <c r="I64" s="99"/>
      <c r="J64" s="59"/>
    </row>
    <row r="65" spans="1:10" ht="14.25" customHeight="1">
      <c r="A65" s="98"/>
      <c r="B65" s="328" t="s">
        <v>339</v>
      </c>
      <c r="C65" s="329"/>
      <c r="D65" s="329"/>
      <c r="E65" s="329"/>
      <c r="F65" s="329"/>
      <c r="G65" s="329"/>
      <c r="H65" s="329"/>
      <c r="I65" s="330"/>
      <c r="J65" s="59"/>
    </row>
    <row r="66" spans="1:10" ht="12.75" customHeight="1">
      <c r="A66" s="64" t="str">
        <f t="shared" ref="A66:A74" si="5">IF(OR(B66&lt;&gt;"",D66&lt;E65&gt;""),"["&amp;TEXT($B$2,"##")&amp;"-"&amp;TEXT(ROW()-10,"##")&amp;"]","")</f>
        <v>[Remedy Article-56]</v>
      </c>
      <c r="B66" s="65" t="s">
        <v>341</v>
      </c>
      <c r="C66" s="65" t="s">
        <v>365</v>
      </c>
      <c r="D66" s="65" t="s">
        <v>376</v>
      </c>
      <c r="E66" s="99"/>
      <c r="F66" s="99"/>
      <c r="G66" s="99"/>
      <c r="H66" s="100"/>
      <c r="I66" s="99"/>
      <c r="J66" s="59"/>
    </row>
    <row r="67" spans="1:10" ht="12.75" customHeight="1">
      <c r="A67" s="64" t="str">
        <f t="shared" si="5"/>
        <v>[Remedy Article-57]</v>
      </c>
      <c r="B67" s="65" t="s">
        <v>344</v>
      </c>
      <c r="C67" s="65" t="s">
        <v>366</v>
      </c>
      <c r="D67" s="154" t="s">
        <v>367</v>
      </c>
      <c r="E67" s="99"/>
      <c r="F67" s="99"/>
      <c r="G67" s="99"/>
      <c r="H67" s="100"/>
      <c r="I67" s="99"/>
      <c r="J67" s="59"/>
    </row>
    <row r="68" spans="1:10">
      <c r="A68" s="98"/>
      <c r="B68" s="328" t="s">
        <v>343</v>
      </c>
      <c r="C68" s="329"/>
      <c r="D68" s="329"/>
      <c r="E68" s="329"/>
      <c r="F68" s="329"/>
      <c r="G68" s="329"/>
      <c r="H68" s="329"/>
      <c r="I68" s="330"/>
    </row>
    <row r="69" spans="1:10" ht="12.75" customHeight="1">
      <c r="A69" s="64" t="str">
        <f t="shared" si="5"/>
        <v>[Remedy Article-59]</v>
      </c>
      <c r="B69" s="65" t="s">
        <v>348</v>
      </c>
      <c r="C69" s="65" t="s">
        <v>129</v>
      </c>
      <c r="D69" s="65" t="s">
        <v>368</v>
      </c>
      <c r="E69" s="99"/>
      <c r="F69" s="99"/>
      <c r="G69" s="99"/>
      <c r="H69" s="100"/>
      <c r="I69" s="99"/>
    </row>
    <row r="70" spans="1:10" ht="14.25" customHeight="1">
      <c r="A70" s="64" t="str">
        <f t="shared" si="5"/>
        <v>[Remedy Article-60]</v>
      </c>
      <c r="B70" s="65" t="s">
        <v>352</v>
      </c>
      <c r="C70" s="65" t="s">
        <v>369</v>
      </c>
      <c r="D70" s="65" t="s">
        <v>379</v>
      </c>
      <c r="E70" s="99"/>
      <c r="F70" s="99"/>
      <c r="G70" s="99"/>
      <c r="H70" s="100"/>
      <c r="I70" s="99"/>
    </row>
    <row r="71" spans="1:10" ht="13.5" customHeight="1">
      <c r="A71" s="64" t="str">
        <f t="shared" si="5"/>
        <v>[Remedy Article-61]</v>
      </c>
      <c r="B71" s="65" t="s">
        <v>357</v>
      </c>
      <c r="C71" s="65" t="s">
        <v>370</v>
      </c>
      <c r="D71" s="65" t="s">
        <v>377</v>
      </c>
      <c r="E71" s="99"/>
      <c r="F71" s="99"/>
      <c r="G71" s="99"/>
      <c r="H71" s="100"/>
      <c r="I71" s="99"/>
    </row>
    <row r="72" spans="1:10" ht="14.25" customHeight="1">
      <c r="A72" s="64" t="str">
        <f t="shared" si="5"/>
        <v>[Remedy Article-62]</v>
      </c>
      <c r="B72" s="65" t="s">
        <v>358</v>
      </c>
      <c r="C72" s="65" t="s">
        <v>371</v>
      </c>
      <c r="D72" s="65" t="s">
        <v>372</v>
      </c>
      <c r="E72" s="99"/>
      <c r="F72" s="99"/>
      <c r="G72" s="99"/>
      <c r="H72" s="100"/>
      <c r="I72" s="99"/>
    </row>
    <row r="73" spans="1:10" ht="14.25" customHeight="1">
      <c r="A73" s="64" t="str">
        <f t="shared" si="5"/>
        <v>[Remedy Article-63]</v>
      </c>
      <c r="B73" s="65" t="s">
        <v>359</v>
      </c>
      <c r="C73" s="65" t="s">
        <v>373</v>
      </c>
      <c r="D73" s="65" t="s">
        <v>378</v>
      </c>
      <c r="E73" s="99"/>
      <c r="F73" s="99"/>
      <c r="G73" s="99"/>
      <c r="H73" s="100"/>
      <c r="I73" s="99"/>
    </row>
    <row r="74" spans="1:10" ht="14.25" customHeight="1">
      <c r="A74" s="64" t="str">
        <f t="shared" si="5"/>
        <v>[Remedy Article-64]</v>
      </c>
      <c r="B74" s="65" t="s">
        <v>362</v>
      </c>
      <c r="C74" s="65" t="s">
        <v>374</v>
      </c>
      <c r="D74" s="65" t="s">
        <v>375</v>
      </c>
      <c r="E74" s="99"/>
      <c r="F74" s="99"/>
      <c r="G74" s="99"/>
      <c r="H74" s="100"/>
      <c r="I74" s="99"/>
    </row>
  </sheetData>
  <mergeCells count="12">
    <mergeCell ref="B65:I65"/>
    <mergeCell ref="B68:I68"/>
    <mergeCell ref="B2:G2"/>
    <mergeCell ref="B3:G3"/>
    <mergeCell ref="B4:G4"/>
    <mergeCell ref="E5:G5"/>
    <mergeCell ref="E6:G6"/>
    <mergeCell ref="B54:I54"/>
    <mergeCell ref="C30:I30"/>
    <mergeCell ref="C43:I43"/>
    <mergeCell ref="B48:I48"/>
    <mergeCell ref="B59:I59"/>
  </mergeCells>
  <dataValidations count="1">
    <dataValidation type="list" allowBlank="1" showErrorMessage="1" sqref="F55:G58 F50:G50 F44:G46 F19:G22 F25:G28 F12:G16 F31:G40 F42:G42 F52:G53 F61:G61 F63:G6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8"/>
  <sheetViews>
    <sheetView workbookViewId="0">
      <selection activeCell="E7" sqref="E7"/>
    </sheetView>
  </sheetViews>
  <sheetFormatPr defaultRowHeight="12.75"/>
  <cols>
    <col min="1" max="1" width="21.875" style="59" customWidth="1"/>
    <col min="2" max="2" width="26.625" style="59" customWidth="1"/>
    <col min="3" max="3" width="34.375" style="59" customWidth="1"/>
    <col min="4" max="4" width="25.375" style="59" customWidth="1"/>
    <col min="5" max="5" width="16.5" style="59" customWidth="1"/>
    <col min="6" max="6" width="15.625" style="59" customWidth="1"/>
    <col min="7" max="7" width="14.75" style="59" customWidth="1"/>
    <col min="8" max="8" width="9" style="62"/>
    <col min="9" max="9" width="16.5" style="59" customWidth="1"/>
    <col min="10" max="10" width="9.375" style="61" hidden="1" customWidth="1"/>
    <col min="11" max="11" width="9" style="59" customWidth="1"/>
    <col min="12" max="16" width="9" style="59"/>
    <col min="17" max="17" width="0" style="59" hidden="1" customWidth="1"/>
    <col min="18" max="16384" width="9" style="59"/>
  </cols>
  <sheetData>
    <row r="1" spans="1:257" ht="13.5" thickBot="1">
      <c r="A1" s="76" t="s">
        <v>8</v>
      </c>
      <c r="B1" s="48"/>
      <c r="C1" s="48"/>
      <c r="D1" s="48"/>
      <c r="E1" s="48"/>
      <c r="F1" s="48"/>
      <c r="G1" s="48"/>
      <c r="H1" s="49"/>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c r="CR1" s="50"/>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0"/>
      <c r="DZ1" s="50"/>
      <c r="EA1" s="50"/>
      <c r="EB1" s="50"/>
      <c r="EC1" s="50"/>
      <c r="ED1" s="50"/>
      <c r="EE1" s="50"/>
      <c r="EF1" s="50"/>
      <c r="EG1" s="50"/>
      <c r="EH1" s="50"/>
      <c r="EI1" s="50"/>
      <c r="EJ1" s="50"/>
      <c r="EK1" s="50"/>
      <c r="EL1" s="50"/>
      <c r="EM1" s="50"/>
      <c r="EN1" s="50"/>
      <c r="EO1" s="50"/>
      <c r="EP1" s="50"/>
      <c r="EQ1" s="50"/>
      <c r="ER1" s="50"/>
      <c r="ES1" s="50"/>
      <c r="ET1" s="50"/>
      <c r="EU1" s="50"/>
      <c r="EV1" s="50"/>
      <c r="EW1" s="50"/>
      <c r="EX1" s="50"/>
      <c r="EY1" s="50"/>
      <c r="EZ1" s="50"/>
      <c r="FA1" s="50"/>
      <c r="FB1" s="50"/>
      <c r="FC1" s="50"/>
      <c r="FD1" s="50"/>
      <c r="FE1" s="50"/>
      <c r="FF1" s="50"/>
      <c r="FG1" s="50"/>
      <c r="FH1" s="50"/>
      <c r="FI1" s="50"/>
      <c r="FJ1" s="50"/>
      <c r="FK1" s="50"/>
      <c r="FL1" s="50"/>
      <c r="FM1" s="50"/>
      <c r="FN1" s="50"/>
      <c r="FO1" s="50"/>
      <c r="FP1" s="50"/>
      <c r="FQ1" s="50"/>
      <c r="FR1" s="50"/>
      <c r="FS1" s="50"/>
      <c r="FT1" s="50"/>
      <c r="FU1" s="50"/>
      <c r="FV1" s="50"/>
      <c r="FW1" s="50"/>
      <c r="FX1" s="50"/>
      <c r="FY1" s="50"/>
      <c r="FZ1" s="50"/>
      <c r="GA1" s="50"/>
      <c r="GB1" s="50"/>
      <c r="GC1" s="50"/>
      <c r="GD1" s="50"/>
      <c r="GE1" s="50"/>
      <c r="GF1" s="50"/>
      <c r="GG1" s="50"/>
      <c r="GH1" s="50"/>
      <c r="GI1" s="50"/>
      <c r="GJ1" s="50"/>
      <c r="GK1" s="50"/>
      <c r="GL1" s="50"/>
      <c r="GM1" s="50"/>
      <c r="GN1" s="50"/>
      <c r="GO1" s="50"/>
      <c r="GP1" s="50"/>
      <c r="GQ1" s="50"/>
      <c r="GR1" s="50"/>
      <c r="GS1" s="50"/>
      <c r="GT1" s="50"/>
      <c r="GU1" s="50"/>
      <c r="GV1" s="50"/>
      <c r="GW1" s="50"/>
      <c r="GX1" s="50"/>
      <c r="GY1" s="50"/>
      <c r="GZ1" s="50"/>
      <c r="HA1" s="50"/>
      <c r="HB1" s="50"/>
      <c r="HC1" s="50"/>
      <c r="HD1" s="50"/>
      <c r="HE1" s="50"/>
      <c r="HF1" s="50"/>
      <c r="HG1" s="50"/>
      <c r="HH1" s="50"/>
      <c r="HI1" s="50"/>
      <c r="HJ1" s="50"/>
      <c r="HK1" s="50"/>
      <c r="HL1" s="50"/>
      <c r="HM1" s="50"/>
      <c r="HN1" s="50"/>
      <c r="HO1" s="50"/>
      <c r="HP1" s="50"/>
      <c r="HQ1" s="50"/>
      <c r="HR1" s="50"/>
      <c r="HS1" s="50"/>
      <c r="HT1" s="50"/>
      <c r="HU1" s="50"/>
      <c r="HV1" s="50"/>
      <c r="HW1" s="50"/>
      <c r="HX1" s="50"/>
      <c r="HY1" s="50"/>
      <c r="HZ1" s="50"/>
      <c r="IA1" s="50"/>
      <c r="IB1" s="50"/>
      <c r="IC1" s="50"/>
      <c r="ID1" s="50"/>
      <c r="IE1" s="50"/>
      <c r="IF1" s="50"/>
      <c r="IG1" s="50"/>
      <c r="IH1" s="50"/>
      <c r="II1" s="50"/>
      <c r="IJ1" s="50"/>
      <c r="IK1" s="50"/>
      <c r="IL1" s="50"/>
      <c r="IM1" s="50"/>
      <c r="IN1" s="50"/>
      <c r="IO1" s="50"/>
      <c r="IP1" s="50"/>
    </row>
    <row r="2" spans="1:257" ht="15">
      <c r="A2" s="294" t="s">
        <v>970</v>
      </c>
      <c r="B2" s="331" t="s">
        <v>259</v>
      </c>
      <c r="C2" s="331"/>
      <c r="D2" s="331"/>
      <c r="E2" s="331"/>
      <c r="F2" s="331"/>
      <c r="G2" s="331"/>
      <c r="H2" s="51"/>
      <c r="I2" s="50"/>
      <c r="J2" s="50" t="s">
        <v>0</v>
      </c>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c r="EP2" s="50"/>
      <c r="EQ2" s="50"/>
      <c r="ER2" s="50"/>
      <c r="ES2" s="50"/>
      <c r="ET2" s="50"/>
      <c r="EU2" s="50"/>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c r="FZ2" s="50"/>
      <c r="GA2" s="50"/>
      <c r="GB2" s="50"/>
      <c r="GC2" s="50"/>
      <c r="GD2" s="50"/>
      <c r="GE2" s="50"/>
      <c r="GF2" s="50"/>
      <c r="GG2" s="50"/>
      <c r="GH2" s="50"/>
      <c r="GI2" s="50"/>
      <c r="GJ2" s="50"/>
      <c r="GK2" s="50"/>
      <c r="GL2" s="50"/>
      <c r="GM2" s="50"/>
      <c r="GN2" s="50"/>
      <c r="GO2" s="50"/>
      <c r="GP2" s="50"/>
      <c r="GQ2" s="50"/>
      <c r="GR2" s="50"/>
      <c r="GS2" s="50"/>
      <c r="GT2" s="50"/>
      <c r="GU2" s="50"/>
      <c r="GV2" s="50"/>
      <c r="GW2" s="50"/>
      <c r="GX2" s="50"/>
      <c r="GY2" s="50"/>
      <c r="GZ2" s="50"/>
      <c r="HA2" s="50"/>
      <c r="HB2" s="50"/>
      <c r="HC2" s="50"/>
      <c r="HD2" s="50"/>
      <c r="HE2" s="50"/>
      <c r="HF2" s="50"/>
      <c r="HG2" s="50"/>
      <c r="HH2" s="50"/>
      <c r="HI2" s="50"/>
      <c r="HJ2" s="50"/>
      <c r="HK2" s="50"/>
      <c r="HL2" s="50"/>
      <c r="HM2" s="50"/>
      <c r="HN2" s="50"/>
      <c r="HO2" s="50"/>
      <c r="HP2" s="50"/>
      <c r="HQ2" s="50"/>
      <c r="HR2" s="50"/>
      <c r="HS2" s="50"/>
      <c r="HT2" s="50"/>
      <c r="HU2" s="50"/>
      <c r="HV2" s="50"/>
      <c r="HW2" s="50"/>
      <c r="HX2" s="50"/>
      <c r="HY2" s="50"/>
      <c r="HZ2" s="50"/>
      <c r="IA2" s="50"/>
      <c r="IB2" s="50"/>
      <c r="IC2" s="50"/>
      <c r="ID2" s="50"/>
      <c r="IE2" s="50"/>
      <c r="IF2" s="50"/>
      <c r="IG2" s="50"/>
      <c r="IH2" s="50"/>
      <c r="II2" s="50"/>
      <c r="IJ2" s="50"/>
      <c r="IK2" s="50"/>
      <c r="IL2" s="50"/>
      <c r="IM2" s="50"/>
      <c r="IN2" s="50"/>
      <c r="IO2" s="50"/>
      <c r="IP2" s="50"/>
    </row>
    <row r="3" spans="1:257" ht="15">
      <c r="A3" s="294" t="s">
        <v>971</v>
      </c>
      <c r="B3" s="331" t="s">
        <v>243</v>
      </c>
      <c r="C3" s="331"/>
      <c r="D3" s="331"/>
      <c r="E3" s="331"/>
      <c r="F3" s="331"/>
      <c r="G3" s="331"/>
      <c r="H3" s="51"/>
      <c r="I3" s="50"/>
      <c r="J3" s="50" t="s">
        <v>1</v>
      </c>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0"/>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c r="FZ3" s="50"/>
      <c r="GA3" s="50"/>
      <c r="GB3" s="50"/>
      <c r="GC3" s="50"/>
      <c r="GD3" s="50"/>
      <c r="GE3" s="50"/>
      <c r="GF3" s="50"/>
      <c r="GG3" s="50"/>
      <c r="GH3" s="50"/>
      <c r="GI3" s="50"/>
      <c r="GJ3" s="50"/>
      <c r="GK3" s="50"/>
      <c r="GL3" s="50"/>
      <c r="GM3" s="50"/>
      <c r="GN3" s="50"/>
      <c r="GO3" s="50"/>
      <c r="GP3" s="50"/>
      <c r="GQ3" s="50"/>
      <c r="GR3" s="50"/>
      <c r="GS3" s="50"/>
      <c r="GT3" s="50"/>
      <c r="GU3" s="50"/>
      <c r="GV3" s="50"/>
      <c r="GW3" s="50"/>
      <c r="GX3" s="50"/>
      <c r="GY3" s="50"/>
      <c r="GZ3" s="50"/>
      <c r="HA3" s="50"/>
      <c r="HB3" s="50"/>
      <c r="HC3" s="50"/>
      <c r="HD3" s="50"/>
      <c r="HE3" s="50"/>
      <c r="HF3" s="50"/>
      <c r="HG3" s="50"/>
      <c r="HH3" s="50"/>
      <c r="HI3" s="50"/>
      <c r="HJ3" s="50"/>
      <c r="HK3" s="50"/>
      <c r="HL3" s="50"/>
      <c r="HM3" s="50"/>
      <c r="HN3" s="50"/>
      <c r="HO3" s="50"/>
      <c r="HP3" s="50"/>
      <c r="HQ3" s="50"/>
      <c r="HR3" s="50"/>
      <c r="HS3" s="50"/>
      <c r="HT3" s="50"/>
      <c r="HU3" s="50"/>
      <c r="HV3" s="50"/>
      <c r="HW3" s="50"/>
      <c r="HX3" s="50"/>
      <c r="HY3" s="50"/>
      <c r="HZ3" s="50"/>
      <c r="IA3" s="50"/>
      <c r="IB3" s="50"/>
      <c r="IC3" s="50"/>
      <c r="ID3" s="50"/>
      <c r="IE3" s="50"/>
      <c r="IF3" s="50"/>
      <c r="IG3" s="50"/>
      <c r="IH3" s="50"/>
      <c r="II3" s="50"/>
      <c r="IJ3" s="50"/>
      <c r="IK3" s="50"/>
      <c r="IL3" s="50"/>
      <c r="IM3" s="50"/>
      <c r="IN3" s="50"/>
      <c r="IO3" s="50"/>
      <c r="IP3" s="50"/>
    </row>
    <row r="4" spans="1:257" ht="15">
      <c r="A4" s="294" t="s">
        <v>972</v>
      </c>
      <c r="B4" s="332" t="s">
        <v>13</v>
      </c>
      <c r="C4" s="332"/>
      <c r="D4" s="332"/>
      <c r="E4" s="332"/>
      <c r="F4" s="332"/>
      <c r="G4" s="332"/>
      <c r="H4" s="51"/>
      <c r="I4" s="50"/>
      <c r="J4" s="52"/>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row>
    <row r="5" spans="1:257" ht="12.75" customHeight="1">
      <c r="A5" s="294" t="s">
        <v>973</v>
      </c>
      <c r="B5" s="295" t="s">
        <v>961</v>
      </c>
      <c r="C5" s="295" t="s">
        <v>974</v>
      </c>
      <c r="D5" s="296" t="s">
        <v>2</v>
      </c>
      <c r="E5" s="317" t="s">
        <v>975</v>
      </c>
      <c r="F5" s="318"/>
      <c r="G5" s="319"/>
      <c r="H5" s="53"/>
      <c r="I5" s="50"/>
      <c r="J5" s="50" t="s">
        <v>3</v>
      </c>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row>
    <row r="6" spans="1:257" ht="13.5" thickBot="1">
      <c r="A6" s="55">
        <f>COUNTIF(F12:G123,"Pass")</f>
        <v>0</v>
      </c>
      <c r="B6" s="56">
        <f>COUNTIF(F12:G123,"Fail")</f>
        <v>0</v>
      </c>
      <c r="C6" s="56">
        <f>E6-D6-B6-A6</f>
        <v>24</v>
      </c>
      <c r="D6" s="57">
        <f>COUNTIF(F12:G123,"N/A")</f>
        <v>0</v>
      </c>
      <c r="E6" s="333">
        <f>COUNTA(A12:A126)*2</f>
        <v>24</v>
      </c>
      <c r="F6" s="333"/>
      <c r="G6" s="333"/>
      <c r="H6" s="53"/>
      <c r="I6" s="50"/>
      <c r="J6" s="50" t="s">
        <v>2</v>
      </c>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0"/>
      <c r="FJ6" s="50"/>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0"/>
      <c r="IB6" s="50"/>
      <c r="IC6" s="50"/>
      <c r="ID6" s="50"/>
      <c r="IE6" s="50"/>
      <c r="IF6" s="50"/>
      <c r="IG6" s="50"/>
      <c r="IH6" s="50"/>
      <c r="II6" s="50"/>
      <c r="IJ6" s="50"/>
      <c r="IK6" s="50"/>
      <c r="IL6" s="50"/>
      <c r="IM6" s="50"/>
      <c r="IN6" s="50"/>
      <c r="IO6" s="50"/>
      <c r="IP6" s="50"/>
    </row>
    <row r="7" spans="1:257">
      <c r="A7" s="106"/>
      <c r="B7" s="106"/>
      <c r="C7" s="106"/>
      <c r="D7" s="106"/>
      <c r="E7" s="107"/>
      <c r="F7" s="107"/>
      <c r="G7" s="107"/>
      <c r="H7" s="53"/>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0"/>
      <c r="DB7" s="50"/>
      <c r="DC7" s="50"/>
      <c r="DD7" s="50"/>
      <c r="DE7" s="50"/>
      <c r="DF7" s="50"/>
      <c r="DG7" s="50"/>
      <c r="DH7" s="50"/>
      <c r="DI7" s="50"/>
      <c r="DJ7" s="50"/>
      <c r="DK7" s="50"/>
      <c r="DL7" s="50"/>
      <c r="DM7" s="50"/>
      <c r="DN7" s="50"/>
      <c r="DO7" s="50"/>
      <c r="DP7" s="50"/>
      <c r="DQ7" s="50"/>
      <c r="DR7" s="50"/>
      <c r="DS7" s="50"/>
      <c r="DT7" s="50"/>
      <c r="DU7" s="50"/>
      <c r="DV7" s="50"/>
      <c r="DW7" s="50"/>
      <c r="DX7" s="50"/>
      <c r="DY7" s="50"/>
      <c r="DZ7" s="50"/>
      <c r="EA7" s="50"/>
      <c r="EB7" s="50"/>
      <c r="EC7" s="50"/>
      <c r="ED7" s="50"/>
      <c r="EE7" s="50"/>
      <c r="EF7" s="50"/>
      <c r="EG7" s="50"/>
      <c r="EH7" s="50"/>
      <c r="EI7" s="50"/>
      <c r="EJ7" s="50"/>
      <c r="EK7" s="50"/>
      <c r="EL7" s="50"/>
      <c r="EM7" s="50"/>
      <c r="EN7" s="50"/>
      <c r="EO7" s="50"/>
      <c r="EP7" s="50"/>
      <c r="EQ7" s="50"/>
      <c r="ER7" s="50"/>
      <c r="ES7" s="50"/>
      <c r="ET7" s="50"/>
      <c r="EU7" s="50"/>
      <c r="EV7" s="50"/>
      <c r="EW7" s="50"/>
      <c r="EX7" s="50"/>
      <c r="EY7" s="50"/>
      <c r="EZ7" s="50"/>
      <c r="FA7" s="50"/>
      <c r="FB7" s="50"/>
      <c r="FC7" s="50"/>
      <c r="FD7" s="50"/>
      <c r="FE7" s="50"/>
      <c r="FF7" s="50"/>
      <c r="FG7" s="50"/>
      <c r="FH7" s="50"/>
      <c r="FI7" s="50"/>
      <c r="FJ7" s="50"/>
      <c r="FK7" s="50"/>
      <c r="FL7" s="50"/>
      <c r="FM7" s="50"/>
      <c r="FN7" s="50"/>
      <c r="FO7" s="50"/>
      <c r="FP7" s="50"/>
      <c r="FQ7" s="50"/>
      <c r="FR7" s="50"/>
      <c r="FS7" s="50"/>
      <c r="FT7" s="50"/>
      <c r="FU7" s="50"/>
      <c r="FV7" s="50"/>
      <c r="FW7" s="50"/>
      <c r="FX7" s="50"/>
      <c r="FY7" s="50"/>
      <c r="FZ7" s="50"/>
      <c r="GA7" s="50"/>
      <c r="GB7" s="50"/>
      <c r="GC7" s="50"/>
      <c r="GD7" s="50"/>
      <c r="GE7" s="50"/>
      <c r="GF7" s="50"/>
      <c r="GG7" s="50"/>
      <c r="GH7" s="50"/>
      <c r="GI7" s="50"/>
      <c r="GJ7" s="50"/>
      <c r="GK7" s="50"/>
      <c r="GL7" s="50"/>
      <c r="GM7" s="50"/>
      <c r="GN7" s="50"/>
      <c r="GO7" s="50"/>
      <c r="GP7" s="50"/>
      <c r="GQ7" s="50"/>
      <c r="GR7" s="50"/>
      <c r="GS7" s="50"/>
      <c r="GT7" s="50"/>
      <c r="GU7" s="50"/>
      <c r="GV7" s="50"/>
      <c r="GW7" s="50"/>
      <c r="GX7" s="50"/>
      <c r="GY7" s="50"/>
      <c r="GZ7" s="50"/>
      <c r="HA7" s="50"/>
      <c r="HB7" s="50"/>
      <c r="HC7" s="50"/>
      <c r="HD7" s="50"/>
      <c r="HE7" s="50"/>
      <c r="HF7" s="50"/>
      <c r="HG7" s="50"/>
      <c r="HH7" s="50"/>
      <c r="HI7" s="50"/>
      <c r="HJ7" s="50"/>
      <c r="HK7" s="50"/>
      <c r="HL7" s="50"/>
      <c r="HM7" s="50"/>
      <c r="HN7" s="50"/>
      <c r="HO7" s="50"/>
      <c r="HP7" s="50"/>
      <c r="HQ7" s="50"/>
      <c r="HR7" s="50"/>
      <c r="HS7" s="50"/>
      <c r="HT7" s="50"/>
      <c r="HU7" s="50"/>
      <c r="HV7" s="50"/>
      <c r="HW7" s="50"/>
      <c r="HX7" s="50"/>
      <c r="HY7" s="50"/>
      <c r="HZ7" s="50"/>
      <c r="IA7" s="50"/>
      <c r="IB7" s="50"/>
      <c r="IC7" s="50"/>
      <c r="ID7" s="50"/>
      <c r="IE7" s="50"/>
      <c r="IF7" s="50"/>
      <c r="IG7" s="50"/>
      <c r="IH7" s="50"/>
      <c r="II7" s="50"/>
      <c r="IJ7" s="50"/>
      <c r="IK7" s="50"/>
      <c r="IL7" s="50"/>
      <c r="IM7" s="50"/>
      <c r="IN7" s="50"/>
      <c r="IO7" s="50"/>
      <c r="IP7" s="50"/>
    </row>
    <row r="8" spans="1:257">
      <c r="A8" s="106"/>
      <c r="B8" s="106"/>
      <c r="C8" s="106"/>
      <c r="D8" s="106"/>
      <c r="E8" s="107"/>
      <c r="F8" s="107"/>
      <c r="G8" s="107"/>
      <c r="H8" s="53"/>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0"/>
      <c r="DB8" s="50"/>
      <c r="DC8" s="50"/>
      <c r="DD8" s="50"/>
      <c r="DE8" s="50"/>
      <c r="DF8" s="50"/>
      <c r="DG8" s="50"/>
      <c r="DH8" s="50"/>
      <c r="DI8" s="50"/>
      <c r="DJ8" s="50"/>
      <c r="DK8" s="50"/>
      <c r="DL8" s="50"/>
      <c r="DM8" s="50"/>
      <c r="DN8" s="50"/>
      <c r="DO8" s="50"/>
      <c r="DP8" s="50"/>
      <c r="DQ8" s="50"/>
      <c r="DR8" s="50"/>
      <c r="DS8" s="50"/>
      <c r="DT8" s="50"/>
      <c r="DU8" s="50"/>
      <c r="DV8" s="50"/>
      <c r="DW8" s="50"/>
      <c r="DX8" s="50"/>
      <c r="DY8" s="50"/>
      <c r="DZ8" s="50"/>
      <c r="EA8" s="50"/>
      <c r="EB8" s="50"/>
      <c r="EC8" s="50"/>
      <c r="ED8" s="50"/>
      <c r="EE8" s="50"/>
      <c r="EF8" s="50"/>
      <c r="EG8" s="50"/>
      <c r="EH8" s="50"/>
      <c r="EI8" s="50"/>
      <c r="EJ8" s="50"/>
      <c r="EK8" s="50"/>
      <c r="EL8" s="50"/>
      <c r="EM8" s="50"/>
      <c r="EN8" s="50"/>
      <c r="EO8" s="50"/>
      <c r="EP8" s="50"/>
      <c r="EQ8" s="50"/>
      <c r="ER8" s="50"/>
      <c r="ES8" s="50"/>
      <c r="ET8" s="50"/>
      <c r="EU8" s="50"/>
      <c r="EV8" s="50"/>
      <c r="EW8" s="50"/>
      <c r="EX8" s="50"/>
      <c r="EY8" s="50"/>
      <c r="EZ8" s="50"/>
      <c r="FA8" s="50"/>
      <c r="FB8" s="50"/>
      <c r="FC8" s="50"/>
      <c r="FD8" s="50"/>
      <c r="FE8" s="50"/>
      <c r="FF8" s="50"/>
      <c r="FG8" s="50"/>
      <c r="FH8" s="50"/>
      <c r="FI8" s="50"/>
      <c r="FJ8" s="50"/>
      <c r="FK8" s="50"/>
      <c r="FL8" s="50"/>
      <c r="FM8" s="50"/>
      <c r="FN8" s="50"/>
      <c r="FO8" s="50"/>
      <c r="FP8" s="50"/>
      <c r="FQ8" s="50"/>
      <c r="FR8" s="50"/>
      <c r="FS8" s="50"/>
      <c r="FT8" s="50"/>
      <c r="FU8" s="50"/>
      <c r="FV8" s="50"/>
      <c r="FW8" s="50"/>
      <c r="FX8" s="50"/>
      <c r="FY8" s="50"/>
      <c r="FZ8" s="50"/>
      <c r="GA8" s="50"/>
      <c r="GB8" s="50"/>
      <c r="GC8" s="50"/>
      <c r="GD8" s="50"/>
      <c r="GE8" s="50"/>
      <c r="GF8" s="50"/>
      <c r="GG8" s="50"/>
      <c r="GH8" s="50"/>
      <c r="GI8" s="50"/>
      <c r="GJ8" s="50"/>
      <c r="GK8" s="50"/>
      <c r="GL8" s="50"/>
      <c r="GM8" s="50"/>
      <c r="GN8" s="50"/>
      <c r="GO8" s="50"/>
      <c r="GP8" s="50"/>
      <c r="GQ8" s="50"/>
      <c r="GR8" s="50"/>
      <c r="GS8" s="50"/>
      <c r="GT8" s="50"/>
      <c r="GU8" s="50"/>
      <c r="GV8" s="50"/>
      <c r="GW8" s="50"/>
      <c r="GX8" s="50"/>
      <c r="GY8" s="50"/>
      <c r="GZ8" s="50"/>
      <c r="HA8" s="50"/>
      <c r="HB8" s="50"/>
      <c r="HC8" s="50"/>
      <c r="HD8" s="50"/>
      <c r="HE8" s="50"/>
      <c r="HF8" s="50"/>
      <c r="HG8" s="50"/>
      <c r="HH8" s="50"/>
      <c r="HI8" s="50"/>
      <c r="HJ8" s="50"/>
      <c r="HK8" s="50"/>
      <c r="HL8" s="50"/>
      <c r="HM8" s="50"/>
      <c r="HN8" s="50"/>
      <c r="HO8" s="50"/>
      <c r="HP8" s="50"/>
      <c r="HQ8" s="50"/>
      <c r="HR8" s="50"/>
      <c r="HS8" s="50"/>
      <c r="HT8" s="50"/>
      <c r="HU8" s="50"/>
      <c r="HV8" s="50"/>
      <c r="HW8" s="50"/>
      <c r="HX8" s="50"/>
      <c r="HY8" s="50"/>
      <c r="HZ8" s="50"/>
      <c r="IA8" s="50"/>
      <c r="IB8" s="50"/>
      <c r="IC8" s="50"/>
      <c r="ID8" s="50"/>
      <c r="IE8" s="50"/>
      <c r="IF8" s="50"/>
      <c r="IG8" s="50"/>
      <c r="IH8" s="50"/>
      <c r="II8" s="50"/>
      <c r="IJ8" s="50"/>
      <c r="IK8" s="50"/>
      <c r="IL8" s="50"/>
      <c r="IM8" s="50"/>
      <c r="IN8" s="50"/>
      <c r="IO8" s="50"/>
      <c r="IP8" s="50"/>
    </row>
    <row r="9" spans="1:257">
      <c r="A9" s="50"/>
      <c r="B9" s="50"/>
      <c r="C9" s="50"/>
      <c r="D9" s="58"/>
      <c r="E9" s="58"/>
      <c r="F9" s="58"/>
      <c r="G9" s="58"/>
      <c r="H9" s="53"/>
      <c r="I9" s="53"/>
      <c r="J9" s="54"/>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c r="FG9" s="50"/>
      <c r="FH9" s="50"/>
      <c r="FI9" s="50"/>
      <c r="FJ9" s="50"/>
      <c r="FK9" s="50"/>
      <c r="FL9" s="50"/>
      <c r="FM9" s="50"/>
      <c r="FN9" s="50"/>
      <c r="FO9" s="50"/>
      <c r="FP9" s="50"/>
      <c r="FQ9" s="50"/>
      <c r="FR9" s="50"/>
      <c r="FS9" s="50"/>
      <c r="FT9" s="50"/>
      <c r="FU9" s="50"/>
      <c r="FV9" s="50"/>
      <c r="FW9" s="50"/>
      <c r="FX9" s="50"/>
      <c r="FY9" s="50"/>
      <c r="FZ9" s="50"/>
      <c r="GA9" s="50"/>
      <c r="GB9" s="50"/>
      <c r="GC9" s="50"/>
      <c r="GD9" s="50"/>
      <c r="GE9" s="50"/>
      <c r="GF9" s="50"/>
      <c r="GG9" s="50"/>
      <c r="GH9" s="50"/>
      <c r="GI9" s="50"/>
      <c r="GJ9" s="50"/>
      <c r="GK9" s="50"/>
      <c r="GL9" s="50"/>
      <c r="GM9" s="50"/>
      <c r="GN9" s="50"/>
      <c r="GO9" s="50"/>
      <c r="GP9" s="50"/>
      <c r="GQ9" s="50"/>
      <c r="GR9" s="50"/>
      <c r="GS9" s="50"/>
      <c r="GT9" s="50"/>
      <c r="GU9" s="50"/>
      <c r="GV9" s="50"/>
      <c r="GW9" s="50"/>
      <c r="GX9" s="50"/>
      <c r="GY9" s="50"/>
      <c r="GZ9" s="50"/>
      <c r="HA9" s="50"/>
      <c r="HB9" s="50"/>
      <c r="HC9" s="50"/>
      <c r="HD9" s="50"/>
      <c r="HE9" s="50"/>
      <c r="HF9" s="50"/>
      <c r="HG9" s="50"/>
      <c r="HH9" s="50"/>
      <c r="HI9" s="50"/>
      <c r="HJ9" s="50"/>
      <c r="HK9" s="50"/>
      <c r="HL9" s="50"/>
      <c r="HM9" s="50"/>
      <c r="HN9" s="50"/>
      <c r="HO9" s="50"/>
      <c r="HP9" s="50"/>
      <c r="HQ9" s="50"/>
      <c r="HR9" s="50"/>
      <c r="HS9" s="50"/>
      <c r="HT9" s="50"/>
      <c r="HU9" s="50"/>
      <c r="HV9" s="50"/>
      <c r="HW9" s="50"/>
      <c r="HX9" s="50"/>
      <c r="HY9" s="50"/>
      <c r="HZ9" s="50"/>
      <c r="IA9" s="50"/>
      <c r="IB9" s="50"/>
      <c r="IC9" s="50"/>
      <c r="ID9" s="50"/>
      <c r="IE9" s="50"/>
      <c r="IF9" s="50"/>
      <c r="IG9" s="50"/>
      <c r="IH9" s="50"/>
      <c r="II9" s="50"/>
      <c r="IJ9" s="50"/>
      <c r="IK9" s="50"/>
      <c r="IL9" s="50"/>
      <c r="IM9" s="50"/>
      <c r="IN9" s="50"/>
      <c r="IO9" s="50"/>
      <c r="IP9" s="50"/>
      <c r="IQ9" s="50"/>
      <c r="IR9" s="50"/>
      <c r="IS9" s="50"/>
      <c r="IT9" s="50"/>
      <c r="IU9" s="50"/>
      <c r="IV9" s="50"/>
      <c r="IW9" s="50"/>
    </row>
    <row r="10" spans="1:257" ht="56.25" customHeight="1">
      <c r="A10" s="238" t="s">
        <v>4</v>
      </c>
      <c r="B10" s="240" t="s">
        <v>932</v>
      </c>
      <c r="C10" s="240" t="s">
        <v>933</v>
      </c>
      <c r="D10" s="240" t="s">
        <v>934</v>
      </c>
      <c r="E10" s="239" t="s">
        <v>935</v>
      </c>
      <c r="F10" s="239" t="s">
        <v>10</v>
      </c>
      <c r="G10" s="239" t="s">
        <v>9</v>
      </c>
      <c r="H10" s="241" t="s">
        <v>936</v>
      </c>
      <c r="I10" s="240" t="s">
        <v>937</v>
      </c>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50"/>
      <c r="FH10" s="50"/>
      <c r="FI10" s="50"/>
      <c r="FJ10" s="50"/>
      <c r="FK10" s="50"/>
      <c r="FL10" s="50"/>
      <c r="FM10" s="50"/>
      <c r="FN10" s="50"/>
      <c r="FO10" s="50"/>
      <c r="FP10" s="50"/>
      <c r="FQ10" s="50"/>
      <c r="FR10" s="50"/>
      <c r="FS10" s="50"/>
      <c r="FT10" s="50"/>
      <c r="FU10" s="50"/>
      <c r="FV10" s="50"/>
      <c r="FW10" s="50"/>
      <c r="FX10" s="50"/>
      <c r="FY10" s="50"/>
      <c r="FZ10" s="50"/>
      <c r="GA10" s="50"/>
      <c r="GB10" s="50"/>
      <c r="GC10" s="50"/>
      <c r="GD10" s="50"/>
      <c r="GE10" s="50"/>
      <c r="GF10" s="50"/>
      <c r="GG10" s="50"/>
      <c r="GH10" s="50"/>
      <c r="GI10" s="50"/>
      <c r="GJ10" s="50"/>
      <c r="GK10" s="50"/>
      <c r="GL10" s="50"/>
      <c r="GM10" s="50"/>
      <c r="GN10" s="50"/>
      <c r="GO10" s="50"/>
      <c r="GP10" s="50"/>
      <c r="GQ10" s="50"/>
      <c r="GR10" s="50"/>
      <c r="GS10" s="50"/>
      <c r="GT10" s="50"/>
      <c r="GU10" s="50"/>
      <c r="GV10" s="50"/>
      <c r="GW10" s="50"/>
      <c r="GX10" s="50"/>
      <c r="GY10" s="50"/>
      <c r="GZ10" s="50"/>
      <c r="HA10" s="50"/>
      <c r="HB10" s="50"/>
      <c r="HC10" s="50"/>
      <c r="HD10" s="50"/>
      <c r="HE10" s="50"/>
      <c r="HF10" s="50"/>
      <c r="HG10" s="50"/>
      <c r="HH10" s="50"/>
      <c r="HI10" s="50"/>
      <c r="HJ10" s="50"/>
      <c r="HK10" s="50"/>
      <c r="HL10" s="50"/>
      <c r="HM10" s="50"/>
      <c r="HN10" s="50"/>
      <c r="HO10" s="50"/>
      <c r="HP10" s="50"/>
      <c r="HQ10" s="50"/>
      <c r="HR10" s="50"/>
      <c r="HS10" s="50"/>
      <c r="HT10" s="50"/>
      <c r="HU10" s="50"/>
      <c r="HV10" s="50"/>
      <c r="HW10" s="50"/>
      <c r="HX10" s="50"/>
      <c r="HY10" s="50"/>
      <c r="HZ10" s="50"/>
      <c r="IA10" s="50"/>
      <c r="IB10" s="50"/>
      <c r="IC10" s="50"/>
      <c r="ID10" s="50"/>
      <c r="IE10" s="50"/>
      <c r="IF10" s="50"/>
      <c r="IG10" s="50"/>
      <c r="IH10" s="50"/>
      <c r="II10" s="50"/>
      <c r="IJ10" s="50"/>
      <c r="IK10" s="50"/>
      <c r="IL10" s="50"/>
      <c r="IM10" s="50"/>
      <c r="IN10" s="50"/>
      <c r="IO10" s="50"/>
      <c r="IP10" s="50"/>
    </row>
    <row r="11" spans="1:257" ht="14.25" customHeight="1">
      <c r="A11" s="31"/>
      <c r="B11" s="31" t="s">
        <v>261</v>
      </c>
      <c r="C11" s="32"/>
      <c r="D11" s="32"/>
      <c r="E11" s="32"/>
      <c r="F11" s="32"/>
      <c r="G11" s="32"/>
      <c r="H11" s="32"/>
      <c r="I11" s="33"/>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c r="FG11" s="50"/>
      <c r="FH11" s="50"/>
      <c r="FI11" s="50"/>
      <c r="FJ11" s="50"/>
      <c r="FK11" s="50"/>
      <c r="FL11" s="50"/>
      <c r="FM11" s="50"/>
      <c r="FN11" s="50"/>
      <c r="FO11" s="50"/>
      <c r="FP11" s="50"/>
      <c r="FQ11" s="50"/>
      <c r="FR11" s="50"/>
      <c r="FS11" s="50"/>
      <c r="FT11" s="50"/>
      <c r="FU11" s="50"/>
      <c r="FV11" s="50"/>
      <c r="FW11" s="50"/>
      <c r="FX11" s="50"/>
      <c r="FY11" s="50"/>
      <c r="FZ11" s="50"/>
      <c r="GA11" s="50"/>
      <c r="GB11" s="50"/>
      <c r="GC11" s="50"/>
      <c r="GD11" s="50"/>
      <c r="GE11" s="50"/>
      <c r="GF11" s="50"/>
      <c r="GG11" s="50"/>
      <c r="GH11" s="50"/>
      <c r="GI11" s="50"/>
      <c r="GJ11" s="50"/>
      <c r="GK11" s="50"/>
      <c r="GL11" s="50"/>
      <c r="GM11" s="50"/>
      <c r="GN11" s="50"/>
      <c r="GO11" s="50"/>
      <c r="GP11" s="50"/>
      <c r="GQ11" s="50"/>
      <c r="GR11" s="50"/>
      <c r="GS11" s="50"/>
      <c r="GT11" s="50"/>
      <c r="GU11" s="50"/>
      <c r="GV11" s="50"/>
      <c r="GW11" s="50"/>
      <c r="GX11" s="50"/>
      <c r="GY11" s="50"/>
      <c r="GZ11" s="50"/>
      <c r="HA11" s="50"/>
      <c r="HB11" s="50"/>
      <c r="HC11" s="50"/>
      <c r="HD11" s="50"/>
      <c r="HE11" s="50"/>
      <c r="HF11" s="50"/>
      <c r="HG11" s="50"/>
      <c r="HH11" s="50"/>
      <c r="HI11" s="50"/>
      <c r="HJ11" s="50"/>
      <c r="HK11" s="50"/>
      <c r="HL11" s="50"/>
      <c r="HM11" s="50"/>
      <c r="HN11" s="50"/>
      <c r="HO11" s="50"/>
      <c r="HP11" s="50"/>
      <c r="HQ11" s="50"/>
      <c r="HR11" s="50"/>
      <c r="HS11" s="50"/>
      <c r="HT11" s="50"/>
      <c r="HU11" s="50"/>
      <c r="HV11" s="50"/>
      <c r="HW11" s="50"/>
      <c r="HX11" s="50"/>
      <c r="HY11" s="50"/>
      <c r="HZ11" s="50"/>
      <c r="IA11" s="50"/>
      <c r="IB11" s="50"/>
      <c r="IC11" s="50"/>
      <c r="ID11" s="50"/>
      <c r="IE11" s="50"/>
      <c r="IF11" s="50"/>
      <c r="IG11" s="50"/>
      <c r="IH11" s="50"/>
      <c r="II11" s="50"/>
      <c r="IJ11" s="50"/>
      <c r="IK11" s="50"/>
      <c r="IL11" s="50"/>
      <c r="IM11" s="50"/>
      <c r="IN11" s="50"/>
      <c r="IO11" s="50"/>
      <c r="IP11" s="50"/>
    </row>
    <row r="12" spans="1:257" ht="14.25" customHeight="1">
      <c r="A12" s="34" t="str">
        <f>IF(OR(B12&lt;&gt;"",D12&lt;E11&gt;""),"["&amp;TEXT($B$2,"##")&amp;"-"&amp;TEXT(ROW()-10,"##")&amp;"]","")</f>
        <v>[Herbal medicine store-2]</v>
      </c>
      <c r="B12" s="65" t="s">
        <v>262</v>
      </c>
      <c r="C12" s="77" t="s">
        <v>594</v>
      </c>
      <c r="D12" s="204" t="s">
        <v>267</v>
      </c>
      <c r="E12" s="66"/>
      <c r="F12" s="77"/>
      <c r="G12" s="77"/>
      <c r="H12" s="67"/>
      <c r="I12" s="60"/>
      <c r="J12" s="59"/>
    </row>
    <row r="13" spans="1:257" ht="14.25" customHeight="1">
      <c r="A13" s="91" t="str">
        <f t="shared" ref="A13:A18" si="0">IF(OR(B13&lt;&gt;"",D13&lt;E12&gt;""),"["&amp;TEXT($B$2,"##")&amp;"-"&amp;TEXT(ROW()-10,"##")&amp;"]","")</f>
        <v>[Herbal medicine store-3]</v>
      </c>
      <c r="B13" s="92" t="s">
        <v>263</v>
      </c>
      <c r="C13" s="95" t="s">
        <v>594</v>
      </c>
      <c r="D13" s="154" t="s">
        <v>268</v>
      </c>
      <c r="E13" s="71"/>
      <c r="F13" s="77"/>
      <c r="G13" s="77"/>
      <c r="H13" s="72"/>
      <c r="I13" s="73"/>
      <c r="J13" s="59"/>
    </row>
    <row r="14" spans="1:257" ht="14.25" customHeight="1">
      <c r="A14" s="64" t="str">
        <f t="shared" si="0"/>
        <v>[Herbal medicine store-4]</v>
      </c>
      <c r="B14" s="65" t="s">
        <v>264</v>
      </c>
      <c r="C14" s="96" t="s">
        <v>255</v>
      </c>
      <c r="D14" s="114" t="s">
        <v>256</v>
      </c>
      <c r="E14" s="71"/>
      <c r="F14" s="77"/>
      <c r="G14" s="77"/>
      <c r="H14" s="72"/>
      <c r="I14" s="73"/>
      <c r="J14" s="59"/>
    </row>
    <row r="15" spans="1:257" ht="14.25" customHeight="1">
      <c r="A15" s="31"/>
      <c r="B15" s="31" t="s">
        <v>260</v>
      </c>
      <c r="C15" s="32"/>
      <c r="D15" s="32"/>
      <c r="E15" s="32"/>
      <c r="F15" s="32"/>
      <c r="G15" s="32"/>
      <c r="H15" s="32"/>
      <c r="I15" s="33"/>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c r="DA15" s="50"/>
      <c r="DB15" s="50"/>
      <c r="DC15" s="50"/>
      <c r="DD15" s="50"/>
      <c r="DE15" s="50"/>
      <c r="DF15" s="50"/>
      <c r="DG15" s="50"/>
      <c r="DH15" s="50"/>
      <c r="DI15" s="50"/>
      <c r="DJ15" s="50"/>
      <c r="DK15" s="50"/>
      <c r="DL15" s="50"/>
      <c r="DM15" s="50"/>
      <c r="DN15" s="50"/>
      <c r="DO15" s="50"/>
      <c r="DP15" s="50"/>
      <c r="DQ15" s="50"/>
      <c r="DR15" s="50"/>
      <c r="DS15" s="50"/>
      <c r="DT15" s="50"/>
      <c r="DU15" s="50"/>
      <c r="DV15" s="50"/>
      <c r="DW15" s="50"/>
      <c r="DX15" s="50"/>
      <c r="DY15" s="50"/>
      <c r="DZ15" s="50"/>
      <c r="EA15" s="50"/>
      <c r="EB15" s="50"/>
      <c r="EC15" s="50"/>
      <c r="ED15" s="50"/>
      <c r="EE15" s="50"/>
      <c r="EF15" s="50"/>
      <c r="EG15" s="50"/>
      <c r="EH15" s="50"/>
      <c r="EI15" s="50"/>
      <c r="EJ15" s="50"/>
      <c r="EK15" s="50"/>
      <c r="EL15" s="50"/>
      <c r="EM15" s="50"/>
      <c r="EN15" s="50"/>
      <c r="EO15" s="50"/>
      <c r="EP15" s="50"/>
      <c r="EQ15" s="50"/>
      <c r="ER15" s="50"/>
      <c r="ES15" s="50"/>
      <c r="ET15" s="50"/>
      <c r="EU15" s="50"/>
      <c r="EV15" s="50"/>
      <c r="EW15" s="50"/>
      <c r="EX15" s="50"/>
      <c r="EY15" s="50"/>
      <c r="EZ15" s="50"/>
      <c r="FA15" s="50"/>
      <c r="FB15" s="50"/>
      <c r="FC15" s="50"/>
      <c r="FD15" s="50"/>
      <c r="FE15" s="50"/>
      <c r="FF15" s="50"/>
      <c r="FG15" s="50"/>
      <c r="FH15" s="50"/>
      <c r="FI15" s="50"/>
      <c r="FJ15" s="50"/>
      <c r="FK15" s="50"/>
      <c r="FL15" s="50"/>
      <c r="FM15" s="50"/>
      <c r="FN15" s="50"/>
      <c r="FO15" s="50"/>
      <c r="FP15" s="50"/>
      <c r="FQ15" s="50"/>
      <c r="FR15" s="50"/>
      <c r="FS15" s="50"/>
      <c r="FT15" s="50"/>
      <c r="FU15" s="50"/>
      <c r="FV15" s="50"/>
      <c r="FW15" s="50"/>
      <c r="FX15" s="50"/>
      <c r="FY15" s="50"/>
      <c r="FZ15" s="50"/>
      <c r="GA15" s="50"/>
      <c r="GB15" s="50"/>
      <c r="GC15" s="50"/>
      <c r="GD15" s="50"/>
      <c r="GE15" s="50"/>
      <c r="GF15" s="50"/>
      <c r="GG15" s="50"/>
      <c r="GH15" s="50"/>
      <c r="GI15" s="50"/>
      <c r="GJ15" s="50"/>
      <c r="GK15" s="50"/>
      <c r="GL15" s="50"/>
      <c r="GM15" s="50"/>
      <c r="GN15" s="50"/>
      <c r="GO15" s="50"/>
      <c r="GP15" s="50"/>
      <c r="GQ15" s="50"/>
      <c r="GR15" s="50"/>
      <c r="GS15" s="50"/>
      <c r="GT15" s="50"/>
      <c r="GU15" s="50"/>
      <c r="GV15" s="50"/>
      <c r="GW15" s="50"/>
      <c r="GX15" s="50"/>
      <c r="GY15" s="50"/>
      <c r="GZ15" s="50"/>
      <c r="HA15" s="50"/>
      <c r="HB15" s="50"/>
      <c r="HC15" s="50"/>
      <c r="HD15" s="50"/>
      <c r="HE15" s="50"/>
      <c r="HF15" s="50"/>
      <c r="HG15" s="50"/>
      <c r="HH15" s="50"/>
      <c r="HI15" s="50"/>
      <c r="HJ15" s="50"/>
      <c r="HK15" s="50"/>
      <c r="HL15" s="50"/>
      <c r="HM15" s="50"/>
      <c r="HN15" s="50"/>
      <c r="HO15" s="50"/>
      <c r="HP15" s="50"/>
      <c r="HQ15" s="50"/>
      <c r="HR15" s="50"/>
      <c r="HS15" s="50"/>
      <c r="HT15" s="50"/>
      <c r="HU15" s="50"/>
      <c r="HV15" s="50"/>
      <c r="HW15" s="50"/>
      <c r="HX15" s="50"/>
      <c r="HY15" s="50"/>
      <c r="HZ15" s="50"/>
      <c r="IA15" s="50"/>
      <c r="IB15" s="50"/>
      <c r="IC15" s="50"/>
      <c r="ID15" s="50"/>
      <c r="IE15" s="50"/>
      <c r="IF15" s="50"/>
      <c r="IG15" s="50"/>
      <c r="IH15" s="50"/>
      <c r="II15" s="50"/>
      <c r="IJ15" s="50"/>
      <c r="IK15" s="50"/>
      <c r="IL15" s="50"/>
      <c r="IM15" s="50"/>
      <c r="IN15" s="50"/>
      <c r="IO15" s="50"/>
      <c r="IP15" s="50"/>
    </row>
    <row r="16" spans="1:257" ht="14.25" customHeight="1">
      <c r="A16" s="64" t="str">
        <f t="shared" si="0"/>
        <v>[Herbal medicine store-6]</v>
      </c>
      <c r="B16" s="77" t="s">
        <v>265</v>
      </c>
      <c r="C16" s="96" t="s">
        <v>266</v>
      </c>
      <c r="D16" s="65" t="s">
        <v>549</v>
      </c>
      <c r="E16" s="135"/>
      <c r="F16" s="77"/>
      <c r="G16" s="77"/>
      <c r="H16" s="135"/>
      <c r="I16" s="135"/>
      <c r="J16" s="59"/>
    </row>
    <row r="17" spans="1:10" ht="14.25" customHeight="1">
      <c r="A17" s="64" t="str">
        <f t="shared" si="0"/>
        <v>[Herbal medicine store-7]</v>
      </c>
      <c r="B17" s="77" t="s">
        <v>269</v>
      </c>
      <c r="C17" s="96" t="s">
        <v>266</v>
      </c>
      <c r="D17" s="65" t="s">
        <v>549</v>
      </c>
      <c r="E17" s="116"/>
      <c r="F17" s="116"/>
      <c r="G17" s="116"/>
      <c r="H17" s="116"/>
      <c r="I17" s="116"/>
      <c r="J17" s="59"/>
    </row>
    <row r="18" spans="1:10" ht="14.25" customHeight="1">
      <c r="A18" s="64" t="str">
        <f t="shared" si="0"/>
        <v>[Herbal medicine store-8]</v>
      </c>
      <c r="B18" s="77" t="s">
        <v>272</v>
      </c>
      <c r="C18" s="96" t="s">
        <v>270</v>
      </c>
      <c r="D18" s="154" t="s">
        <v>277</v>
      </c>
      <c r="E18" s="116"/>
      <c r="F18" s="136"/>
      <c r="G18" s="136"/>
      <c r="H18" s="116"/>
      <c r="I18" s="116"/>
      <c r="J18" s="59"/>
    </row>
    <row r="19" spans="1:10" ht="14.25" customHeight="1">
      <c r="A19" s="64" t="str">
        <f>IF(OR(B19&lt;&gt;"",D19&lt;E16&gt;""),"["&amp;TEXT($B$2,"##")&amp;"-"&amp;TEXT(ROW()-10,"##")&amp;"]","")</f>
        <v>[Herbal medicine store-9]</v>
      </c>
      <c r="B19" s="77" t="s">
        <v>273</v>
      </c>
      <c r="C19" s="96" t="s">
        <v>271</v>
      </c>
      <c r="D19" s="154" t="s">
        <v>274</v>
      </c>
      <c r="E19" s="137"/>
      <c r="F19" s="77"/>
      <c r="G19" s="77"/>
      <c r="H19" s="138"/>
      <c r="I19" s="139"/>
      <c r="J19" s="59"/>
    </row>
    <row r="20" spans="1:10" ht="14.25" customHeight="1">
      <c r="A20" s="64" t="str">
        <f>IF(OR(B20&lt;&gt;"",D20&lt;E17&gt;""),"["&amp;TEXT($B$2,"##")&amp;"-"&amp;TEXT(ROW()-10,"##")&amp;"]","")</f>
        <v>[Herbal medicine store-10]</v>
      </c>
      <c r="B20" s="77" t="s">
        <v>275</v>
      </c>
      <c r="C20" s="96" t="s">
        <v>276</v>
      </c>
      <c r="D20" s="65" t="s">
        <v>278</v>
      </c>
      <c r="E20" s="137"/>
      <c r="F20" s="77"/>
      <c r="G20" s="77"/>
      <c r="H20" s="138"/>
      <c r="I20" s="139"/>
      <c r="J20" s="59"/>
    </row>
    <row r="21" spans="1:10" ht="14.25" customHeight="1">
      <c r="A21" s="64" t="str">
        <f t="shared" ref="A21:A24" si="1">IF(OR(B21&lt;&gt;"",D21&lt;E19&gt;""),"["&amp;TEXT($B$2,"##")&amp;"-"&amp;TEXT(ROW()-10,"##")&amp;"]","")</f>
        <v>[Herbal medicine store-11]</v>
      </c>
      <c r="B21" s="77" t="s">
        <v>279</v>
      </c>
      <c r="C21" s="96" t="s">
        <v>280</v>
      </c>
      <c r="D21" s="65" t="s">
        <v>281</v>
      </c>
      <c r="E21" s="137"/>
      <c r="F21" s="77"/>
      <c r="G21" s="77"/>
      <c r="H21" s="138"/>
      <c r="I21" s="139"/>
      <c r="J21" s="59"/>
    </row>
    <row r="22" spans="1:10" ht="14.25" customHeight="1">
      <c r="A22" s="31"/>
      <c r="B22" s="31" t="s">
        <v>86</v>
      </c>
      <c r="C22" s="32"/>
      <c r="D22" s="32"/>
      <c r="E22" s="32"/>
      <c r="F22" s="32"/>
      <c r="G22" s="32"/>
      <c r="H22" s="32"/>
      <c r="I22" s="33"/>
      <c r="J22" s="59"/>
    </row>
    <row r="23" spans="1:10" ht="14.25" customHeight="1">
      <c r="A23" s="64" t="str">
        <f t="shared" si="1"/>
        <v>[Herbal medicine store-13]</v>
      </c>
      <c r="B23" s="77" t="s">
        <v>282</v>
      </c>
      <c r="C23" s="155" t="s">
        <v>286</v>
      </c>
      <c r="D23" s="65" t="s">
        <v>285</v>
      </c>
      <c r="E23" s="116"/>
      <c r="F23" s="116"/>
      <c r="G23" s="116"/>
      <c r="H23" s="116"/>
      <c r="I23" s="116"/>
      <c r="J23" s="59"/>
    </row>
    <row r="24" spans="1:10" ht="14.25" customHeight="1">
      <c r="A24" s="64" t="str">
        <f t="shared" si="1"/>
        <v>[Herbal medicine store-14]</v>
      </c>
      <c r="B24" s="77" t="s">
        <v>283</v>
      </c>
      <c r="C24" s="96" t="s">
        <v>286</v>
      </c>
      <c r="D24" s="65" t="s">
        <v>284</v>
      </c>
      <c r="E24" s="116"/>
      <c r="F24" s="136"/>
      <c r="G24" s="136"/>
      <c r="H24" s="116"/>
      <c r="I24" s="116"/>
      <c r="J24" s="59"/>
    </row>
    <row r="25" spans="1:10" ht="14.25" customHeight="1">
      <c r="A25" s="98"/>
      <c r="B25" s="94" t="s">
        <v>117</v>
      </c>
      <c r="C25" s="323"/>
      <c r="D25" s="324"/>
      <c r="E25" s="139"/>
      <c r="F25" s="77"/>
      <c r="G25" s="77"/>
      <c r="H25" s="138"/>
      <c r="I25" s="139"/>
      <c r="J25" s="59"/>
    </row>
    <row r="26" spans="1:10" ht="14.25" customHeight="1">
      <c r="A26" s="103" t="str">
        <f>IF(OR(B26&lt;&gt;"",D26&lt;E25&gt;""),"["&amp;TEXT($B$2,"##")&amp;"-"&amp;TEXT(ROW()-10,"##")&amp;"]","")</f>
        <v>[Herbal medicine store-16]</v>
      </c>
      <c r="B26" s="65" t="s">
        <v>120</v>
      </c>
      <c r="C26" s="65" t="s">
        <v>287</v>
      </c>
      <c r="D26" s="65" t="s">
        <v>288</v>
      </c>
      <c r="E26" s="139"/>
      <c r="F26" s="77"/>
      <c r="G26" s="77"/>
      <c r="H26" s="138"/>
      <c r="I26" s="139"/>
      <c r="J26" s="59"/>
    </row>
    <row r="27" spans="1:10">
      <c r="J27" s="59"/>
    </row>
    <row r="28" spans="1:10">
      <c r="J28" s="59"/>
    </row>
  </sheetData>
  <mergeCells count="6">
    <mergeCell ref="C25:D25"/>
    <mergeCell ref="B2:G2"/>
    <mergeCell ref="B3:G3"/>
    <mergeCell ref="B4:G4"/>
    <mergeCell ref="E5:G5"/>
    <mergeCell ref="E6:G6"/>
  </mergeCells>
  <dataValidations count="1">
    <dataValidation type="list" allowBlank="1" showErrorMessage="1" sqref="F16:G16 F19:G21 F12:G14 F25:G26">
      <formula1>$J$2:$J$6</formula1>
    </dataValidation>
  </dataValidations>
  <hyperlinks>
    <hyperlink ref="A1" location="'Test Report'!A1" display="Back to Test Report"/>
  </hyperlink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3"/>
  <sheetViews>
    <sheetView workbookViewId="0">
      <selection activeCell="E7" sqref="E7"/>
    </sheetView>
  </sheetViews>
  <sheetFormatPr defaultRowHeight="12.75"/>
  <cols>
    <col min="1" max="1" width="17.375" style="59" customWidth="1"/>
    <col min="2" max="2" width="28.375" style="59" customWidth="1"/>
    <col min="3" max="3" width="34.375" style="59" customWidth="1"/>
    <col min="4" max="4" width="25.375" style="59" customWidth="1"/>
    <col min="5" max="5" width="16.5" style="59" customWidth="1"/>
    <col min="6" max="6" width="15.625" style="59" customWidth="1"/>
    <col min="7" max="7" width="14.75" style="59" customWidth="1"/>
    <col min="8" max="8" width="9" style="62"/>
    <col min="9" max="9" width="16.5" style="59" customWidth="1"/>
    <col min="10" max="10" width="9.375" style="61" hidden="1" customWidth="1"/>
    <col min="11" max="11" width="9" style="59" customWidth="1"/>
    <col min="12" max="16" width="9" style="59"/>
    <col min="17" max="17" width="0" style="59" hidden="1" customWidth="1"/>
    <col min="18" max="16384" width="9" style="59"/>
  </cols>
  <sheetData>
    <row r="1" spans="1:257" ht="13.5" thickBot="1">
      <c r="A1" s="76" t="s">
        <v>8</v>
      </c>
      <c r="B1" s="48"/>
      <c r="C1" s="48"/>
      <c r="D1" s="48"/>
      <c r="E1" s="48"/>
      <c r="F1" s="48"/>
      <c r="G1" s="48"/>
      <c r="H1" s="49"/>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c r="CR1" s="50"/>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0"/>
      <c r="DZ1" s="50"/>
      <c r="EA1" s="50"/>
      <c r="EB1" s="50"/>
      <c r="EC1" s="50"/>
      <c r="ED1" s="50"/>
      <c r="EE1" s="50"/>
      <c r="EF1" s="50"/>
      <c r="EG1" s="50"/>
      <c r="EH1" s="50"/>
      <c r="EI1" s="50"/>
      <c r="EJ1" s="50"/>
      <c r="EK1" s="50"/>
      <c r="EL1" s="50"/>
      <c r="EM1" s="50"/>
      <c r="EN1" s="50"/>
      <c r="EO1" s="50"/>
      <c r="EP1" s="50"/>
      <c r="EQ1" s="50"/>
      <c r="ER1" s="50"/>
      <c r="ES1" s="50"/>
      <c r="ET1" s="50"/>
      <c r="EU1" s="50"/>
      <c r="EV1" s="50"/>
      <c r="EW1" s="50"/>
      <c r="EX1" s="50"/>
      <c r="EY1" s="50"/>
      <c r="EZ1" s="50"/>
      <c r="FA1" s="50"/>
      <c r="FB1" s="50"/>
      <c r="FC1" s="50"/>
      <c r="FD1" s="50"/>
      <c r="FE1" s="50"/>
      <c r="FF1" s="50"/>
      <c r="FG1" s="50"/>
      <c r="FH1" s="50"/>
      <c r="FI1" s="50"/>
      <c r="FJ1" s="50"/>
      <c r="FK1" s="50"/>
      <c r="FL1" s="50"/>
      <c r="FM1" s="50"/>
      <c r="FN1" s="50"/>
      <c r="FO1" s="50"/>
      <c r="FP1" s="50"/>
      <c r="FQ1" s="50"/>
      <c r="FR1" s="50"/>
      <c r="FS1" s="50"/>
      <c r="FT1" s="50"/>
      <c r="FU1" s="50"/>
      <c r="FV1" s="50"/>
      <c r="FW1" s="50"/>
      <c r="FX1" s="50"/>
      <c r="FY1" s="50"/>
      <c r="FZ1" s="50"/>
      <c r="GA1" s="50"/>
      <c r="GB1" s="50"/>
      <c r="GC1" s="50"/>
      <c r="GD1" s="50"/>
      <c r="GE1" s="50"/>
      <c r="GF1" s="50"/>
      <c r="GG1" s="50"/>
      <c r="GH1" s="50"/>
      <c r="GI1" s="50"/>
      <c r="GJ1" s="50"/>
      <c r="GK1" s="50"/>
      <c r="GL1" s="50"/>
      <c r="GM1" s="50"/>
      <c r="GN1" s="50"/>
      <c r="GO1" s="50"/>
      <c r="GP1" s="50"/>
      <c r="GQ1" s="50"/>
      <c r="GR1" s="50"/>
      <c r="GS1" s="50"/>
      <c r="GT1" s="50"/>
      <c r="GU1" s="50"/>
      <c r="GV1" s="50"/>
      <c r="GW1" s="50"/>
      <c r="GX1" s="50"/>
      <c r="GY1" s="50"/>
      <c r="GZ1" s="50"/>
      <c r="HA1" s="50"/>
      <c r="HB1" s="50"/>
      <c r="HC1" s="50"/>
      <c r="HD1" s="50"/>
      <c r="HE1" s="50"/>
      <c r="HF1" s="50"/>
      <c r="HG1" s="50"/>
      <c r="HH1" s="50"/>
      <c r="HI1" s="50"/>
      <c r="HJ1" s="50"/>
      <c r="HK1" s="50"/>
      <c r="HL1" s="50"/>
      <c r="HM1" s="50"/>
      <c r="HN1" s="50"/>
      <c r="HO1" s="50"/>
      <c r="HP1" s="50"/>
      <c r="HQ1" s="50"/>
      <c r="HR1" s="50"/>
      <c r="HS1" s="50"/>
      <c r="HT1" s="50"/>
      <c r="HU1" s="50"/>
      <c r="HV1" s="50"/>
      <c r="HW1" s="50"/>
      <c r="HX1" s="50"/>
      <c r="HY1" s="50"/>
      <c r="HZ1" s="50"/>
      <c r="IA1" s="50"/>
      <c r="IB1" s="50"/>
      <c r="IC1" s="50"/>
      <c r="ID1" s="50"/>
      <c r="IE1" s="50"/>
      <c r="IF1" s="50"/>
      <c r="IG1" s="50"/>
      <c r="IH1" s="50"/>
      <c r="II1" s="50"/>
      <c r="IJ1" s="50"/>
      <c r="IK1" s="50"/>
      <c r="IL1" s="50"/>
      <c r="IM1" s="50"/>
      <c r="IN1" s="50"/>
      <c r="IO1" s="50"/>
      <c r="IP1" s="50"/>
    </row>
    <row r="2" spans="1:257" ht="15">
      <c r="A2" s="294" t="s">
        <v>970</v>
      </c>
      <c r="B2" s="331" t="s">
        <v>289</v>
      </c>
      <c r="C2" s="331"/>
      <c r="D2" s="331"/>
      <c r="E2" s="331"/>
      <c r="F2" s="331"/>
      <c r="G2" s="331"/>
      <c r="H2" s="51"/>
      <c r="I2" s="50"/>
      <c r="J2" s="50" t="s">
        <v>0</v>
      </c>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c r="EP2" s="50"/>
      <c r="EQ2" s="50"/>
      <c r="ER2" s="50"/>
      <c r="ES2" s="50"/>
      <c r="ET2" s="50"/>
      <c r="EU2" s="50"/>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c r="FZ2" s="50"/>
      <c r="GA2" s="50"/>
      <c r="GB2" s="50"/>
      <c r="GC2" s="50"/>
      <c r="GD2" s="50"/>
      <c r="GE2" s="50"/>
      <c r="GF2" s="50"/>
      <c r="GG2" s="50"/>
      <c r="GH2" s="50"/>
      <c r="GI2" s="50"/>
      <c r="GJ2" s="50"/>
      <c r="GK2" s="50"/>
      <c r="GL2" s="50"/>
      <c r="GM2" s="50"/>
      <c r="GN2" s="50"/>
      <c r="GO2" s="50"/>
      <c r="GP2" s="50"/>
      <c r="GQ2" s="50"/>
      <c r="GR2" s="50"/>
      <c r="GS2" s="50"/>
      <c r="GT2" s="50"/>
      <c r="GU2" s="50"/>
      <c r="GV2" s="50"/>
      <c r="GW2" s="50"/>
      <c r="GX2" s="50"/>
      <c r="GY2" s="50"/>
      <c r="GZ2" s="50"/>
      <c r="HA2" s="50"/>
      <c r="HB2" s="50"/>
      <c r="HC2" s="50"/>
      <c r="HD2" s="50"/>
      <c r="HE2" s="50"/>
      <c r="HF2" s="50"/>
      <c r="HG2" s="50"/>
      <c r="HH2" s="50"/>
      <c r="HI2" s="50"/>
      <c r="HJ2" s="50"/>
      <c r="HK2" s="50"/>
      <c r="HL2" s="50"/>
      <c r="HM2" s="50"/>
      <c r="HN2" s="50"/>
      <c r="HO2" s="50"/>
      <c r="HP2" s="50"/>
      <c r="HQ2" s="50"/>
      <c r="HR2" s="50"/>
      <c r="HS2" s="50"/>
      <c r="HT2" s="50"/>
      <c r="HU2" s="50"/>
      <c r="HV2" s="50"/>
      <c r="HW2" s="50"/>
      <c r="HX2" s="50"/>
      <c r="HY2" s="50"/>
      <c r="HZ2" s="50"/>
      <c r="IA2" s="50"/>
      <c r="IB2" s="50"/>
      <c r="IC2" s="50"/>
      <c r="ID2" s="50"/>
      <c r="IE2" s="50"/>
      <c r="IF2" s="50"/>
      <c r="IG2" s="50"/>
      <c r="IH2" s="50"/>
      <c r="II2" s="50"/>
      <c r="IJ2" s="50"/>
      <c r="IK2" s="50"/>
      <c r="IL2" s="50"/>
      <c r="IM2" s="50"/>
      <c r="IN2" s="50"/>
      <c r="IO2" s="50"/>
      <c r="IP2" s="50"/>
    </row>
    <row r="3" spans="1:257" ht="15">
      <c r="A3" s="294" t="s">
        <v>971</v>
      </c>
      <c r="B3" s="331" t="s">
        <v>290</v>
      </c>
      <c r="C3" s="331"/>
      <c r="D3" s="331"/>
      <c r="E3" s="331"/>
      <c r="F3" s="331"/>
      <c r="G3" s="331"/>
      <c r="H3" s="51"/>
      <c r="I3" s="50"/>
      <c r="J3" s="50" t="s">
        <v>1</v>
      </c>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0"/>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c r="FZ3" s="50"/>
      <c r="GA3" s="50"/>
      <c r="GB3" s="50"/>
      <c r="GC3" s="50"/>
      <c r="GD3" s="50"/>
      <c r="GE3" s="50"/>
      <c r="GF3" s="50"/>
      <c r="GG3" s="50"/>
      <c r="GH3" s="50"/>
      <c r="GI3" s="50"/>
      <c r="GJ3" s="50"/>
      <c r="GK3" s="50"/>
      <c r="GL3" s="50"/>
      <c r="GM3" s="50"/>
      <c r="GN3" s="50"/>
      <c r="GO3" s="50"/>
      <c r="GP3" s="50"/>
      <c r="GQ3" s="50"/>
      <c r="GR3" s="50"/>
      <c r="GS3" s="50"/>
      <c r="GT3" s="50"/>
      <c r="GU3" s="50"/>
      <c r="GV3" s="50"/>
      <c r="GW3" s="50"/>
      <c r="GX3" s="50"/>
      <c r="GY3" s="50"/>
      <c r="GZ3" s="50"/>
      <c r="HA3" s="50"/>
      <c r="HB3" s="50"/>
      <c r="HC3" s="50"/>
      <c r="HD3" s="50"/>
      <c r="HE3" s="50"/>
      <c r="HF3" s="50"/>
      <c r="HG3" s="50"/>
      <c r="HH3" s="50"/>
      <c r="HI3" s="50"/>
      <c r="HJ3" s="50"/>
      <c r="HK3" s="50"/>
      <c r="HL3" s="50"/>
      <c r="HM3" s="50"/>
      <c r="HN3" s="50"/>
      <c r="HO3" s="50"/>
      <c r="HP3" s="50"/>
      <c r="HQ3" s="50"/>
      <c r="HR3" s="50"/>
      <c r="HS3" s="50"/>
      <c r="HT3" s="50"/>
      <c r="HU3" s="50"/>
      <c r="HV3" s="50"/>
      <c r="HW3" s="50"/>
      <c r="HX3" s="50"/>
      <c r="HY3" s="50"/>
      <c r="HZ3" s="50"/>
      <c r="IA3" s="50"/>
      <c r="IB3" s="50"/>
      <c r="IC3" s="50"/>
      <c r="ID3" s="50"/>
      <c r="IE3" s="50"/>
      <c r="IF3" s="50"/>
      <c r="IG3" s="50"/>
      <c r="IH3" s="50"/>
      <c r="II3" s="50"/>
      <c r="IJ3" s="50"/>
      <c r="IK3" s="50"/>
      <c r="IL3" s="50"/>
      <c r="IM3" s="50"/>
      <c r="IN3" s="50"/>
      <c r="IO3" s="50"/>
      <c r="IP3" s="50"/>
    </row>
    <row r="4" spans="1:257" ht="15">
      <c r="A4" s="294" t="s">
        <v>972</v>
      </c>
      <c r="B4" s="332" t="s">
        <v>13</v>
      </c>
      <c r="C4" s="332"/>
      <c r="D4" s="332"/>
      <c r="E4" s="332"/>
      <c r="F4" s="332"/>
      <c r="G4" s="332"/>
      <c r="H4" s="51"/>
      <c r="I4" s="50"/>
      <c r="J4" s="52"/>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row>
    <row r="5" spans="1:257" ht="12.75" customHeight="1">
      <c r="A5" s="294" t="s">
        <v>973</v>
      </c>
      <c r="B5" s="295" t="s">
        <v>961</v>
      </c>
      <c r="C5" s="295" t="s">
        <v>974</v>
      </c>
      <c r="D5" s="296" t="s">
        <v>2</v>
      </c>
      <c r="E5" s="317" t="s">
        <v>975</v>
      </c>
      <c r="F5" s="318"/>
      <c r="G5" s="319"/>
      <c r="H5" s="53"/>
      <c r="I5" s="50"/>
      <c r="J5" s="50" t="s">
        <v>3</v>
      </c>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row>
    <row r="6" spans="1:257" ht="13.5" thickBot="1">
      <c r="A6" s="55">
        <f>COUNTIF(F12:G127,"Pass")</f>
        <v>0</v>
      </c>
      <c r="B6" s="56">
        <f>COUNTIF(F12:G127,"Fail")</f>
        <v>0</v>
      </c>
      <c r="C6" s="56">
        <f>E6-D6-B6-A6</f>
        <v>60</v>
      </c>
      <c r="D6" s="57">
        <f>COUNTIF(F12:G127,"N/A")</f>
        <v>0</v>
      </c>
      <c r="E6" s="333">
        <f>COUNTA(A12:A127)*2</f>
        <v>60</v>
      </c>
      <c r="F6" s="333"/>
      <c r="G6" s="333"/>
      <c r="H6" s="53"/>
      <c r="I6" s="50"/>
      <c r="J6" s="50" t="s">
        <v>2</v>
      </c>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0"/>
      <c r="FJ6" s="50"/>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0"/>
      <c r="IB6" s="50"/>
      <c r="IC6" s="50"/>
      <c r="ID6" s="50"/>
      <c r="IE6" s="50"/>
      <c r="IF6" s="50"/>
      <c r="IG6" s="50"/>
      <c r="IH6" s="50"/>
      <c r="II6" s="50"/>
      <c r="IJ6" s="50"/>
      <c r="IK6" s="50"/>
      <c r="IL6" s="50"/>
      <c r="IM6" s="50"/>
      <c r="IN6" s="50"/>
      <c r="IO6" s="50"/>
      <c r="IP6" s="50"/>
    </row>
    <row r="7" spans="1:257">
      <c r="A7" s="106"/>
      <c r="B7" s="106"/>
      <c r="C7" s="106"/>
      <c r="D7" s="106"/>
      <c r="E7" s="107"/>
      <c r="F7" s="107"/>
      <c r="G7" s="107"/>
      <c r="H7" s="53"/>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0"/>
      <c r="DB7" s="50"/>
      <c r="DC7" s="50"/>
      <c r="DD7" s="50"/>
      <c r="DE7" s="50"/>
      <c r="DF7" s="50"/>
      <c r="DG7" s="50"/>
      <c r="DH7" s="50"/>
      <c r="DI7" s="50"/>
      <c r="DJ7" s="50"/>
      <c r="DK7" s="50"/>
      <c r="DL7" s="50"/>
      <c r="DM7" s="50"/>
      <c r="DN7" s="50"/>
      <c r="DO7" s="50"/>
      <c r="DP7" s="50"/>
      <c r="DQ7" s="50"/>
      <c r="DR7" s="50"/>
      <c r="DS7" s="50"/>
      <c r="DT7" s="50"/>
      <c r="DU7" s="50"/>
      <c r="DV7" s="50"/>
      <c r="DW7" s="50"/>
      <c r="DX7" s="50"/>
      <c r="DY7" s="50"/>
      <c r="DZ7" s="50"/>
      <c r="EA7" s="50"/>
      <c r="EB7" s="50"/>
      <c r="EC7" s="50"/>
      <c r="ED7" s="50"/>
      <c r="EE7" s="50"/>
      <c r="EF7" s="50"/>
      <c r="EG7" s="50"/>
      <c r="EH7" s="50"/>
      <c r="EI7" s="50"/>
      <c r="EJ7" s="50"/>
      <c r="EK7" s="50"/>
      <c r="EL7" s="50"/>
      <c r="EM7" s="50"/>
      <c r="EN7" s="50"/>
      <c r="EO7" s="50"/>
      <c r="EP7" s="50"/>
      <c r="EQ7" s="50"/>
      <c r="ER7" s="50"/>
      <c r="ES7" s="50"/>
      <c r="ET7" s="50"/>
      <c r="EU7" s="50"/>
      <c r="EV7" s="50"/>
      <c r="EW7" s="50"/>
      <c r="EX7" s="50"/>
      <c r="EY7" s="50"/>
      <c r="EZ7" s="50"/>
      <c r="FA7" s="50"/>
      <c r="FB7" s="50"/>
      <c r="FC7" s="50"/>
      <c r="FD7" s="50"/>
      <c r="FE7" s="50"/>
      <c r="FF7" s="50"/>
      <c r="FG7" s="50"/>
      <c r="FH7" s="50"/>
      <c r="FI7" s="50"/>
      <c r="FJ7" s="50"/>
      <c r="FK7" s="50"/>
      <c r="FL7" s="50"/>
      <c r="FM7" s="50"/>
      <c r="FN7" s="50"/>
      <c r="FO7" s="50"/>
      <c r="FP7" s="50"/>
      <c r="FQ7" s="50"/>
      <c r="FR7" s="50"/>
      <c r="FS7" s="50"/>
      <c r="FT7" s="50"/>
      <c r="FU7" s="50"/>
      <c r="FV7" s="50"/>
      <c r="FW7" s="50"/>
      <c r="FX7" s="50"/>
      <c r="FY7" s="50"/>
      <c r="FZ7" s="50"/>
      <c r="GA7" s="50"/>
      <c r="GB7" s="50"/>
      <c r="GC7" s="50"/>
      <c r="GD7" s="50"/>
      <c r="GE7" s="50"/>
      <c r="GF7" s="50"/>
      <c r="GG7" s="50"/>
      <c r="GH7" s="50"/>
      <c r="GI7" s="50"/>
      <c r="GJ7" s="50"/>
      <c r="GK7" s="50"/>
      <c r="GL7" s="50"/>
      <c r="GM7" s="50"/>
      <c r="GN7" s="50"/>
      <c r="GO7" s="50"/>
      <c r="GP7" s="50"/>
      <c r="GQ7" s="50"/>
      <c r="GR7" s="50"/>
      <c r="GS7" s="50"/>
      <c r="GT7" s="50"/>
      <c r="GU7" s="50"/>
      <c r="GV7" s="50"/>
      <c r="GW7" s="50"/>
      <c r="GX7" s="50"/>
      <c r="GY7" s="50"/>
      <c r="GZ7" s="50"/>
      <c r="HA7" s="50"/>
      <c r="HB7" s="50"/>
      <c r="HC7" s="50"/>
      <c r="HD7" s="50"/>
      <c r="HE7" s="50"/>
      <c r="HF7" s="50"/>
      <c r="HG7" s="50"/>
      <c r="HH7" s="50"/>
      <c r="HI7" s="50"/>
      <c r="HJ7" s="50"/>
      <c r="HK7" s="50"/>
      <c r="HL7" s="50"/>
      <c r="HM7" s="50"/>
      <c r="HN7" s="50"/>
      <c r="HO7" s="50"/>
      <c r="HP7" s="50"/>
      <c r="HQ7" s="50"/>
      <c r="HR7" s="50"/>
      <c r="HS7" s="50"/>
      <c r="HT7" s="50"/>
      <c r="HU7" s="50"/>
      <c r="HV7" s="50"/>
      <c r="HW7" s="50"/>
      <c r="HX7" s="50"/>
      <c r="HY7" s="50"/>
      <c r="HZ7" s="50"/>
      <c r="IA7" s="50"/>
      <c r="IB7" s="50"/>
      <c r="IC7" s="50"/>
      <c r="ID7" s="50"/>
      <c r="IE7" s="50"/>
      <c r="IF7" s="50"/>
      <c r="IG7" s="50"/>
      <c r="IH7" s="50"/>
      <c r="II7" s="50"/>
      <c r="IJ7" s="50"/>
      <c r="IK7" s="50"/>
      <c r="IL7" s="50"/>
      <c r="IM7" s="50"/>
      <c r="IN7" s="50"/>
      <c r="IO7" s="50"/>
      <c r="IP7" s="50"/>
    </row>
    <row r="8" spans="1:257">
      <c r="A8" s="106"/>
      <c r="B8" s="106"/>
      <c r="C8" s="106"/>
      <c r="D8" s="106"/>
      <c r="E8" s="107"/>
      <c r="F8" s="107"/>
      <c r="G8" s="107"/>
      <c r="H8" s="53"/>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0"/>
      <c r="DB8" s="50"/>
      <c r="DC8" s="50"/>
      <c r="DD8" s="50"/>
      <c r="DE8" s="50"/>
      <c r="DF8" s="50"/>
      <c r="DG8" s="50"/>
      <c r="DH8" s="50"/>
      <c r="DI8" s="50"/>
      <c r="DJ8" s="50"/>
      <c r="DK8" s="50"/>
      <c r="DL8" s="50"/>
      <c r="DM8" s="50"/>
      <c r="DN8" s="50"/>
      <c r="DO8" s="50"/>
      <c r="DP8" s="50"/>
      <c r="DQ8" s="50"/>
      <c r="DR8" s="50"/>
      <c r="DS8" s="50"/>
      <c r="DT8" s="50"/>
      <c r="DU8" s="50"/>
      <c r="DV8" s="50"/>
      <c r="DW8" s="50"/>
      <c r="DX8" s="50"/>
      <c r="DY8" s="50"/>
      <c r="DZ8" s="50"/>
      <c r="EA8" s="50"/>
      <c r="EB8" s="50"/>
      <c r="EC8" s="50"/>
      <c r="ED8" s="50"/>
      <c r="EE8" s="50"/>
      <c r="EF8" s="50"/>
      <c r="EG8" s="50"/>
      <c r="EH8" s="50"/>
      <c r="EI8" s="50"/>
      <c r="EJ8" s="50"/>
      <c r="EK8" s="50"/>
      <c r="EL8" s="50"/>
      <c r="EM8" s="50"/>
      <c r="EN8" s="50"/>
      <c r="EO8" s="50"/>
      <c r="EP8" s="50"/>
      <c r="EQ8" s="50"/>
      <c r="ER8" s="50"/>
      <c r="ES8" s="50"/>
      <c r="ET8" s="50"/>
      <c r="EU8" s="50"/>
      <c r="EV8" s="50"/>
      <c r="EW8" s="50"/>
      <c r="EX8" s="50"/>
      <c r="EY8" s="50"/>
      <c r="EZ8" s="50"/>
      <c r="FA8" s="50"/>
      <c r="FB8" s="50"/>
      <c r="FC8" s="50"/>
      <c r="FD8" s="50"/>
      <c r="FE8" s="50"/>
      <c r="FF8" s="50"/>
      <c r="FG8" s="50"/>
      <c r="FH8" s="50"/>
      <c r="FI8" s="50"/>
      <c r="FJ8" s="50"/>
      <c r="FK8" s="50"/>
      <c r="FL8" s="50"/>
      <c r="FM8" s="50"/>
      <c r="FN8" s="50"/>
      <c r="FO8" s="50"/>
      <c r="FP8" s="50"/>
      <c r="FQ8" s="50"/>
      <c r="FR8" s="50"/>
      <c r="FS8" s="50"/>
      <c r="FT8" s="50"/>
      <c r="FU8" s="50"/>
      <c r="FV8" s="50"/>
      <c r="FW8" s="50"/>
      <c r="FX8" s="50"/>
      <c r="FY8" s="50"/>
      <c r="FZ8" s="50"/>
      <c r="GA8" s="50"/>
      <c r="GB8" s="50"/>
      <c r="GC8" s="50"/>
      <c r="GD8" s="50"/>
      <c r="GE8" s="50"/>
      <c r="GF8" s="50"/>
      <c r="GG8" s="50"/>
      <c r="GH8" s="50"/>
      <c r="GI8" s="50"/>
      <c r="GJ8" s="50"/>
      <c r="GK8" s="50"/>
      <c r="GL8" s="50"/>
      <c r="GM8" s="50"/>
      <c r="GN8" s="50"/>
      <c r="GO8" s="50"/>
      <c r="GP8" s="50"/>
      <c r="GQ8" s="50"/>
      <c r="GR8" s="50"/>
      <c r="GS8" s="50"/>
      <c r="GT8" s="50"/>
      <c r="GU8" s="50"/>
      <c r="GV8" s="50"/>
      <c r="GW8" s="50"/>
      <c r="GX8" s="50"/>
      <c r="GY8" s="50"/>
      <c r="GZ8" s="50"/>
      <c r="HA8" s="50"/>
      <c r="HB8" s="50"/>
      <c r="HC8" s="50"/>
      <c r="HD8" s="50"/>
      <c r="HE8" s="50"/>
      <c r="HF8" s="50"/>
      <c r="HG8" s="50"/>
      <c r="HH8" s="50"/>
      <c r="HI8" s="50"/>
      <c r="HJ8" s="50"/>
      <c r="HK8" s="50"/>
      <c r="HL8" s="50"/>
      <c r="HM8" s="50"/>
      <c r="HN8" s="50"/>
      <c r="HO8" s="50"/>
      <c r="HP8" s="50"/>
      <c r="HQ8" s="50"/>
      <c r="HR8" s="50"/>
      <c r="HS8" s="50"/>
      <c r="HT8" s="50"/>
      <c r="HU8" s="50"/>
      <c r="HV8" s="50"/>
      <c r="HW8" s="50"/>
      <c r="HX8" s="50"/>
      <c r="HY8" s="50"/>
      <c r="HZ8" s="50"/>
      <c r="IA8" s="50"/>
      <c r="IB8" s="50"/>
      <c r="IC8" s="50"/>
      <c r="ID8" s="50"/>
      <c r="IE8" s="50"/>
      <c r="IF8" s="50"/>
      <c r="IG8" s="50"/>
      <c r="IH8" s="50"/>
      <c r="II8" s="50"/>
      <c r="IJ8" s="50"/>
      <c r="IK8" s="50"/>
      <c r="IL8" s="50"/>
      <c r="IM8" s="50"/>
      <c r="IN8" s="50"/>
      <c r="IO8" s="50"/>
      <c r="IP8" s="50"/>
    </row>
    <row r="9" spans="1:257">
      <c r="A9" s="50"/>
      <c r="B9" s="50"/>
      <c r="C9" s="50"/>
      <c r="D9" s="58"/>
      <c r="E9" s="58"/>
      <c r="F9" s="58"/>
      <c r="G9" s="58"/>
      <c r="H9" s="53"/>
      <c r="I9" s="53"/>
      <c r="J9" s="54"/>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c r="FG9" s="50"/>
      <c r="FH9" s="50"/>
      <c r="FI9" s="50"/>
      <c r="FJ9" s="50"/>
      <c r="FK9" s="50"/>
      <c r="FL9" s="50"/>
      <c r="FM9" s="50"/>
      <c r="FN9" s="50"/>
      <c r="FO9" s="50"/>
      <c r="FP9" s="50"/>
      <c r="FQ9" s="50"/>
      <c r="FR9" s="50"/>
      <c r="FS9" s="50"/>
      <c r="FT9" s="50"/>
      <c r="FU9" s="50"/>
      <c r="FV9" s="50"/>
      <c r="FW9" s="50"/>
      <c r="FX9" s="50"/>
      <c r="FY9" s="50"/>
      <c r="FZ9" s="50"/>
      <c r="GA9" s="50"/>
      <c r="GB9" s="50"/>
      <c r="GC9" s="50"/>
      <c r="GD9" s="50"/>
      <c r="GE9" s="50"/>
      <c r="GF9" s="50"/>
      <c r="GG9" s="50"/>
      <c r="GH9" s="50"/>
      <c r="GI9" s="50"/>
      <c r="GJ9" s="50"/>
      <c r="GK9" s="50"/>
      <c r="GL9" s="50"/>
      <c r="GM9" s="50"/>
      <c r="GN9" s="50"/>
      <c r="GO9" s="50"/>
      <c r="GP9" s="50"/>
      <c r="GQ9" s="50"/>
      <c r="GR9" s="50"/>
      <c r="GS9" s="50"/>
      <c r="GT9" s="50"/>
      <c r="GU9" s="50"/>
      <c r="GV9" s="50"/>
      <c r="GW9" s="50"/>
      <c r="GX9" s="50"/>
      <c r="GY9" s="50"/>
      <c r="GZ9" s="50"/>
      <c r="HA9" s="50"/>
      <c r="HB9" s="50"/>
      <c r="HC9" s="50"/>
      <c r="HD9" s="50"/>
      <c r="HE9" s="50"/>
      <c r="HF9" s="50"/>
      <c r="HG9" s="50"/>
      <c r="HH9" s="50"/>
      <c r="HI9" s="50"/>
      <c r="HJ9" s="50"/>
      <c r="HK9" s="50"/>
      <c r="HL9" s="50"/>
      <c r="HM9" s="50"/>
      <c r="HN9" s="50"/>
      <c r="HO9" s="50"/>
      <c r="HP9" s="50"/>
      <c r="HQ9" s="50"/>
      <c r="HR9" s="50"/>
      <c r="HS9" s="50"/>
      <c r="HT9" s="50"/>
      <c r="HU9" s="50"/>
      <c r="HV9" s="50"/>
      <c r="HW9" s="50"/>
      <c r="HX9" s="50"/>
      <c r="HY9" s="50"/>
      <c r="HZ9" s="50"/>
      <c r="IA9" s="50"/>
      <c r="IB9" s="50"/>
      <c r="IC9" s="50"/>
      <c r="ID9" s="50"/>
      <c r="IE9" s="50"/>
      <c r="IF9" s="50"/>
      <c r="IG9" s="50"/>
      <c r="IH9" s="50"/>
      <c r="II9" s="50"/>
      <c r="IJ9" s="50"/>
      <c r="IK9" s="50"/>
      <c r="IL9" s="50"/>
      <c r="IM9" s="50"/>
      <c r="IN9" s="50"/>
      <c r="IO9" s="50"/>
      <c r="IP9" s="50"/>
      <c r="IQ9" s="50"/>
      <c r="IR9" s="50"/>
      <c r="IS9" s="50"/>
      <c r="IT9" s="50"/>
      <c r="IU9" s="50"/>
      <c r="IV9" s="50"/>
      <c r="IW9" s="50"/>
    </row>
    <row r="10" spans="1:257" ht="56.25" customHeight="1">
      <c r="A10" s="242" t="s">
        <v>4</v>
      </c>
      <c r="B10" s="244" t="s">
        <v>932</v>
      </c>
      <c r="C10" s="244" t="s">
        <v>933</v>
      </c>
      <c r="D10" s="244" t="s">
        <v>934</v>
      </c>
      <c r="E10" s="243" t="s">
        <v>935</v>
      </c>
      <c r="F10" s="243" t="s">
        <v>10</v>
      </c>
      <c r="G10" s="243" t="s">
        <v>9</v>
      </c>
      <c r="H10" s="245" t="s">
        <v>936</v>
      </c>
      <c r="I10" s="244" t="s">
        <v>937</v>
      </c>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50"/>
      <c r="FH10" s="50"/>
      <c r="FI10" s="50"/>
      <c r="FJ10" s="50"/>
      <c r="FK10" s="50"/>
      <c r="FL10" s="50"/>
      <c r="FM10" s="50"/>
      <c r="FN10" s="50"/>
      <c r="FO10" s="50"/>
      <c r="FP10" s="50"/>
      <c r="FQ10" s="50"/>
      <c r="FR10" s="50"/>
      <c r="FS10" s="50"/>
      <c r="FT10" s="50"/>
      <c r="FU10" s="50"/>
      <c r="FV10" s="50"/>
      <c r="FW10" s="50"/>
      <c r="FX10" s="50"/>
      <c r="FY10" s="50"/>
      <c r="FZ10" s="50"/>
      <c r="GA10" s="50"/>
      <c r="GB10" s="50"/>
      <c r="GC10" s="50"/>
      <c r="GD10" s="50"/>
      <c r="GE10" s="50"/>
      <c r="GF10" s="50"/>
      <c r="GG10" s="50"/>
      <c r="GH10" s="50"/>
      <c r="GI10" s="50"/>
      <c r="GJ10" s="50"/>
      <c r="GK10" s="50"/>
      <c r="GL10" s="50"/>
      <c r="GM10" s="50"/>
      <c r="GN10" s="50"/>
      <c r="GO10" s="50"/>
      <c r="GP10" s="50"/>
      <c r="GQ10" s="50"/>
      <c r="GR10" s="50"/>
      <c r="GS10" s="50"/>
      <c r="GT10" s="50"/>
      <c r="GU10" s="50"/>
      <c r="GV10" s="50"/>
      <c r="GW10" s="50"/>
      <c r="GX10" s="50"/>
      <c r="GY10" s="50"/>
      <c r="GZ10" s="50"/>
      <c r="HA10" s="50"/>
      <c r="HB10" s="50"/>
      <c r="HC10" s="50"/>
      <c r="HD10" s="50"/>
      <c r="HE10" s="50"/>
      <c r="HF10" s="50"/>
      <c r="HG10" s="50"/>
      <c r="HH10" s="50"/>
      <c r="HI10" s="50"/>
      <c r="HJ10" s="50"/>
      <c r="HK10" s="50"/>
      <c r="HL10" s="50"/>
      <c r="HM10" s="50"/>
      <c r="HN10" s="50"/>
      <c r="HO10" s="50"/>
      <c r="HP10" s="50"/>
      <c r="HQ10" s="50"/>
      <c r="HR10" s="50"/>
      <c r="HS10" s="50"/>
      <c r="HT10" s="50"/>
      <c r="HU10" s="50"/>
      <c r="HV10" s="50"/>
      <c r="HW10" s="50"/>
      <c r="HX10" s="50"/>
      <c r="HY10" s="50"/>
      <c r="HZ10" s="50"/>
      <c r="IA10" s="50"/>
      <c r="IB10" s="50"/>
      <c r="IC10" s="50"/>
      <c r="ID10" s="50"/>
      <c r="IE10" s="50"/>
      <c r="IF10" s="50"/>
      <c r="IG10" s="50"/>
      <c r="IH10" s="50"/>
      <c r="II10" s="50"/>
      <c r="IJ10" s="50"/>
      <c r="IK10" s="50"/>
      <c r="IL10" s="50"/>
      <c r="IM10" s="50"/>
      <c r="IN10" s="50"/>
      <c r="IO10" s="50"/>
      <c r="IP10" s="50"/>
    </row>
    <row r="11" spans="1:257" ht="14.25" customHeight="1">
      <c r="A11" s="31"/>
      <c r="B11" s="31" t="s">
        <v>289</v>
      </c>
      <c r="C11" s="32"/>
      <c r="D11" s="32"/>
      <c r="E11" s="32"/>
      <c r="F11" s="32"/>
      <c r="G11" s="32"/>
      <c r="H11" s="32"/>
      <c r="I11" s="33"/>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c r="FG11" s="50"/>
      <c r="FH11" s="50"/>
      <c r="FI11" s="50"/>
      <c r="FJ11" s="50"/>
      <c r="FK11" s="50"/>
      <c r="FL11" s="50"/>
      <c r="FM11" s="50"/>
      <c r="FN11" s="50"/>
      <c r="FO11" s="50"/>
      <c r="FP11" s="50"/>
      <c r="FQ11" s="50"/>
      <c r="FR11" s="50"/>
      <c r="FS11" s="50"/>
      <c r="FT11" s="50"/>
      <c r="FU11" s="50"/>
      <c r="FV11" s="50"/>
      <c r="FW11" s="50"/>
      <c r="FX11" s="50"/>
      <c r="FY11" s="50"/>
      <c r="FZ11" s="50"/>
      <c r="GA11" s="50"/>
      <c r="GB11" s="50"/>
      <c r="GC11" s="50"/>
      <c r="GD11" s="50"/>
      <c r="GE11" s="50"/>
      <c r="GF11" s="50"/>
      <c r="GG11" s="50"/>
      <c r="GH11" s="50"/>
      <c r="GI11" s="50"/>
      <c r="GJ11" s="50"/>
      <c r="GK11" s="50"/>
      <c r="GL11" s="50"/>
      <c r="GM11" s="50"/>
      <c r="GN11" s="50"/>
      <c r="GO11" s="50"/>
      <c r="GP11" s="50"/>
      <c r="GQ11" s="50"/>
      <c r="GR11" s="50"/>
      <c r="GS11" s="50"/>
      <c r="GT11" s="50"/>
      <c r="GU11" s="50"/>
      <c r="GV11" s="50"/>
      <c r="GW11" s="50"/>
      <c r="GX11" s="50"/>
      <c r="GY11" s="50"/>
      <c r="GZ11" s="50"/>
      <c r="HA11" s="50"/>
      <c r="HB11" s="50"/>
      <c r="HC11" s="50"/>
      <c r="HD11" s="50"/>
      <c r="HE11" s="50"/>
      <c r="HF11" s="50"/>
      <c r="HG11" s="50"/>
      <c r="HH11" s="50"/>
      <c r="HI11" s="50"/>
      <c r="HJ11" s="50"/>
      <c r="HK11" s="50"/>
      <c r="HL11" s="50"/>
      <c r="HM11" s="50"/>
      <c r="HN11" s="50"/>
      <c r="HO11" s="50"/>
      <c r="HP11" s="50"/>
      <c r="HQ11" s="50"/>
      <c r="HR11" s="50"/>
      <c r="HS11" s="50"/>
      <c r="HT11" s="50"/>
      <c r="HU11" s="50"/>
      <c r="HV11" s="50"/>
      <c r="HW11" s="50"/>
      <c r="HX11" s="50"/>
      <c r="HY11" s="50"/>
      <c r="HZ11" s="50"/>
      <c r="IA11" s="50"/>
      <c r="IB11" s="50"/>
      <c r="IC11" s="50"/>
      <c r="ID11" s="50"/>
      <c r="IE11" s="50"/>
      <c r="IF11" s="50"/>
      <c r="IG11" s="50"/>
      <c r="IH11" s="50"/>
      <c r="II11" s="50"/>
      <c r="IJ11" s="50"/>
      <c r="IK11" s="50"/>
      <c r="IL11" s="50"/>
      <c r="IM11" s="50"/>
      <c r="IN11" s="50"/>
      <c r="IO11" s="50"/>
      <c r="IP11" s="50"/>
    </row>
    <row r="12" spans="1:257" ht="14.25" customHeight="1">
      <c r="A12" s="34" t="str">
        <f>IF(OR(B12&lt;&gt;"",D12&lt;E11&gt;""),"["&amp;TEXT($B$2,"##")&amp;"-"&amp;TEXT(ROW()-10,"##")&amp;"]","")</f>
        <v>[Personal Page-2]</v>
      </c>
      <c r="B12" s="65" t="s">
        <v>306</v>
      </c>
      <c r="C12" s="77" t="s">
        <v>291</v>
      </c>
      <c r="D12" s="63" t="s">
        <v>292</v>
      </c>
      <c r="E12" s="66"/>
      <c r="F12" s="77"/>
      <c r="G12" s="77"/>
      <c r="H12" s="67"/>
      <c r="I12" s="60"/>
      <c r="J12" s="59"/>
    </row>
    <row r="13" spans="1:257" ht="14.25" customHeight="1">
      <c r="A13" s="91" t="str">
        <f t="shared" ref="A13:A18" si="0">IF(OR(B13&lt;&gt;"",D13&lt;E12&gt;""),"["&amp;TEXT($B$2,"##")&amp;"-"&amp;TEXT(ROW()-10,"##")&amp;"]","")</f>
        <v>[Personal Page-3]</v>
      </c>
      <c r="B13" s="92" t="s">
        <v>307</v>
      </c>
      <c r="C13" s="95" t="s">
        <v>293</v>
      </c>
      <c r="D13" s="65" t="s">
        <v>294</v>
      </c>
      <c r="E13" s="71"/>
      <c r="F13" s="77"/>
      <c r="G13" s="77"/>
      <c r="H13" s="72"/>
      <c r="I13" s="73"/>
      <c r="J13" s="59"/>
    </row>
    <row r="14" spans="1:257" ht="14.25" customHeight="1">
      <c r="A14" s="31"/>
      <c r="B14" s="31" t="s">
        <v>308</v>
      </c>
      <c r="C14" s="32"/>
      <c r="D14" s="32"/>
      <c r="E14" s="32"/>
      <c r="F14" s="32"/>
      <c r="G14" s="32"/>
      <c r="H14" s="32"/>
      <c r="I14" s="33"/>
      <c r="J14" s="59"/>
    </row>
    <row r="15" spans="1:257" ht="14.25" customHeight="1">
      <c r="A15" s="64" t="str">
        <f t="shared" si="0"/>
        <v>[Personal Page-5]</v>
      </c>
      <c r="B15" s="156" t="s">
        <v>309</v>
      </c>
      <c r="C15" s="96" t="s">
        <v>311</v>
      </c>
      <c r="D15" s="65" t="s">
        <v>312</v>
      </c>
      <c r="E15" s="75"/>
      <c r="F15" s="63"/>
      <c r="G15" s="77"/>
      <c r="H15" s="75"/>
      <c r="I15" s="75"/>
      <c r="J15" s="59"/>
    </row>
    <row r="16" spans="1:257" ht="14.25" customHeight="1">
      <c r="A16" s="64" t="str">
        <f t="shared" si="0"/>
        <v>[Personal Page-6]</v>
      </c>
      <c r="B16" s="77" t="s">
        <v>310</v>
      </c>
      <c r="C16" s="96" t="s">
        <v>311</v>
      </c>
      <c r="D16" s="65" t="s">
        <v>312</v>
      </c>
      <c r="E16" s="147"/>
      <c r="F16" s="65"/>
      <c r="G16" s="124"/>
      <c r="H16" s="147"/>
      <c r="I16" s="147"/>
      <c r="J16" s="59"/>
    </row>
    <row r="17" spans="1:10" ht="14.25" customHeight="1">
      <c r="A17" s="31"/>
      <c r="B17" s="31" t="s">
        <v>296</v>
      </c>
      <c r="C17" s="32"/>
      <c r="D17" s="32"/>
      <c r="E17" s="32"/>
      <c r="F17" s="32"/>
      <c r="G17" s="32"/>
      <c r="H17" s="32"/>
      <c r="I17" s="33"/>
      <c r="J17" s="59"/>
    </row>
    <row r="18" spans="1:10" ht="14.25" customHeight="1">
      <c r="A18" s="64" t="str">
        <f t="shared" si="0"/>
        <v>[Personal Page-8]</v>
      </c>
      <c r="B18" s="77" t="s">
        <v>297</v>
      </c>
      <c r="C18" s="96" t="s">
        <v>295</v>
      </c>
      <c r="D18" s="65" t="s">
        <v>298</v>
      </c>
      <c r="E18" s="116"/>
      <c r="F18" s="116"/>
      <c r="G18" s="116"/>
      <c r="H18" s="116"/>
      <c r="I18" s="116"/>
      <c r="J18" s="59"/>
    </row>
    <row r="19" spans="1:10" ht="14.25" customHeight="1">
      <c r="A19" s="64" t="str">
        <f>IF(OR(B19&lt;&gt;"",D19&lt;E16&gt;""),"["&amp;TEXT($B$2,"##")&amp;"-"&amp;TEXT(ROW()-10,"##")&amp;"]","")</f>
        <v>[Personal Page-9]</v>
      </c>
      <c r="B19" s="77" t="s">
        <v>299</v>
      </c>
      <c r="C19" s="96" t="s">
        <v>218</v>
      </c>
      <c r="D19" s="65" t="s">
        <v>304</v>
      </c>
      <c r="E19" s="148"/>
      <c r="F19" s="144"/>
      <c r="G19" s="144"/>
      <c r="H19" s="145"/>
      <c r="I19" s="122"/>
      <c r="J19" s="59"/>
    </row>
    <row r="20" spans="1:10" ht="14.25" customHeight="1">
      <c r="A20" s="31"/>
      <c r="B20" s="31" t="s">
        <v>300</v>
      </c>
      <c r="C20" s="32"/>
      <c r="D20" s="32"/>
      <c r="E20" s="32"/>
      <c r="F20" s="32"/>
      <c r="G20" s="32"/>
      <c r="H20" s="32"/>
      <c r="I20" s="33"/>
      <c r="J20" s="59"/>
    </row>
    <row r="21" spans="1:10" ht="14.25" customHeight="1">
      <c r="A21" s="64" t="str">
        <f t="shared" ref="A21:A32" si="1">IF(OR(B21&lt;&gt;"",D21&lt;E19&gt;""),"["&amp;TEXT($B$2,"##")&amp;"-"&amp;TEXT(ROW()-10,"##")&amp;"]","")</f>
        <v>[Personal Page-11]</v>
      </c>
      <c r="B21" s="77" t="s">
        <v>301</v>
      </c>
      <c r="C21" s="96" t="s">
        <v>303</v>
      </c>
      <c r="D21" s="65" t="s">
        <v>305</v>
      </c>
      <c r="E21" s="104"/>
      <c r="F21" s="63"/>
      <c r="G21" s="77"/>
      <c r="H21" s="100"/>
      <c r="I21" s="99"/>
      <c r="J21" s="59"/>
    </row>
    <row r="22" spans="1:10" ht="14.25" customHeight="1">
      <c r="A22" s="64" t="str">
        <f t="shared" si="1"/>
        <v>[Personal Page-12]</v>
      </c>
      <c r="B22" s="77" t="s">
        <v>302</v>
      </c>
      <c r="C22" s="96" t="s">
        <v>303</v>
      </c>
      <c r="D22" s="65" t="s">
        <v>305</v>
      </c>
      <c r="E22" s="137"/>
      <c r="F22" s="65"/>
      <c r="G22" s="133"/>
      <c r="H22" s="138"/>
      <c r="I22" s="139"/>
      <c r="J22" s="59"/>
    </row>
    <row r="23" spans="1:10" ht="14.25" customHeight="1">
      <c r="A23" s="31"/>
      <c r="B23" s="31" t="s">
        <v>313</v>
      </c>
      <c r="C23" s="32"/>
      <c r="D23" s="32"/>
      <c r="E23" s="32"/>
      <c r="F23" s="153"/>
      <c r="G23" s="159"/>
      <c r="H23" s="32"/>
      <c r="I23" s="33"/>
      <c r="J23" s="59"/>
    </row>
    <row r="24" spans="1:10" ht="14.25" customHeight="1">
      <c r="A24" s="64" t="str">
        <f t="shared" si="1"/>
        <v>[Personal Page-14]</v>
      </c>
      <c r="B24" s="77" t="s">
        <v>314</v>
      </c>
      <c r="C24" s="96" t="s">
        <v>316</v>
      </c>
      <c r="D24" s="154" t="s">
        <v>326</v>
      </c>
      <c r="E24" s="116"/>
      <c r="F24" s="116"/>
      <c r="G24" s="116"/>
      <c r="H24" s="116"/>
      <c r="I24" s="116"/>
      <c r="J24" s="59"/>
    </row>
    <row r="25" spans="1:10" ht="14.25" customHeight="1">
      <c r="A25" s="64" t="str">
        <f t="shared" si="1"/>
        <v>[Personal Page-15]</v>
      </c>
      <c r="B25" s="77" t="s">
        <v>315</v>
      </c>
      <c r="C25" s="96" t="s">
        <v>316</v>
      </c>
      <c r="D25" s="65" t="s">
        <v>326</v>
      </c>
      <c r="E25" s="139"/>
      <c r="F25" s="144"/>
      <c r="G25" s="144"/>
      <c r="H25" s="138"/>
      <c r="I25" s="139"/>
      <c r="J25" s="59"/>
    </row>
    <row r="26" spans="1:10" ht="14.25" customHeight="1">
      <c r="A26" s="64" t="str">
        <f t="shared" si="1"/>
        <v>[Personal Page-16]</v>
      </c>
      <c r="B26" s="77" t="s">
        <v>317</v>
      </c>
      <c r="C26" s="96" t="s">
        <v>318</v>
      </c>
      <c r="D26" s="65" t="s">
        <v>319</v>
      </c>
      <c r="E26" s="158"/>
      <c r="F26" s="63"/>
      <c r="G26" s="63"/>
      <c r="H26" s="138"/>
      <c r="I26" s="139"/>
      <c r="J26" s="59"/>
    </row>
    <row r="27" spans="1:10" ht="14.25" customHeight="1">
      <c r="A27" s="64" t="str">
        <f t="shared" si="1"/>
        <v>[Personal Page-17]</v>
      </c>
      <c r="B27" s="77" t="s">
        <v>320</v>
      </c>
      <c r="C27" s="96" t="s">
        <v>323</v>
      </c>
      <c r="D27" s="65" t="s">
        <v>321</v>
      </c>
      <c r="E27" s="99"/>
      <c r="F27" s="65"/>
      <c r="G27" s="65"/>
      <c r="H27" s="100"/>
      <c r="I27" s="99"/>
      <c r="J27" s="59"/>
    </row>
    <row r="28" spans="1:10" ht="14.25" customHeight="1">
      <c r="A28" s="101" t="str">
        <f t="shared" si="1"/>
        <v>[Personal Page-18]</v>
      </c>
      <c r="B28" s="63" t="s">
        <v>322</v>
      </c>
      <c r="C28" s="95" t="s">
        <v>324</v>
      </c>
      <c r="D28" s="92" t="s">
        <v>325</v>
      </c>
      <c r="E28" s="99"/>
      <c r="F28" s="65"/>
      <c r="G28" s="65"/>
      <c r="H28" s="146"/>
      <c r="I28" s="102"/>
      <c r="J28" s="59"/>
    </row>
    <row r="29" spans="1:10" ht="14.25" customHeight="1">
      <c r="A29" s="64" t="str">
        <f t="shared" si="1"/>
        <v>[Personal Page-19]</v>
      </c>
      <c r="B29" s="65" t="s">
        <v>327</v>
      </c>
      <c r="C29" s="65" t="s">
        <v>328</v>
      </c>
      <c r="D29" s="65" t="s">
        <v>329</v>
      </c>
      <c r="E29" s="116"/>
      <c r="F29" s="116"/>
      <c r="G29" s="116"/>
      <c r="H29" s="116"/>
      <c r="I29" s="116"/>
      <c r="J29" s="59"/>
    </row>
    <row r="30" spans="1:10" ht="13.5" customHeight="1">
      <c r="A30" s="64" t="str">
        <f t="shared" si="1"/>
        <v>[Personal Page-20]</v>
      </c>
      <c r="B30" s="65" t="s">
        <v>330</v>
      </c>
      <c r="C30" s="157" t="s">
        <v>331</v>
      </c>
      <c r="D30" s="157" t="s">
        <v>332</v>
      </c>
      <c r="E30" s="99"/>
      <c r="F30" s="99"/>
      <c r="G30" s="99"/>
      <c r="H30" s="100"/>
      <c r="I30" s="99"/>
      <c r="J30" s="59"/>
    </row>
    <row r="31" spans="1:10" ht="13.5" customHeight="1">
      <c r="A31" s="64" t="str">
        <f t="shared" si="1"/>
        <v>[Personal Page-21]</v>
      </c>
      <c r="B31" s="157" t="s">
        <v>333</v>
      </c>
      <c r="C31" s="157" t="s">
        <v>334</v>
      </c>
      <c r="D31" s="157" t="s">
        <v>335</v>
      </c>
      <c r="E31" s="99"/>
      <c r="F31" s="99"/>
      <c r="G31" s="99"/>
      <c r="H31" s="100"/>
      <c r="I31" s="99"/>
      <c r="J31" s="59"/>
    </row>
    <row r="32" spans="1:10" ht="12.75" customHeight="1">
      <c r="A32" s="64" t="str">
        <f t="shared" si="1"/>
        <v>[Personal Page-22]</v>
      </c>
      <c r="B32" s="157" t="s">
        <v>336</v>
      </c>
      <c r="C32" s="157" t="s">
        <v>337</v>
      </c>
      <c r="D32" s="157" t="s">
        <v>338</v>
      </c>
      <c r="E32" s="99"/>
      <c r="F32" s="99"/>
      <c r="G32" s="99"/>
      <c r="H32" s="100"/>
      <c r="I32" s="99"/>
    </row>
    <row r="33" spans="1:9">
      <c r="A33" s="31"/>
      <c r="B33" s="31" t="s">
        <v>482</v>
      </c>
      <c r="C33" s="159"/>
      <c r="D33" s="159"/>
      <c r="E33" s="159"/>
      <c r="F33" s="196"/>
      <c r="G33" s="159"/>
      <c r="H33" s="159"/>
      <c r="I33" s="202"/>
    </row>
    <row r="34" spans="1:9" ht="13.5" customHeight="1">
      <c r="A34" s="64" t="str">
        <f t="shared" ref="A34:A46" si="2">IF(OR(B34&lt;&gt;"",D34&lt;E32&gt;""),"["&amp;TEXT($B$2,"##")&amp;"-"&amp;TEXT(ROW()-10,"##")&amp;"]","")</f>
        <v>[Personal Page-24]</v>
      </c>
      <c r="B34" s="96" t="s">
        <v>483</v>
      </c>
      <c r="C34" s="65" t="s">
        <v>484</v>
      </c>
      <c r="D34" s="201" t="s">
        <v>485</v>
      </c>
      <c r="E34" s="116"/>
      <c r="F34" s="116"/>
      <c r="G34" s="116"/>
      <c r="H34" s="116"/>
      <c r="I34" s="116"/>
    </row>
    <row r="35" spans="1:9" ht="14.1" customHeight="1">
      <c r="A35" s="64" t="str">
        <f t="shared" si="2"/>
        <v>[Personal Page-25]</v>
      </c>
      <c r="B35" s="96" t="s">
        <v>486</v>
      </c>
      <c r="C35" s="65" t="s">
        <v>487</v>
      </c>
      <c r="D35" s="65" t="s">
        <v>488</v>
      </c>
      <c r="E35" s="139"/>
      <c r="F35" s="65"/>
      <c r="G35" s="65"/>
      <c r="H35" s="138"/>
      <c r="I35" s="139"/>
    </row>
    <row r="36" spans="1:9" ht="14.1" customHeight="1">
      <c r="A36" s="64" t="str">
        <f t="shared" si="2"/>
        <v>[Personal Page-26]</v>
      </c>
      <c r="B36" s="96" t="s">
        <v>489</v>
      </c>
      <c r="C36" s="65" t="s">
        <v>490</v>
      </c>
      <c r="D36" s="65" t="s">
        <v>514</v>
      </c>
      <c r="E36" s="139"/>
      <c r="F36" s="65"/>
      <c r="G36" s="65"/>
      <c r="H36" s="138"/>
      <c r="I36" s="139"/>
    </row>
    <row r="37" spans="1:9" ht="14.1" customHeight="1">
      <c r="A37" s="64" t="str">
        <f t="shared" si="2"/>
        <v>[Personal Page-27]</v>
      </c>
      <c r="B37" s="96" t="s">
        <v>512</v>
      </c>
      <c r="C37" s="65" t="s">
        <v>513</v>
      </c>
      <c r="D37" s="65" t="s">
        <v>514</v>
      </c>
      <c r="E37" s="139"/>
      <c r="F37" s="65"/>
      <c r="G37" s="65"/>
      <c r="H37" s="138"/>
      <c r="I37" s="139"/>
    </row>
    <row r="38" spans="1:9" ht="14.1" customHeight="1">
      <c r="A38" s="64" t="str">
        <f>IF(OR(B38&lt;&gt;"",D38&lt;E35&gt;""),"["&amp;TEXT($B$2,"##")&amp;"-"&amp;TEXT(ROW()-10,"##")&amp;"]","")</f>
        <v>[Personal Page-28]</v>
      </c>
      <c r="B38" s="96" t="s">
        <v>497</v>
      </c>
      <c r="C38" s="65" t="s">
        <v>492</v>
      </c>
      <c r="D38" s="65" t="s">
        <v>491</v>
      </c>
      <c r="E38" s="99"/>
      <c r="F38" s="65"/>
      <c r="G38" s="65"/>
      <c r="H38" s="100"/>
      <c r="I38" s="99"/>
    </row>
    <row r="39" spans="1:9" ht="14.1" customHeight="1">
      <c r="A39" s="101" t="str">
        <f>IF(OR(B39&lt;&gt;"",D39&lt;E36&gt;""),"["&amp;TEXT($B$2,"##")&amp;"-"&amp;TEXT(ROW()-10,"##")&amp;"]","")</f>
        <v>[Personal Page-29]</v>
      </c>
      <c r="B39" s="95" t="s">
        <v>496</v>
      </c>
      <c r="C39" s="65" t="s">
        <v>493</v>
      </c>
      <c r="D39" s="65" t="s">
        <v>494</v>
      </c>
      <c r="E39" s="99"/>
      <c r="F39" s="65"/>
      <c r="G39" s="65"/>
      <c r="H39" s="100"/>
      <c r="I39" s="99"/>
    </row>
    <row r="40" spans="1:9" ht="14.1" customHeight="1">
      <c r="A40" s="64" t="str">
        <f t="shared" si="2"/>
        <v>[Personal Page-30]</v>
      </c>
      <c r="B40" s="187" t="s">
        <v>495</v>
      </c>
      <c r="C40" s="65" t="s">
        <v>498</v>
      </c>
      <c r="D40" s="65" t="s">
        <v>499</v>
      </c>
      <c r="E40" s="116"/>
      <c r="F40" s="116"/>
      <c r="G40" s="116"/>
      <c r="H40" s="116"/>
      <c r="I40" s="116"/>
    </row>
    <row r="41" spans="1:9" ht="14.1" customHeight="1">
      <c r="A41" s="64" t="str">
        <f t="shared" si="2"/>
        <v>[Personal Page-31]</v>
      </c>
      <c r="B41" s="187" t="s">
        <v>500</v>
      </c>
      <c r="C41" s="157" t="s">
        <v>501</v>
      </c>
      <c r="D41" s="157" t="s">
        <v>502</v>
      </c>
      <c r="E41" s="99"/>
      <c r="F41" s="99"/>
      <c r="G41" s="99"/>
      <c r="H41" s="100"/>
      <c r="I41" s="99"/>
    </row>
    <row r="42" spans="1:9" ht="14.1" customHeight="1">
      <c r="A42" s="64" t="str">
        <f t="shared" si="2"/>
        <v>[Personal Page-32]</v>
      </c>
      <c r="B42" s="157" t="s">
        <v>503</v>
      </c>
      <c r="C42" s="157" t="s">
        <v>504</v>
      </c>
      <c r="D42" s="157" t="s">
        <v>505</v>
      </c>
      <c r="E42" s="99"/>
      <c r="F42" s="99"/>
      <c r="G42" s="99"/>
      <c r="H42" s="100"/>
      <c r="I42" s="99"/>
    </row>
    <row r="43" spans="1:9" ht="14.1" customHeight="1">
      <c r="A43" s="64" t="str">
        <f t="shared" si="2"/>
        <v>[Personal Page-33]</v>
      </c>
      <c r="B43" s="157" t="s">
        <v>506</v>
      </c>
      <c r="C43" s="157" t="s">
        <v>507</v>
      </c>
      <c r="D43" s="157" t="s">
        <v>508</v>
      </c>
      <c r="E43" s="99"/>
      <c r="F43" s="99"/>
      <c r="G43" s="99"/>
      <c r="H43" s="100"/>
      <c r="I43" s="99"/>
    </row>
    <row r="44" spans="1:9" ht="14.1" customHeight="1">
      <c r="A44" s="64" t="str">
        <f t="shared" si="2"/>
        <v>[Personal Page-34]</v>
      </c>
      <c r="B44" s="157" t="s">
        <v>509</v>
      </c>
      <c r="C44" s="157" t="s">
        <v>510</v>
      </c>
      <c r="D44" s="157" t="s">
        <v>511</v>
      </c>
      <c r="E44" s="99"/>
      <c r="F44" s="99"/>
      <c r="G44" s="99"/>
      <c r="H44" s="100"/>
      <c r="I44" s="99"/>
    </row>
    <row r="45" spans="1:9" ht="14.1" customHeight="1">
      <c r="A45" s="64" t="str">
        <f t="shared" si="2"/>
        <v>[Personal Page-35]</v>
      </c>
      <c r="B45" s="157" t="s">
        <v>503</v>
      </c>
      <c r="C45" s="157" t="s">
        <v>337</v>
      </c>
      <c r="D45" s="157" t="s">
        <v>338</v>
      </c>
      <c r="E45" s="99"/>
      <c r="F45" s="99"/>
      <c r="G45" s="99"/>
      <c r="H45" s="100"/>
      <c r="I45" s="99"/>
    </row>
    <row r="46" spans="1:9" ht="14.1" customHeight="1">
      <c r="A46" s="64" t="str">
        <f t="shared" si="2"/>
        <v>[Personal Page-36]</v>
      </c>
      <c r="B46" s="65" t="s">
        <v>515</v>
      </c>
      <c r="C46" s="157" t="s">
        <v>516</v>
      </c>
      <c r="D46" s="157" t="s">
        <v>517</v>
      </c>
      <c r="E46" s="99"/>
      <c r="F46" s="99"/>
      <c r="G46" s="99"/>
      <c r="H46" s="100"/>
      <c r="I46" s="99"/>
    </row>
    <row r="47" spans="1:9" ht="14.1" customHeight="1"/>
    <row r="48" spans="1:9" ht="14.1" customHeight="1"/>
    <row r="49" ht="14.1" customHeight="1"/>
    <row r="50" ht="14.1" customHeight="1"/>
    <row r="51" ht="14.1" customHeight="1"/>
    <row r="52" ht="14.1" customHeight="1"/>
    <row r="53" ht="14.1" customHeight="1"/>
  </sheetData>
  <mergeCells count="5">
    <mergeCell ref="B2:G2"/>
    <mergeCell ref="B3:G3"/>
    <mergeCell ref="B4:G4"/>
    <mergeCell ref="E5:G5"/>
    <mergeCell ref="E6:G6"/>
  </mergeCells>
  <dataValidations count="1">
    <dataValidation type="list" allowBlank="1" showErrorMessage="1" sqref="F15:G16 F25:G28 F12:G13 F19:G19 F21:G22 F35:G39">
      <formula1>$J$2:$J$6</formula1>
    </dataValidation>
  </dataValidations>
  <hyperlinks>
    <hyperlink ref="A1" location="'Test Report'!A1" display="Back to Test Report"/>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9"/>
  <sheetViews>
    <sheetView workbookViewId="0">
      <selection activeCell="E7" sqref="E7"/>
    </sheetView>
  </sheetViews>
  <sheetFormatPr defaultRowHeight="12.75"/>
  <cols>
    <col min="1" max="1" width="16" style="59" customWidth="1"/>
    <col min="2" max="2" width="30.125" style="59" customWidth="1"/>
    <col min="3" max="3" width="28.5" style="59" customWidth="1"/>
    <col min="4" max="4" width="27" style="59" customWidth="1"/>
    <col min="5" max="5" width="16.5" style="59" customWidth="1"/>
    <col min="6" max="7" width="11.25" style="59" customWidth="1"/>
    <col min="8" max="8" width="9" style="62"/>
    <col min="9" max="9" width="16.25" style="59" customWidth="1"/>
    <col min="10" max="10" width="9.375" style="61" hidden="1" customWidth="1"/>
    <col min="11" max="11" width="9" style="59" customWidth="1"/>
    <col min="12" max="16" width="9" style="59"/>
    <col min="17" max="17" width="0" style="59" hidden="1" customWidth="1"/>
    <col min="18" max="16384" width="9" style="59"/>
  </cols>
  <sheetData>
    <row r="1" spans="1:257" ht="13.5" thickBot="1">
      <c r="A1" s="76" t="s">
        <v>8</v>
      </c>
      <c r="B1" s="48"/>
      <c r="C1" s="48"/>
      <c r="D1" s="48"/>
      <c r="E1" s="48"/>
      <c r="F1" s="48"/>
      <c r="G1" s="48"/>
      <c r="H1" s="49"/>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c r="CR1" s="50"/>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0"/>
      <c r="DZ1" s="50"/>
      <c r="EA1" s="50"/>
      <c r="EB1" s="50"/>
      <c r="EC1" s="50"/>
      <c r="ED1" s="50"/>
      <c r="EE1" s="50"/>
      <c r="EF1" s="50"/>
      <c r="EG1" s="50"/>
      <c r="EH1" s="50"/>
      <c r="EI1" s="50"/>
      <c r="EJ1" s="50"/>
      <c r="EK1" s="50"/>
      <c r="EL1" s="50"/>
      <c r="EM1" s="50"/>
      <c r="EN1" s="50"/>
      <c r="EO1" s="50"/>
      <c r="EP1" s="50"/>
      <c r="EQ1" s="50"/>
      <c r="ER1" s="50"/>
      <c r="ES1" s="50"/>
      <c r="ET1" s="50"/>
      <c r="EU1" s="50"/>
      <c r="EV1" s="50"/>
      <c r="EW1" s="50"/>
      <c r="EX1" s="50"/>
      <c r="EY1" s="50"/>
      <c r="EZ1" s="50"/>
      <c r="FA1" s="50"/>
      <c r="FB1" s="50"/>
      <c r="FC1" s="50"/>
      <c r="FD1" s="50"/>
      <c r="FE1" s="50"/>
      <c r="FF1" s="50"/>
      <c r="FG1" s="50"/>
      <c r="FH1" s="50"/>
      <c r="FI1" s="50"/>
      <c r="FJ1" s="50"/>
      <c r="FK1" s="50"/>
      <c r="FL1" s="50"/>
      <c r="FM1" s="50"/>
      <c r="FN1" s="50"/>
      <c r="FO1" s="50"/>
      <c r="FP1" s="50"/>
      <c r="FQ1" s="50"/>
      <c r="FR1" s="50"/>
      <c r="FS1" s="50"/>
      <c r="FT1" s="50"/>
      <c r="FU1" s="50"/>
      <c r="FV1" s="50"/>
      <c r="FW1" s="50"/>
      <c r="FX1" s="50"/>
      <c r="FY1" s="50"/>
      <c r="FZ1" s="50"/>
      <c r="GA1" s="50"/>
      <c r="GB1" s="50"/>
      <c r="GC1" s="50"/>
      <c r="GD1" s="50"/>
      <c r="GE1" s="50"/>
      <c r="GF1" s="50"/>
      <c r="GG1" s="50"/>
      <c r="GH1" s="50"/>
      <c r="GI1" s="50"/>
      <c r="GJ1" s="50"/>
      <c r="GK1" s="50"/>
      <c r="GL1" s="50"/>
      <c r="GM1" s="50"/>
      <c r="GN1" s="50"/>
      <c r="GO1" s="50"/>
      <c r="GP1" s="50"/>
      <c r="GQ1" s="50"/>
      <c r="GR1" s="50"/>
      <c r="GS1" s="50"/>
      <c r="GT1" s="50"/>
      <c r="GU1" s="50"/>
      <c r="GV1" s="50"/>
      <c r="GW1" s="50"/>
      <c r="GX1" s="50"/>
      <c r="GY1" s="50"/>
      <c r="GZ1" s="50"/>
      <c r="HA1" s="50"/>
      <c r="HB1" s="50"/>
      <c r="HC1" s="50"/>
      <c r="HD1" s="50"/>
      <c r="HE1" s="50"/>
      <c r="HF1" s="50"/>
      <c r="HG1" s="50"/>
      <c r="HH1" s="50"/>
      <c r="HI1" s="50"/>
      <c r="HJ1" s="50"/>
      <c r="HK1" s="50"/>
      <c r="HL1" s="50"/>
      <c r="HM1" s="50"/>
      <c r="HN1" s="50"/>
      <c r="HO1" s="50"/>
      <c r="HP1" s="50"/>
      <c r="HQ1" s="50"/>
      <c r="HR1" s="50"/>
      <c r="HS1" s="50"/>
      <c r="HT1" s="50"/>
      <c r="HU1" s="50"/>
      <c r="HV1" s="50"/>
      <c r="HW1" s="50"/>
      <c r="HX1" s="50"/>
      <c r="HY1" s="50"/>
      <c r="HZ1" s="50"/>
      <c r="IA1" s="50"/>
      <c r="IB1" s="50"/>
      <c r="IC1" s="50"/>
      <c r="ID1" s="50"/>
      <c r="IE1" s="50"/>
      <c r="IF1" s="50"/>
      <c r="IG1" s="50"/>
      <c r="IH1" s="50"/>
      <c r="II1" s="50"/>
      <c r="IJ1" s="50"/>
      <c r="IK1" s="50"/>
      <c r="IL1" s="50"/>
      <c r="IM1" s="50"/>
      <c r="IN1" s="50"/>
      <c r="IO1" s="50"/>
      <c r="IP1" s="50"/>
    </row>
    <row r="2" spans="1:257" ht="14.25" customHeight="1">
      <c r="A2" s="294" t="s">
        <v>970</v>
      </c>
      <c r="B2" s="311" t="s">
        <v>409</v>
      </c>
      <c r="C2" s="312"/>
      <c r="D2" s="312"/>
      <c r="E2" s="312"/>
      <c r="F2" s="312"/>
      <c r="G2" s="313"/>
      <c r="H2" s="51"/>
      <c r="I2" s="50"/>
      <c r="J2" s="50" t="s">
        <v>0</v>
      </c>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c r="EP2" s="50"/>
      <c r="EQ2" s="50"/>
      <c r="ER2" s="50"/>
      <c r="ES2" s="50"/>
      <c r="ET2" s="50"/>
      <c r="EU2" s="50"/>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c r="FZ2" s="50"/>
      <c r="GA2" s="50"/>
      <c r="GB2" s="50"/>
      <c r="GC2" s="50"/>
      <c r="GD2" s="50"/>
      <c r="GE2" s="50"/>
      <c r="GF2" s="50"/>
      <c r="GG2" s="50"/>
      <c r="GH2" s="50"/>
      <c r="GI2" s="50"/>
      <c r="GJ2" s="50"/>
      <c r="GK2" s="50"/>
      <c r="GL2" s="50"/>
      <c r="GM2" s="50"/>
      <c r="GN2" s="50"/>
      <c r="GO2" s="50"/>
      <c r="GP2" s="50"/>
      <c r="GQ2" s="50"/>
      <c r="GR2" s="50"/>
      <c r="GS2" s="50"/>
      <c r="GT2" s="50"/>
      <c r="GU2" s="50"/>
      <c r="GV2" s="50"/>
      <c r="GW2" s="50"/>
      <c r="GX2" s="50"/>
      <c r="GY2" s="50"/>
      <c r="GZ2" s="50"/>
      <c r="HA2" s="50"/>
      <c r="HB2" s="50"/>
      <c r="HC2" s="50"/>
      <c r="HD2" s="50"/>
      <c r="HE2" s="50"/>
      <c r="HF2" s="50"/>
      <c r="HG2" s="50"/>
      <c r="HH2" s="50"/>
      <c r="HI2" s="50"/>
      <c r="HJ2" s="50"/>
      <c r="HK2" s="50"/>
      <c r="HL2" s="50"/>
      <c r="HM2" s="50"/>
      <c r="HN2" s="50"/>
      <c r="HO2" s="50"/>
      <c r="HP2" s="50"/>
      <c r="HQ2" s="50"/>
      <c r="HR2" s="50"/>
      <c r="HS2" s="50"/>
      <c r="HT2" s="50"/>
      <c r="HU2" s="50"/>
      <c r="HV2" s="50"/>
      <c r="HW2" s="50"/>
      <c r="HX2" s="50"/>
      <c r="HY2" s="50"/>
      <c r="HZ2" s="50"/>
      <c r="IA2" s="50"/>
      <c r="IB2" s="50"/>
      <c r="IC2" s="50"/>
      <c r="ID2" s="50"/>
      <c r="IE2" s="50"/>
      <c r="IF2" s="50"/>
      <c r="IG2" s="50"/>
      <c r="IH2" s="50"/>
      <c r="II2" s="50"/>
      <c r="IJ2" s="50"/>
      <c r="IK2" s="50"/>
      <c r="IL2" s="50"/>
      <c r="IM2" s="50"/>
      <c r="IN2" s="50"/>
      <c r="IO2" s="50"/>
      <c r="IP2" s="50"/>
    </row>
    <row r="3" spans="1:257" ht="14.25" customHeight="1">
      <c r="A3" s="294" t="s">
        <v>971</v>
      </c>
      <c r="B3" s="314" t="s">
        <v>410</v>
      </c>
      <c r="C3" s="315"/>
      <c r="D3" s="315"/>
      <c r="E3" s="315"/>
      <c r="F3" s="315"/>
      <c r="G3" s="316"/>
      <c r="H3" s="51"/>
      <c r="I3" s="50"/>
      <c r="J3" s="50" t="s">
        <v>1</v>
      </c>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0"/>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c r="FZ3" s="50"/>
      <c r="GA3" s="50"/>
      <c r="GB3" s="50"/>
      <c r="GC3" s="50"/>
      <c r="GD3" s="50"/>
      <c r="GE3" s="50"/>
      <c r="GF3" s="50"/>
      <c r="GG3" s="50"/>
      <c r="GH3" s="50"/>
      <c r="GI3" s="50"/>
      <c r="GJ3" s="50"/>
      <c r="GK3" s="50"/>
      <c r="GL3" s="50"/>
      <c r="GM3" s="50"/>
      <c r="GN3" s="50"/>
      <c r="GO3" s="50"/>
      <c r="GP3" s="50"/>
      <c r="GQ3" s="50"/>
      <c r="GR3" s="50"/>
      <c r="GS3" s="50"/>
      <c r="GT3" s="50"/>
      <c r="GU3" s="50"/>
      <c r="GV3" s="50"/>
      <c r="GW3" s="50"/>
      <c r="GX3" s="50"/>
      <c r="GY3" s="50"/>
      <c r="GZ3" s="50"/>
      <c r="HA3" s="50"/>
      <c r="HB3" s="50"/>
      <c r="HC3" s="50"/>
      <c r="HD3" s="50"/>
      <c r="HE3" s="50"/>
      <c r="HF3" s="50"/>
      <c r="HG3" s="50"/>
      <c r="HH3" s="50"/>
      <c r="HI3" s="50"/>
      <c r="HJ3" s="50"/>
      <c r="HK3" s="50"/>
      <c r="HL3" s="50"/>
      <c r="HM3" s="50"/>
      <c r="HN3" s="50"/>
      <c r="HO3" s="50"/>
      <c r="HP3" s="50"/>
      <c r="HQ3" s="50"/>
      <c r="HR3" s="50"/>
      <c r="HS3" s="50"/>
      <c r="HT3" s="50"/>
      <c r="HU3" s="50"/>
      <c r="HV3" s="50"/>
      <c r="HW3" s="50"/>
      <c r="HX3" s="50"/>
      <c r="HY3" s="50"/>
      <c r="HZ3" s="50"/>
      <c r="IA3" s="50"/>
      <c r="IB3" s="50"/>
      <c r="IC3" s="50"/>
      <c r="ID3" s="50"/>
      <c r="IE3" s="50"/>
      <c r="IF3" s="50"/>
      <c r="IG3" s="50"/>
      <c r="IH3" s="50"/>
      <c r="II3" s="50"/>
      <c r="IJ3" s="50"/>
      <c r="IK3" s="50"/>
      <c r="IL3" s="50"/>
      <c r="IM3" s="50"/>
      <c r="IN3" s="50"/>
      <c r="IO3" s="50"/>
      <c r="IP3" s="50"/>
    </row>
    <row r="4" spans="1:257" ht="14.25" customHeight="1">
      <c r="A4" s="294" t="s">
        <v>972</v>
      </c>
      <c r="B4" s="314" t="s">
        <v>443</v>
      </c>
      <c r="C4" s="315"/>
      <c r="D4" s="315"/>
      <c r="E4" s="315"/>
      <c r="F4" s="315"/>
      <c r="G4" s="316"/>
      <c r="H4" s="51"/>
      <c r="I4" s="50"/>
      <c r="J4" s="52"/>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row>
    <row r="5" spans="1:257" ht="14.25" customHeight="1">
      <c r="A5" s="294" t="s">
        <v>973</v>
      </c>
      <c r="B5" s="295" t="s">
        <v>961</v>
      </c>
      <c r="C5" s="295" t="s">
        <v>974</v>
      </c>
      <c r="D5" s="296" t="s">
        <v>2</v>
      </c>
      <c r="E5" s="317" t="s">
        <v>975</v>
      </c>
      <c r="F5" s="318"/>
      <c r="G5" s="319"/>
      <c r="H5" s="53"/>
      <c r="I5" s="50"/>
      <c r="J5" s="50" t="s">
        <v>3</v>
      </c>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row>
    <row r="6" spans="1:257" ht="14.25" customHeight="1" thickBot="1">
      <c r="A6" s="55">
        <f>COUNTIF(F12:G103,"Pass")</f>
        <v>0</v>
      </c>
      <c r="B6" s="56">
        <f>COUNTIF(F12:G103,"Fail")</f>
        <v>0</v>
      </c>
      <c r="C6" s="56">
        <f>E6-D6-B6-A6</f>
        <v>148</v>
      </c>
      <c r="D6" s="57">
        <f>COUNTIF(F12:G103,"N/A")</f>
        <v>0</v>
      </c>
      <c r="E6" s="320">
        <f>COUNTA(A12:A103)*2</f>
        <v>148</v>
      </c>
      <c r="F6" s="321"/>
      <c r="G6" s="322"/>
      <c r="H6" s="53"/>
      <c r="I6" s="50"/>
      <c r="J6" s="50" t="s">
        <v>2</v>
      </c>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0"/>
      <c r="FJ6" s="50"/>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0"/>
      <c r="IB6" s="50"/>
      <c r="IC6" s="50"/>
      <c r="ID6" s="50"/>
      <c r="IE6" s="50"/>
      <c r="IF6" s="50"/>
      <c r="IG6" s="50"/>
      <c r="IH6" s="50"/>
      <c r="II6" s="50"/>
      <c r="IJ6" s="50"/>
      <c r="IK6" s="50"/>
      <c r="IL6" s="50"/>
      <c r="IM6" s="50"/>
      <c r="IN6" s="50"/>
      <c r="IO6" s="50"/>
      <c r="IP6" s="50"/>
    </row>
    <row r="7" spans="1:257" ht="14.25" customHeight="1">
      <c r="A7" s="106"/>
      <c r="B7" s="106"/>
      <c r="C7" s="106"/>
      <c r="D7" s="106"/>
      <c r="E7" s="107"/>
      <c r="F7" s="107"/>
      <c r="G7" s="107"/>
      <c r="H7" s="53"/>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0"/>
      <c r="DB7" s="50"/>
      <c r="DC7" s="50"/>
      <c r="DD7" s="50"/>
      <c r="DE7" s="50"/>
      <c r="DF7" s="50"/>
      <c r="DG7" s="50"/>
      <c r="DH7" s="50"/>
      <c r="DI7" s="50"/>
      <c r="DJ7" s="50"/>
      <c r="DK7" s="50"/>
      <c r="DL7" s="50"/>
      <c r="DM7" s="50"/>
      <c r="DN7" s="50"/>
      <c r="DO7" s="50"/>
      <c r="DP7" s="50"/>
      <c r="DQ7" s="50"/>
      <c r="DR7" s="50"/>
      <c r="DS7" s="50"/>
      <c r="DT7" s="50"/>
      <c r="DU7" s="50"/>
      <c r="DV7" s="50"/>
      <c r="DW7" s="50"/>
      <c r="DX7" s="50"/>
      <c r="DY7" s="50"/>
      <c r="DZ7" s="50"/>
      <c r="EA7" s="50"/>
      <c r="EB7" s="50"/>
      <c r="EC7" s="50"/>
      <c r="ED7" s="50"/>
      <c r="EE7" s="50"/>
      <c r="EF7" s="50"/>
      <c r="EG7" s="50"/>
      <c r="EH7" s="50"/>
      <c r="EI7" s="50"/>
      <c r="EJ7" s="50"/>
      <c r="EK7" s="50"/>
      <c r="EL7" s="50"/>
      <c r="EM7" s="50"/>
      <c r="EN7" s="50"/>
      <c r="EO7" s="50"/>
      <c r="EP7" s="50"/>
      <c r="EQ7" s="50"/>
      <c r="ER7" s="50"/>
      <c r="ES7" s="50"/>
      <c r="ET7" s="50"/>
      <c r="EU7" s="50"/>
      <c r="EV7" s="50"/>
      <c r="EW7" s="50"/>
      <c r="EX7" s="50"/>
      <c r="EY7" s="50"/>
      <c r="EZ7" s="50"/>
      <c r="FA7" s="50"/>
      <c r="FB7" s="50"/>
      <c r="FC7" s="50"/>
      <c r="FD7" s="50"/>
      <c r="FE7" s="50"/>
      <c r="FF7" s="50"/>
      <c r="FG7" s="50"/>
      <c r="FH7" s="50"/>
      <c r="FI7" s="50"/>
      <c r="FJ7" s="50"/>
      <c r="FK7" s="50"/>
      <c r="FL7" s="50"/>
      <c r="FM7" s="50"/>
      <c r="FN7" s="50"/>
      <c r="FO7" s="50"/>
      <c r="FP7" s="50"/>
      <c r="FQ7" s="50"/>
      <c r="FR7" s="50"/>
      <c r="FS7" s="50"/>
      <c r="FT7" s="50"/>
      <c r="FU7" s="50"/>
      <c r="FV7" s="50"/>
      <c r="FW7" s="50"/>
      <c r="FX7" s="50"/>
      <c r="FY7" s="50"/>
      <c r="FZ7" s="50"/>
      <c r="GA7" s="50"/>
      <c r="GB7" s="50"/>
      <c r="GC7" s="50"/>
      <c r="GD7" s="50"/>
      <c r="GE7" s="50"/>
      <c r="GF7" s="50"/>
      <c r="GG7" s="50"/>
      <c r="GH7" s="50"/>
      <c r="GI7" s="50"/>
      <c r="GJ7" s="50"/>
      <c r="GK7" s="50"/>
      <c r="GL7" s="50"/>
      <c r="GM7" s="50"/>
      <c r="GN7" s="50"/>
      <c r="GO7" s="50"/>
      <c r="GP7" s="50"/>
      <c r="GQ7" s="50"/>
      <c r="GR7" s="50"/>
      <c r="GS7" s="50"/>
      <c r="GT7" s="50"/>
      <c r="GU7" s="50"/>
      <c r="GV7" s="50"/>
      <c r="GW7" s="50"/>
      <c r="GX7" s="50"/>
      <c r="GY7" s="50"/>
      <c r="GZ7" s="50"/>
      <c r="HA7" s="50"/>
      <c r="HB7" s="50"/>
      <c r="HC7" s="50"/>
      <c r="HD7" s="50"/>
      <c r="HE7" s="50"/>
      <c r="HF7" s="50"/>
      <c r="HG7" s="50"/>
      <c r="HH7" s="50"/>
      <c r="HI7" s="50"/>
      <c r="HJ7" s="50"/>
      <c r="HK7" s="50"/>
      <c r="HL7" s="50"/>
      <c r="HM7" s="50"/>
      <c r="HN7" s="50"/>
      <c r="HO7" s="50"/>
      <c r="HP7" s="50"/>
      <c r="HQ7" s="50"/>
      <c r="HR7" s="50"/>
      <c r="HS7" s="50"/>
      <c r="HT7" s="50"/>
      <c r="HU7" s="50"/>
      <c r="HV7" s="50"/>
      <c r="HW7" s="50"/>
      <c r="HX7" s="50"/>
      <c r="HY7" s="50"/>
      <c r="HZ7" s="50"/>
      <c r="IA7" s="50"/>
      <c r="IB7" s="50"/>
      <c r="IC7" s="50"/>
      <c r="ID7" s="50"/>
      <c r="IE7" s="50"/>
      <c r="IF7" s="50"/>
      <c r="IG7" s="50"/>
      <c r="IH7" s="50"/>
      <c r="II7" s="50"/>
      <c r="IJ7" s="50"/>
      <c r="IK7" s="50"/>
      <c r="IL7" s="50"/>
      <c r="IM7" s="50"/>
      <c r="IN7" s="50"/>
      <c r="IO7" s="50"/>
      <c r="IP7" s="50"/>
    </row>
    <row r="8" spans="1:257" ht="14.25" customHeight="1">
      <c r="A8" s="106"/>
      <c r="B8" s="106"/>
      <c r="C8" s="106"/>
      <c r="D8" s="106"/>
      <c r="E8" s="107"/>
      <c r="F8" s="107"/>
      <c r="G8" s="107"/>
      <c r="H8" s="53"/>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0"/>
      <c r="DB8" s="50"/>
      <c r="DC8" s="50"/>
      <c r="DD8" s="50"/>
      <c r="DE8" s="50"/>
      <c r="DF8" s="50"/>
      <c r="DG8" s="50"/>
      <c r="DH8" s="50"/>
      <c r="DI8" s="50"/>
      <c r="DJ8" s="50"/>
      <c r="DK8" s="50"/>
      <c r="DL8" s="50"/>
      <c r="DM8" s="50"/>
      <c r="DN8" s="50"/>
      <c r="DO8" s="50"/>
      <c r="DP8" s="50"/>
      <c r="DQ8" s="50"/>
      <c r="DR8" s="50"/>
      <c r="DS8" s="50"/>
      <c r="DT8" s="50"/>
      <c r="DU8" s="50"/>
      <c r="DV8" s="50"/>
      <c r="DW8" s="50"/>
      <c r="DX8" s="50"/>
      <c r="DY8" s="50"/>
      <c r="DZ8" s="50"/>
      <c r="EA8" s="50"/>
      <c r="EB8" s="50"/>
      <c r="EC8" s="50"/>
      <c r="ED8" s="50"/>
      <c r="EE8" s="50"/>
      <c r="EF8" s="50"/>
      <c r="EG8" s="50"/>
      <c r="EH8" s="50"/>
      <c r="EI8" s="50"/>
      <c r="EJ8" s="50"/>
      <c r="EK8" s="50"/>
      <c r="EL8" s="50"/>
      <c r="EM8" s="50"/>
      <c r="EN8" s="50"/>
      <c r="EO8" s="50"/>
      <c r="EP8" s="50"/>
      <c r="EQ8" s="50"/>
      <c r="ER8" s="50"/>
      <c r="ES8" s="50"/>
      <c r="ET8" s="50"/>
      <c r="EU8" s="50"/>
      <c r="EV8" s="50"/>
      <c r="EW8" s="50"/>
      <c r="EX8" s="50"/>
      <c r="EY8" s="50"/>
      <c r="EZ8" s="50"/>
      <c r="FA8" s="50"/>
      <c r="FB8" s="50"/>
      <c r="FC8" s="50"/>
      <c r="FD8" s="50"/>
      <c r="FE8" s="50"/>
      <c r="FF8" s="50"/>
      <c r="FG8" s="50"/>
      <c r="FH8" s="50"/>
      <c r="FI8" s="50"/>
      <c r="FJ8" s="50"/>
      <c r="FK8" s="50"/>
      <c r="FL8" s="50"/>
      <c r="FM8" s="50"/>
      <c r="FN8" s="50"/>
      <c r="FO8" s="50"/>
      <c r="FP8" s="50"/>
      <c r="FQ8" s="50"/>
      <c r="FR8" s="50"/>
      <c r="FS8" s="50"/>
      <c r="FT8" s="50"/>
      <c r="FU8" s="50"/>
      <c r="FV8" s="50"/>
      <c r="FW8" s="50"/>
      <c r="FX8" s="50"/>
      <c r="FY8" s="50"/>
      <c r="FZ8" s="50"/>
      <c r="GA8" s="50"/>
      <c r="GB8" s="50"/>
      <c r="GC8" s="50"/>
      <c r="GD8" s="50"/>
      <c r="GE8" s="50"/>
      <c r="GF8" s="50"/>
      <c r="GG8" s="50"/>
      <c r="GH8" s="50"/>
      <c r="GI8" s="50"/>
      <c r="GJ8" s="50"/>
      <c r="GK8" s="50"/>
      <c r="GL8" s="50"/>
      <c r="GM8" s="50"/>
      <c r="GN8" s="50"/>
      <c r="GO8" s="50"/>
      <c r="GP8" s="50"/>
      <c r="GQ8" s="50"/>
      <c r="GR8" s="50"/>
      <c r="GS8" s="50"/>
      <c r="GT8" s="50"/>
      <c r="GU8" s="50"/>
      <c r="GV8" s="50"/>
      <c r="GW8" s="50"/>
      <c r="GX8" s="50"/>
      <c r="GY8" s="50"/>
      <c r="GZ8" s="50"/>
      <c r="HA8" s="50"/>
      <c r="HB8" s="50"/>
      <c r="HC8" s="50"/>
      <c r="HD8" s="50"/>
      <c r="HE8" s="50"/>
      <c r="HF8" s="50"/>
      <c r="HG8" s="50"/>
      <c r="HH8" s="50"/>
      <c r="HI8" s="50"/>
      <c r="HJ8" s="50"/>
      <c r="HK8" s="50"/>
      <c r="HL8" s="50"/>
      <c r="HM8" s="50"/>
      <c r="HN8" s="50"/>
      <c r="HO8" s="50"/>
      <c r="HP8" s="50"/>
      <c r="HQ8" s="50"/>
      <c r="HR8" s="50"/>
      <c r="HS8" s="50"/>
      <c r="HT8" s="50"/>
      <c r="HU8" s="50"/>
      <c r="HV8" s="50"/>
      <c r="HW8" s="50"/>
      <c r="HX8" s="50"/>
      <c r="HY8" s="50"/>
      <c r="HZ8" s="50"/>
      <c r="IA8" s="50"/>
      <c r="IB8" s="50"/>
      <c r="IC8" s="50"/>
      <c r="ID8" s="50"/>
      <c r="IE8" s="50"/>
      <c r="IF8" s="50"/>
      <c r="IG8" s="50"/>
      <c r="IH8" s="50"/>
      <c r="II8" s="50"/>
      <c r="IJ8" s="50"/>
      <c r="IK8" s="50"/>
      <c r="IL8" s="50"/>
      <c r="IM8" s="50"/>
      <c r="IN8" s="50"/>
      <c r="IO8" s="50"/>
      <c r="IP8" s="50"/>
    </row>
    <row r="9" spans="1:257" ht="14.25" customHeight="1">
      <c r="A9" s="50"/>
      <c r="B9" s="50"/>
      <c r="C9" s="50"/>
      <c r="D9" s="58"/>
      <c r="E9" s="58"/>
      <c r="F9" s="58"/>
      <c r="G9" s="58"/>
      <c r="H9" s="53"/>
      <c r="I9" s="53"/>
      <c r="J9" s="54"/>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c r="FG9" s="50"/>
      <c r="FH9" s="50"/>
      <c r="FI9" s="50"/>
      <c r="FJ9" s="50"/>
      <c r="FK9" s="50"/>
      <c r="FL9" s="50"/>
      <c r="FM9" s="50"/>
      <c r="FN9" s="50"/>
      <c r="FO9" s="50"/>
      <c r="FP9" s="50"/>
      <c r="FQ9" s="50"/>
      <c r="FR9" s="50"/>
      <c r="FS9" s="50"/>
      <c r="FT9" s="50"/>
      <c r="FU9" s="50"/>
      <c r="FV9" s="50"/>
      <c r="FW9" s="50"/>
      <c r="FX9" s="50"/>
      <c r="FY9" s="50"/>
      <c r="FZ9" s="50"/>
      <c r="GA9" s="50"/>
      <c r="GB9" s="50"/>
      <c r="GC9" s="50"/>
      <c r="GD9" s="50"/>
      <c r="GE9" s="50"/>
      <c r="GF9" s="50"/>
      <c r="GG9" s="50"/>
      <c r="GH9" s="50"/>
      <c r="GI9" s="50"/>
      <c r="GJ9" s="50"/>
      <c r="GK9" s="50"/>
      <c r="GL9" s="50"/>
      <c r="GM9" s="50"/>
      <c r="GN9" s="50"/>
      <c r="GO9" s="50"/>
      <c r="GP9" s="50"/>
      <c r="GQ9" s="50"/>
      <c r="GR9" s="50"/>
      <c r="GS9" s="50"/>
      <c r="GT9" s="50"/>
      <c r="GU9" s="50"/>
      <c r="GV9" s="50"/>
      <c r="GW9" s="50"/>
      <c r="GX9" s="50"/>
      <c r="GY9" s="50"/>
      <c r="GZ9" s="50"/>
      <c r="HA9" s="50"/>
      <c r="HB9" s="50"/>
      <c r="HC9" s="50"/>
      <c r="HD9" s="50"/>
      <c r="HE9" s="50"/>
      <c r="HF9" s="50"/>
      <c r="HG9" s="50"/>
      <c r="HH9" s="50"/>
      <c r="HI9" s="50"/>
      <c r="HJ9" s="50"/>
      <c r="HK9" s="50"/>
      <c r="HL9" s="50"/>
      <c r="HM9" s="50"/>
      <c r="HN9" s="50"/>
      <c r="HO9" s="50"/>
      <c r="HP9" s="50"/>
      <c r="HQ9" s="50"/>
      <c r="HR9" s="50"/>
      <c r="HS9" s="50"/>
      <c r="HT9" s="50"/>
      <c r="HU9" s="50"/>
      <c r="HV9" s="50"/>
      <c r="HW9" s="50"/>
      <c r="HX9" s="50"/>
      <c r="HY9" s="50"/>
      <c r="HZ9" s="50"/>
      <c r="IA9" s="50"/>
      <c r="IB9" s="50"/>
      <c r="IC9" s="50"/>
      <c r="ID9" s="50"/>
      <c r="IE9" s="50"/>
      <c r="IF9" s="50"/>
      <c r="IG9" s="50"/>
      <c r="IH9" s="50"/>
      <c r="II9" s="50"/>
      <c r="IJ9" s="50"/>
      <c r="IK9" s="50"/>
      <c r="IL9" s="50"/>
      <c r="IM9" s="50"/>
      <c r="IN9" s="50"/>
      <c r="IO9" s="50"/>
      <c r="IP9" s="50"/>
      <c r="IQ9" s="50"/>
      <c r="IR9" s="50"/>
      <c r="IS9" s="50"/>
      <c r="IT9" s="50"/>
      <c r="IU9" s="50"/>
      <c r="IV9" s="50"/>
      <c r="IW9" s="50"/>
    </row>
    <row r="10" spans="1:257" ht="39" customHeight="1">
      <c r="A10" s="246" t="s">
        <v>4</v>
      </c>
      <c r="B10" s="248" t="s">
        <v>932</v>
      </c>
      <c r="C10" s="248" t="s">
        <v>933</v>
      </c>
      <c r="D10" s="248" t="s">
        <v>934</v>
      </c>
      <c r="E10" s="247" t="s">
        <v>935</v>
      </c>
      <c r="F10" s="247" t="s">
        <v>10</v>
      </c>
      <c r="G10" s="247" t="s">
        <v>9</v>
      </c>
      <c r="H10" s="249" t="s">
        <v>936</v>
      </c>
      <c r="I10" s="248" t="s">
        <v>937</v>
      </c>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50"/>
      <c r="FH10" s="50"/>
      <c r="FI10" s="50"/>
      <c r="FJ10" s="50"/>
      <c r="FK10" s="50"/>
      <c r="FL10" s="50"/>
      <c r="FM10" s="50"/>
      <c r="FN10" s="50"/>
      <c r="FO10" s="50"/>
      <c r="FP10" s="50"/>
      <c r="FQ10" s="50"/>
      <c r="FR10" s="50"/>
      <c r="FS10" s="50"/>
      <c r="FT10" s="50"/>
      <c r="FU10" s="50"/>
      <c r="FV10" s="50"/>
      <c r="FW10" s="50"/>
      <c r="FX10" s="50"/>
      <c r="FY10" s="50"/>
      <c r="FZ10" s="50"/>
      <c r="GA10" s="50"/>
      <c r="GB10" s="50"/>
      <c r="GC10" s="50"/>
      <c r="GD10" s="50"/>
      <c r="GE10" s="50"/>
      <c r="GF10" s="50"/>
      <c r="GG10" s="50"/>
      <c r="GH10" s="50"/>
      <c r="GI10" s="50"/>
      <c r="GJ10" s="50"/>
      <c r="GK10" s="50"/>
      <c r="GL10" s="50"/>
      <c r="GM10" s="50"/>
      <c r="GN10" s="50"/>
      <c r="GO10" s="50"/>
      <c r="GP10" s="50"/>
      <c r="GQ10" s="50"/>
      <c r="GR10" s="50"/>
      <c r="GS10" s="50"/>
      <c r="GT10" s="50"/>
      <c r="GU10" s="50"/>
      <c r="GV10" s="50"/>
      <c r="GW10" s="50"/>
      <c r="GX10" s="50"/>
      <c r="GY10" s="50"/>
      <c r="GZ10" s="50"/>
      <c r="HA10" s="50"/>
      <c r="HB10" s="50"/>
      <c r="HC10" s="50"/>
      <c r="HD10" s="50"/>
      <c r="HE10" s="50"/>
      <c r="HF10" s="50"/>
      <c r="HG10" s="50"/>
      <c r="HH10" s="50"/>
      <c r="HI10" s="50"/>
      <c r="HJ10" s="50"/>
      <c r="HK10" s="50"/>
      <c r="HL10" s="50"/>
      <c r="HM10" s="50"/>
      <c r="HN10" s="50"/>
      <c r="HO10" s="50"/>
      <c r="HP10" s="50"/>
      <c r="HQ10" s="50"/>
      <c r="HR10" s="50"/>
      <c r="HS10" s="50"/>
      <c r="HT10" s="50"/>
      <c r="HU10" s="50"/>
      <c r="HV10" s="50"/>
      <c r="HW10" s="50"/>
      <c r="HX10" s="50"/>
      <c r="HY10" s="50"/>
      <c r="HZ10" s="50"/>
      <c r="IA10" s="50"/>
      <c r="IB10" s="50"/>
      <c r="IC10" s="50"/>
      <c r="ID10" s="50"/>
      <c r="IE10" s="50"/>
      <c r="IF10" s="50"/>
      <c r="IG10" s="50"/>
      <c r="IH10" s="50"/>
      <c r="II10" s="50"/>
      <c r="IJ10" s="50"/>
      <c r="IK10" s="50"/>
      <c r="IL10" s="50"/>
      <c r="IM10" s="50"/>
      <c r="IN10" s="50"/>
    </row>
    <row r="11" spans="1:257" ht="14.25" customHeight="1">
      <c r="A11" s="173"/>
      <c r="B11" s="173" t="s">
        <v>402</v>
      </c>
      <c r="C11" s="174"/>
      <c r="D11" s="174"/>
      <c r="E11" s="174"/>
      <c r="F11" s="174"/>
      <c r="G11" s="174"/>
      <c r="H11" s="174"/>
      <c r="I11" s="177"/>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c r="FG11" s="50"/>
      <c r="FH11" s="50"/>
      <c r="FI11" s="50"/>
      <c r="FJ11" s="50"/>
      <c r="FK11" s="50"/>
      <c r="FL11" s="50"/>
      <c r="FM11" s="50"/>
      <c r="FN11" s="50"/>
      <c r="FO11" s="50"/>
      <c r="FP11" s="50"/>
      <c r="FQ11" s="50"/>
      <c r="FR11" s="50"/>
      <c r="FS11" s="50"/>
      <c r="FT11" s="50"/>
      <c r="FU11" s="50"/>
      <c r="FV11" s="50"/>
      <c r="FW11" s="50"/>
      <c r="FX11" s="50"/>
      <c r="FY11" s="50"/>
      <c r="FZ11" s="50"/>
      <c r="GA11" s="50"/>
      <c r="GB11" s="50"/>
      <c r="GC11" s="50"/>
      <c r="GD11" s="50"/>
      <c r="GE11" s="50"/>
      <c r="GF11" s="50"/>
      <c r="GG11" s="50"/>
      <c r="GH11" s="50"/>
      <c r="GI11" s="50"/>
      <c r="GJ11" s="50"/>
      <c r="GK11" s="50"/>
      <c r="GL11" s="50"/>
      <c r="GM11" s="50"/>
      <c r="GN11" s="50"/>
      <c r="GO11" s="50"/>
      <c r="GP11" s="50"/>
      <c r="GQ11" s="50"/>
      <c r="GR11" s="50"/>
      <c r="GS11" s="50"/>
      <c r="GT11" s="50"/>
      <c r="GU11" s="50"/>
      <c r="GV11" s="50"/>
      <c r="GW11" s="50"/>
      <c r="GX11" s="50"/>
      <c r="GY11" s="50"/>
      <c r="GZ11" s="50"/>
      <c r="HA11" s="50"/>
      <c r="HB11" s="50"/>
      <c r="HC11" s="50"/>
      <c r="HD11" s="50"/>
      <c r="HE11" s="50"/>
      <c r="HF11" s="50"/>
      <c r="HG11" s="50"/>
      <c r="HH11" s="50"/>
      <c r="HI11" s="50"/>
      <c r="HJ11" s="50"/>
      <c r="HK11" s="50"/>
      <c r="HL11" s="50"/>
      <c r="HM11" s="50"/>
      <c r="HN11" s="50"/>
      <c r="HO11" s="50"/>
      <c r="HP11" s="50"/>
      <c r="HQ11" s="50"/>
      <c r="HR11" s="50"/>
      <c r="HS11" s="50"/>
      <c r="HT11" s="50"/>
      <c r="HU11" s="50"/>
      <c r="HV11" s="50"/>
      <c r="HW11" s="50"/>
      <c r="HX11" s="50"/>
      <c r="HY11" s="50"/>
      <c r="HZ11" s="50"/>
      <c r="IA11" s="50"/>
      <c r="IB11" s="50"/>
      <c r="IC11" s="50"/>
      <c r="ID11" s="50"/>
      <c r="IE11" s="50"/>
      <c r="IF11" s="50"/>
      <c r="IG11" s="50"/>
      <c r="IH11" s="50"/>
      <c r="II11" s="50"/>
      <c r="IJ11" s="50"/>
      <c r="IK11" s="50"/>
      <c r="IL11" s="50"/>
      <c r="IM11" s="50"/>
      <c r="IN11" s="50"/>
    </row>
    <row r="12" spans="1:257" ht="14.25" customHeight="1">
      <c r="A12" s="77" t="str">
        <f>IF(OR(B12&lt;&gt;"",D12&lt;&gt;""),"["&amp;TEXT($B$2,"##")&amp;"-"&amp;TEXT(ROW()-10,"##")&amp;"]","")</f>
        <v>[Authentication-2]</v>
      </c>
      <c r="B12" s="65" t="s">
        <v>444</v>
      </c>
      <c r="C12" s="77" t="s">
        <v>445</v>
      </c>
      <c r="D12" s="77" t="s">
        <v>552</v>
      </c>
      <c r="E12" s="34" t="s">
        <v>448</v>
      </c>
      <c r="F12" s="77"/>
      <c r="G12" s="77"/>
      <c r="H12" s="72"/>
      <c r="I12" s="60"/>
      <c r="J12" s="59"/>
    </row>
    <row r="13" spans="1:257" ht="14.25" customHeight="1">
      <c r="A13" s="77" t="str">
        <f>IF(OR(B13&lt;&gt;"",D13&lt;&gt;""),"["&amp;TEXT($B$2,"##")&amp;"-"&amp;TEXT(ROW()-10,"##")&amp;"]","")</f>
        <v>[Authentication-3]</v>
      </c>
      <c r="B13" s="65" t="s">
        <v>447</v>
      </c>
      <c r="C13" s="77" t="s">
        <v>445</v>
      </c>
      <c r="D13" s="77" t="s">
        <v>552</v>
      </c>
      <c r="E13" s="34" t="s">
        <v>449</v>
      </c>
      <c r="F13" s="77"/>
      <c r="G13" s="77"/>
      <c r="H13" s="72"/>
      <c r="I13" s="60"/>
      <c r="J13" s="59"/>
    </row>
    <row r="14" spans="1:257" ht="14.25" customHeight="1">
      <c r="A14" s="77" t="str">
        <f>IF(OR(B14&lt;&gt;"",D14&lt;&gt;""),"["&amp;TEXT($B$2,"##")&amp;"-"&amp;TEXT(ROW()-10,"##")&amp;"]","")</f>
        <v>[Authentication-4]</v>
      </c>
      <c r="B14" s="65" t="s">
        <v>403</v>
      </c>
      <c r="C14" s="77" t="s">
        <v>555</v>
      </c>
      <c r="D14" s="77" t="s">
        <v>553</v>
      </c>
      <c r="E14" s="77"/>
      <c r="F14" s="77"/>
      <c r="G14" s="77"/>
      <c r="H14" s="72"/>
      <c r="I14" s="60"/>
      <c r="J14" s="59"/>
    </row>
    <row r="15" spans="1:257" ht="14.25" customHeight="1">
      <c r="A15" s="77" t="str">
        <f t="shared" ref="A15:A60" si="0">IF(OR(B15&lt;&gt;"",D15&lt;&gt;""),"["&amp;TEXT($B$2,"##")&amp;"-"&amp;TEXT(ROW()-10,"##")&amp;"]","")</f>
        <v>[Authentication-5]</v>
      </c>
      <c r="B15" s="65" t="s">
        <v>554</v>
      </c>
      <c r="C15" s="77" t="s">
        <v>556</v>
      </c>
      <c r="D15" s="77" t="s">
        <v>557</v>
      </c>
      <c r="E15" s="77"/>
      <c r="F15" s="77"/>
      <c r="G15" s="77"/>
      <c r="H15" s="72"/>
      <c r="I15" s="60"/>
      <c r="J15" s="59"/>
    </row>
    <row r="16" spans="1:257" ht="14.25" customHeight="1">
      <c r="A16" s="77" t="str">
        <f t="shared" si="0"/>
        <v>[Authentication-6]</v>
      </c>
      <c r="B16" s="65" t="s">
        <v>558</v>
      </c>
      <c r="C16" s="77" t="s">
        <v>559</v>
      </c>
      <c r="D16" s="77" t="s">
        <v>560</v>
      </c>
      <c r="E16" s="77"/>
      <c r="F16" s="77"/>
      <c r="G16" s="77"/>
      <c r="H16" s="72"/>
      <c r="I16" s="60"/>
      <c r="J16" s="59"/>
    </row>
    <row r="17" spans="1:10" ht="14.25" customHeight="1">
      <c r="A17" s="77" t="str">
        <f t="shared" si="0"/>
        <v>[Authentication-7]</v>
      </c>
      <c r="B17" s="65" t="s">
        <v>561</v>
      </c>
      <c r="C17" s="77" t="s">
        <v>562</v>
      </c>
      <c r="D17" s="77" t="s">
        <v>903</v>
      </c>
      <c r="E17" s="77"/>
      <c r="F17" s="77"/>
      <c r="G17" s="77"/>
      <c r="H17" s="72"/>
      <c r="I17" s="60"/>
      <c r="J17" s="59"/>
    </row>
    <row r="18" spans="1:10" ht="14.25" customHeight="1">
      <c r="A18" s="77" t="str">
        <f>IF(OR(B17&lt;&gt;"",D17&lt;&gt;""),"["&amp;TEXT($B$2,"##")&amp;"-"&amp;TEXT(ROW()-10,"##")&amp;"]","")</f>
        <v>[Authentication-8]</v>
      </c>
      <c r="B18" s="65" t="s">
        <v>551</v>
      </c>
      <c r="C18" s="77" t="s">
        <v>537</v>
      </c>
      <c r="D18" s="77" t="s">
        <v>574</v>
      </c>
      <c r="E18" s="77"/>
      <c r="F18" s="77"/>
      <c r="G18" s="77"/>
      <c r="H18" s="72"/>
      <c r="I18" s="60"/>
      <c r="J18" s="59"/>
    </row>
    <row r="19" spans="1:10" ht="14.25" customHeight="1">
      <c r="A19" s="77" t="str">
        <f t="shared" si="0"/>
        <v>[Authentication-9]</v>
      </c>
      <c r="B19" s="65" t="s">
        <v>563</v>
      </c>
      <c r="C19" s="77" t="s">
        <v>451</v>
      </c>
      <c r="D19" s="77" t="s">
        <v>905</v>
      </c>
      <c r="E19" s="77"/>
      <c r="F19" s="77"/>
      <c r="G19" s="77"/>
      <c r="H19" s="72"/>
      <c r="I19" s="60"/>
      <c r="J19" s="59"/>
    </row>
    <row r="20" spans="1:10" ht="14.25" customHeight="1">
      <c r="A20" s="77" t="str">
        <f t="shared" si="0"/>
        <v>[Authentication-10]</v>
      </c>
      <c r="B20" s="65" t="s">
        <v>564</v>
      </c>
      <c r="C20" s="77" t="s">
        <v>450</v>
      </c>
      <c r="D20" s="77" t="s">
        <v>904</v>
      </c>
      <c r="E20" s="77"/>
      <c r="F20" s="77"/>
      <c r="G20" s="77"/>
      <c r="H20" s="72"/>
      <c r="I20" s="60"/>
      <c r="J20" s="59"/>
    </row>
    <row r="21" spans="1:10" ht="14.25" customHeight="1">
      <c r="A21" s="77" t="str">
        <f t="shared" si="0"/>
        <v>[Authentication-11]</v>
      </c>
      <c r="B21" s="65" t="s">
        <v>566</v>
      </c>
      <c r="C21" s="77" t="s">
        <v>596</v>
      </c>
      <c r="D21" s="77" t="s">
        <v>567</v>
      </c>
      <c r="E21" s="77"/>
      <c r="F21" s="77"/>
      <c r="G21" s="77"/>
      <c r="H21" s="72"/>
      <c r="I21" s="60"/>
      <c r="J21" s="59"/>
    </row>
    <row r="22" spans="1:10" ht="14.25" customHeight="1">
      <c r="A22" s="77" t="str">
        <f t="shared" si="0"/>
        <v>[Authentication-12]</v>
      </c>
      <c r="B22" s="65" t="s">
        <v>565</v>
      </c>
      <c r="C22" s="77" t="s">
        <v>597</v>
      </c>
      <c r="D22" s="77" t="s">
        <v>568</v>
      </c>
      <c r="E22" s="77"/>
      <c r="F22" s="77"/>
      <c r="G22" s="77"/>
      <c r="H22" s="72"/>
      <c r="I22" s="60"/>
      <c r="J22" s="59"/>
    </row>
    <row r="23" spans="1:10" ht="14.25" customHeight="1">
      <c r="A23" s="77" t="str">
        <f t="shared" si="0"/>
        <v>[Authentication-13]</v>
      </c>
      <c r="B23" s="65" t="s">
        <v>569</v>
      </c>
      <c r="C23" s="77" t="s">
        <v>598</v>
      </c>
      <c r="D23" s="77" t="s">
        <v>906</v>
      </c>
      <c r="E23" s="77"/>
      <c r="F23" s="77"/>
      <c r="G23" s="77"/>
      <c r="H23" s="72"/>
      <c r="I23" s="60"/>
      <c r="J23" s="59"/>
    </row>
    <row r="24" spans="1:10" ht="14.25" customHeight="1">
      <c r="A24" s="77" t="str">
        <f t="shared" si="0"/>
        <v>[Authentication-14]</v>
      </c>
      <c r="B24" s="65" t="s">
        <v>570</v>
      </c>
      <c r="C24" s="77" t="s">
        <v>599</v>
      </c>
      <c r="D24" s="77" t="s">
        <v>907</v>
      </c>
      <c r="E24" s="77"/>
      <c r="F24" s="77"/>
      <c r="G24" s="77"/>
      <c r="H24" s="72"/>
      <c r="I24" s="60"/>
      <c r="J24" s="59"/>
    </row>
    <row r="25" spans="1:10" ht="14.25" customHeight="1">
      <c r="A25" s="77" t="str">
        <f>IF(OR(B25&lt;&gt;"",D25&lt;&gt;""),"["&amp;TEXT($B$2,"##")&amp;"-"&amp;TEXT(ROW()-10,"##")&amp;"]","")</f>
        <v>[Authentication-15]</v>
      </c>
      <c r="B25" s="65" t="s">
        <v>571</v>
      </c>
      <c r="C25" s="77" t="s">
        <v>600</v>
      </c>
      <c r="D25" s="77" t="s">
        <v>908</v>
      </c>
      <c r="E25" s="77"/>
      <c r="F25" s="77"/>
      <c r="G25" s="77"/>
      <c r="H25" s="72"/>
      <c r="I25" s="60"/>
      <c r="J25" s="59"/>
    </row>
    <row r="26" spans="1:10" ht="14.25" customHeight="1">
      <c r="A26" s="173"/>
      <c r="B26" s="173" t="s">
        <v>404</v>
      </c>
      <c r="C26" s="174"/>
      <c r="D26" s="174"/>
      <c r="E26" s="174"/>
      <c r="F26" s="174"/>
      <c r="G26" s="174"/>
      <c r="H26" s="174"/>
      <c r="I26" s="177"/>
      <c r="J26" s="59"/>
    </row>
    <row r="27" spans="1:10" ht="14.25" customHeight="1">
      <c r="A27" s="77" t="str">
        <f t="shared" si="0"/>
        <v>[Authentication-17]</v>
      </c>
      <c r="B27" s="77" t="s">
        <v>454</v>
      </c>
      <c r="C27" s="77" t="s">
        <v>572</v>
      </c>
      <c r="D27" s="77" t="s">
        <v>573</v>
      </c>
      <c r="E27" s="77" t="s">
        <v>453</v>
      </c>
      <c r="F27" s="77"/>
      <c r="G27" s="77"/>
      <c r="H27" s="178"/>
      <c r="I27" s="60"/>
      <c r="J27" s="59"/>
    </row>
    <row r="28" spans="1:10" ht="14.25" customHeight="1">
      <c r="A28" s="173"/>
      <c r="B28" s="173" t="s">
        <v>612</v>
      </c>
      <c r="C28" s="174"/>
      <c r="D28" s="174"/>
      <c r="E28" s="174"/>
      <c r="F28" s="174"/>
      <c r="G28" s="174"/>
      <c r="H28" s="174"/>
      <c r="I28" s="177"/>
      <c r="J28" s="59"/>
    </row>
    <row r="29" spans="1:10" ht="14.25" customHeight="1">
      <c r="A29" s="77" t="str">
        <f>IF(OR(B29&lt;&gt;"",D29&lt;&gt;""),"["&amp;TEXT($B$2,"##")&amp;"-"&amp;TEXT(ROW()-10,"##")&amp;"]","")</f>
        <v>[Authentication-19]</v>
      </c>
      <c r="B29" s="77" t="s">
        <v>456</v>
      </c>
      <c r="C29" s="77" t="s">
        <v>455</v>
      </c>
      <c r="D29" s="77" t="s">
        <v>461</v>
      </c>
      <c r="E29" s="77"/>
      <c r="F29" s="77"/>
      <c r="G29" s="77"/>
      <c r="H29" s="72"/>
      <c r="I29" s="60"/>
      <c r="J29" s="59"/>
    </row>
    <row r="30" spans="1:10" ht="14.25" customHeight="1">
      <c r="A30" s="77" t="str">
        <f>IF(OR(B30&lt;&gt;"",D30&lt;&gt;""),"["&amp;TEXT($B$2,"##")&amp;"-"&amp;TEXT(ROW()-10,"##")&amp;"]","")</f>
        <v>[Authentication-20]</v>
      </c>
      <c r="B30" s="77" t="s">
        <v>457</v>
      </c>
      <c r="C30" s="77" t="s">
        <v>455</v>
      </c>
      <c r="D30" s="77" t="s">
        <v>460</v>
      </c>
      <c r="E30" s="77"/>
      <c r="F30" s="77"/>
      <c r="G30" s="77"/>
      <c r="H30" s="72"/>
      <c r="I30" s="60"/>
      <c r="J30" s="59"/>
    </row>
    <row r="31" spans="1:10" ht="14.25" customHeight="1">
      <c r="A31" s="77" t="str">
        <f t="shared" ref="A31:A32" si="1">IF(OR(B31&lt;&gt;"",D31&lt;&gt;""),"["&amp;TEXT($B$2,"##")&amp;"-"&amp;TEXT(ROW()-10,"##")&amp;"]","")</f>
        <v>[Authentication-21]</v>
      </c>
      <c r="B31" s="77" t="s">
        <v>458</v>
      </c>
      <c r="C31" s="77" t="s">
        <v>430</v>
      </c>
      <c r="D31" s="77" t="s">
        <v>476</v>
      </c>
      <c r="E31" s="77"/>
      <c r="F31" s="77"/>
      <c r="G31" s="77"/>
      <c r="H31" s="72"/>
      <c r="I31" s="60"/>
      <c r="J31" s="59"/>
    </row>
    <row r="32" spans="1:10" ht="14.25" customHeight="1">
      <c r="A32" s="77" t="str">
        <f t="shared" si="1"/>
        <v>[Authentication-22]</v>
      </c>
      <c r="B32" s="77" t="s">
        <v>459</v>
      </c>
      <c r="C32" s="77" t="s">
        <v>430</v>
      </c>
      <c r="D32" s="77" t="s">
        <v>477</v>
      </c>
      <c r="E32" s="77"/>
      <c r="F32" s="77"/>
      <c r="G32" s="77"/>
      <c r="H32" s="72"/>
      <c r="I32" s="60"/>
      <c r="J32" s="59"/>
    </row>
    <row r="33" spans="1:10" ht="14.25" customHeight="1">
      <c r="A33" s="77" t="str">
        <f>IF(OR(B33&lt;&gt;"",D33&lt;&gt;""),"["&amp;TEXT($B$2,"##")&amp;"-"&amp;TEXT(ROW()-10,"##")&amp;"]","")</f>
        <v>[Authentication-23]</v>
      </c>
      <c r="B33" s="77" t="s">
        <v>403</v>
      </c>
      <c r="C33" s="77" t="s">
        <v>462</v>
      </c>
      <c r="D33" s="77" t="s">
        <v>405</v>
      </c>
      <c r="E33" s="77"/>
      <c r="F33" s="77"/>
      <c r="G33" s="77"/>
      <c r="H33" s="72"/>
      <c r="I33" s="60"/>
      <c r="J33" s="59"/>
    </row>
    <row r="34" spans="1:10" ht="14.25" customHeight="1">
      <c r="A34" s="77" t="str">
        <f>IF(OR(B34&lt;&gt;"",D34&lt;&gt;""),"["&amp;TEXT($B$2,"##")&amp;"-"&amp;TEXT(ROW()-10,"##")&amp;"]","")</f>
        <v>[Authentication-24]</v>
      </c>
      <c r="B34" s="77" t="s">
        <v>575</v>
      </c>
      <c r="C34" s="77" t="s">
        <v>601</v>
      </c>
      <c r="D34" s="77" t="s">
        <v>406</v>
      </c>
      <c r="E34" s="77"/>
      <c r="F34" s="77"/>
      <c r="G34" s="77"/>
      <c r="H34" s="72"/>
      <c r="I34" s="60"/>
      <c r="J34" s="59"/>
    </row>
    <row r="35" spans="1:10" ht="14.25" customHeight="1">
      <c r="A35" s="77" t="str">
        <f t="shared" si="0"/>
        <v>[Authentication-25]</v>
      </c>
      <c r="B35" s="77" t="s">
        <v>576</v>
      </c>
      <c r="C35" s="77" t="s">
        <v>463</v>
      </c>
      <c r="D35" s="77" t="s">
        <v>909</v>
      </c>
      <c r="E35" s="77"/>
      <c r="F35" s="77"/>
      <c r="G35" s="77"/>
      <c r="H35" s="72"/>
      <c r="I35" s="60"/>
      <c r="J35" s="59"/>
    </row>
    <row r="36" spans="1:10" ht="14.25" customHeight="1">
      <c r="A36" s="77" t="str">
        <f t="shared" si="0"/>
        <v>[Authentication-26]</v>
      </c>
      <c r="B36" s="77" t="s">
        <v>577</v>
      </c>
      <c r="C36" s="77" t="s">
        <v>464</v>
      </c>
      <c r="D36" s="77" t="s">
        <v>922</v>
      </c>
      <c r="E36" s="77"/>
      <c r="F36" s="77"/>
      <c r="G36" s="77"/>
      <c r="H36" s="72"/>
      <c r="I36" s="60"/>
      <c r="J36" s="59"/>
    </row>
    <row r="37" spans="1:10" ht="14.25" customHeight="1">
      <c r="A37" s="77" t="str">
        <f t="shared" si="0"/>
        <v>[Authentication-27]</v>
      </c>
      <c r="B37" s="77" t="s">
        <v>578</v>
      </c>
      <c r="C37" s="77" t="s">
        <v>465</v>
      </c>
      <c r="D37" s="77" t="s">
        <v>910</v>
      </c>
      <c r="E37" s="77"/>
      <c r="F37" s="77"/>
      <c r="G37" s="77"/>
      <c r="H37" s="72"/>
      <c r="I37" s="60"/>
      <c r="J37" s="59"/>
    </row>
    <row r="38" spans="1:10" ht="14.25" customHeight="1">
      <c r="A38" s="77" t="str">
        <f t="shared" si="0"/>
        <v>[Authentication-28]</v>
      </c>
      <c r="B38" s="77" t="s">
        <v>579</v>
      </c>
      <c r="C38" s="77" t="s">
        <v>466</v>
      </c>
      <c r="D38" s="77" t="s">
        <v>911</v>
      </c>
      <c r="E38" s="77"/>
      <c r="F38" s="77"/>
      <c r="G38" s="77"/>
      <c r="H38" s="72"/>
      <c r="I38" s="60"/>
      <c r="J38" s="59"/>
    </row>
    <row r="39" spans="1:10" ht="14.25" customHeight="1">
      <c r="A39" s="77" t="str">
        <f t="shared" si="0"/>
        <v>[Authentication-29]</v>
      </c>
      <c r="B39" s="77" t="s">
        <v>580</v>
      </c>
      <c r="C39" s="77" t="s">
        <v>467</v>
      </c>
      <c r="D39" s="77" t="s">
        <v>921</v>
      </c>
      <c r="E39" s="77"/>
      <c r="F39" s="77"/>
      <c r="G39" s="77"/>
      <c r="H39" s="72"/>
      <c r="I39" s="60"/>
      <c r="J39" s="59"/>
    </row>
    <row r="40" spans="1:10" ht="14.25" customHeight="1">
      <c r="A40" s="77" t="str">
        <f t="shared" si="0"/>
        <v>[Authentication-30]</v>
      </c>
      <c r="B40" s="77" t="s">
        <v>581</v>
      </c>
      <c r="C40" s="77" t="s">
        <v>468</v>
      </c>
      <c r="D40" s="77" t="s">
        <v>912</v>
      </c>
      <c r="E40" s="77"/>
      <c r="F40" s="77"/>
      <c r="G40" s="77"/>
      <c r="H40" s="72"/>
      <c r="I40" s="60"/>
      <c r="J40" s="59"/>
    </row>
    <row r="41" spans="1:10" ht="14.25" customHeight="1">
      <c r="A41" s="77" t="str">
        <f t="shared" si="0"/>
        <v>[Authentication-31]</v>
      </c>
      <c r="B41" s="77" t="s">
        <v>582</v>
      </c>
      <c r="C41" s="77" t="s">
        <v>913</v>
      </c>
      <c r="D41" s="77" t="s">
        <v>914</v>
      </c>
      <c r="E41" s="77"/>
      <c r="F41" s="77"/>
      <c r="G41" s="77"/>
      <c r="H41" s="72"/>
      <c r="I41" s="60"/>
      <c r="J41" s="59"/>
    </row>
    <row r="42" spans="1:10" ht="14.25" customHeight="1">
      <c r="A42" s="77" t="str">
        <f t="shared" si="0"/>
        <v>[Authentication-32]</v>
      </c>
      <c r="B42" s="77" t="s">
        <v>583</v>
      </c>
      <c r="C42" s="77" t="s">
        <v>469</v>
      </c>
      <c r="D42" s="77" t="s">
        <v>915</v>
      </c>
      <c r="E42" s="77"/>
      <c r="F42" s="77"/>
      <c r="G42" s="77"/>
      <c r="H42" s="72"/>
      <c r="I42" s="60"/>
      <c r="J42" s="59"/>
    </row>
    <row r="43" spans="1:10" ht="14.25" customHeight="1">
      <c r="A43" s="77" t="str">
        <f>IF(OR(B43&lt;&gt;"",D43&lt;&gt;""),"["&amp;TEXT($B$2,"##")&amp;"-"&amp;TEXT(ROW()-10,"##")&amp;"]","")</f>
        <v>[Authentication-33]</v>
      </c>
      <c r="B43" s="77" t="s">
        <v>584</v>
      </c>
      <c r="C43" s="77" t="s">
        <v>602</v>
      </c>
      <c r="D43" s="175" t="s">
        <v>916</v>
      </c>
      <c r="E43" s="77"/>
      <c r="F43" s="77"/>
      <c r="G43" s="77"/>
      <c r="H43" s="72"/>
      <c r="I43" s="60"/>
      <c r="J43" s="59"/>
    </row>
    <row r="44" spans="1:10" ht="14.25" customHeight="1">
      <c r="A44" s="77" t="str">
        <f>IF(OR(B44&lt;&gt;"",D44&lt;&gt;""),"["&amp;TEXT($B$2,"##")&amp;"-"&amp;TEXT(ROW()-10,"##")&amp;"]","")</f>
        <v>[Authentication-34]</v>
      </c>
      <c r="B44" s="77" t="s">
        <v>585</v>
      </c>
      <c r="C44" s="77" t="s">
        <v>603</v>
      </c>
      <c r="D44" s="175" t="s">
        <v>917</v>
      </c>
      <c r="E44" s="77"/>
      <c r="F44" s="77"/>
      <c r="G44" s="77"/>
      <c r="H44" s="72"/>
      <c r="I44" s="60"/>
      <c r="J44" s="59"/>
    </row>
    <row r="45" spans="1:10" ht="14.25" customHeight="1">
      <c r="A45" s="63" t="str">
        <f t="shared" ref="A45" si="2">IF(OR(B45&lt;&gt;"",D45&lt;&gt;""),"["&amp;TEXT($B$2,"##")&amp;"-"&amp;TEXT(ROW()-10,"##")&amp;"]","")</f>
        <v>[Authentication-35]</v>
      </c>
      <c r="B45" s="63" t="s">
        <v>586</v>
      </c>
      <c r="C45" s="63" t="s">
        <v>604</v>
      </c>
      <c r="D45" s="194" t="s">
        <v>918</v>
      </c>
      <c r="E45" s="63"/>
      <c r="F45" s="63"/>
      <c r="G45" s="63"/>
      <c r="H45" s="195"/>
      <c r="I45" s="60"/>
      <c r="J45" s="59"/>
    </row>
    <row r="46" spans="1:10" ht="14.25" customHeight="1">
      <c r="A46" s="65" t="str">
        <f t="shared" si="0"/>
        <v>[Authentication-36]</v>
      </c>
      <c r="B46" s="65" t="s">
        <v>587</v>
      </c>
      <c r="C46" s="65" t="s">
        <v>605</v>
      </c>
      <c r="D46" s="97" t="s">
        <v>407</v>
      </c>
      <c r="E46" s="65"/>
      <c r="F46" s="65"/>
      <c r="G46" s="65"/>
      <c r="H46" s="195"/>
      <c r="I46" s="197"/>
      <c r="J46" s="59"/>
    </row>
    <row r="47" spans="1:10" ht="14.25" customHeight="1">
      <c r="A47" s="65" t="str">
        <f t="shared" si="0"/>
        <v>[Authentication-37]</v>
      </c>
      <c r="B47" s="77" t="s">
        <v>403</v>
      </c>
      <c r="C47" s="77" t="s">
        <v>470</v>
      </c>
      <c r="D47" s="77" t="s">
        <v>478</v>
      </c>
      <c r="E47" s="65"/>
      <c r="F47" s="65"/>
      <c r="G47" s="65"/>
      <c r="H47" s="72"/>
      <c r="I47" s="73"/>
      <c r="J47" s="59"/>
    </row>
    <row r="48" spans="1:10" ht="14.25" customHeight="1">
      <c r="A48" s="65" t="str">
        <f t="shared" si="0"/>
        <v>[Authentication-38]</v>
      </c>
      <c r="B48" s="77" t="s">
        <v>575</v>
      </c>
      <c r="C48" s="77" t="s">
        <v>606</v>
      </c>
      <c r="D48" s="77" t="s">
        <v>479</v>
      </c>
      <c r="E48" s="65"/>
      <c r="F48" s="65"/>
      <c r="G48" s="65"/>
      <c r="H48" s="72"/>
      <c r="I48" s="73"/>
      <c r="J48" s="59"/>
    </row>
    <row r="49" spans="1:10" ht="14.25" customHeight="1">
      <c r="A49" s="65" t="str">
        <f t="shared" si="0"/>
        <v>[Authentication-39]</v>
      </c>
      <c r="B49" s="77" t="s">
        <v>576</v>
      </c>
      <c r="C49" s="77" t="s">
        <v>471</v>
      </c>
      <c r="D49" s="77" t="s">
        <v>919</v>
      </c>
      <c r="E49" s="65"/>
      <c r="F49" s="65"/>
      <c r="G49" s="65"/>
      <c r="H49" s="72"/>
      <c r="I49" s="73"/>
      <c r="J49" s="59"/>
    </row>
    <row r="50" spans="1:10" ht="14.25" customHeight="1">
      <c r="A50" s="65" t="str">
        <f t="shared" si="0"/>
        <v>[Authentication-40]</v>
      </c>
      <c r="B50" s="77" t="s">
        <v>577</v>
      </c>
      <c r="C50" s="77" t="s">
        <v>472</v>
      </c>
      <c r="D50" s="77" t="s">
        <v>920</v>
      </c>
      <c r="E50" s="65"/>
      <c r="F50" s="65"/>
      <c r="G50" s="65"/>
      <c r="H50" s="72"/>
      <c r="I50" s="73"/>
      <c r="J50" s="59"/>
    </row>
    <row r="51" spans="1:10" ht="14.25" customHeight="1">
      <c r="A51" s="65" t="str">
        <f t="shared" si="0"/>
        <v>[Authentication-41]</v>
      </c>
      <c r="B51" s="77" t="s">
        <v>578</v>
      </c>
      <c r="C51" s="77" t="s">
        <v>473</v>
      </c>
      <c r="D51" s="77" t="s">
        <v>923</v>
      </c>
      <c r="E51" s="65"/>
      <c r="F51" s="65"/>
      <c r="G51" s="65"/>
      <c r="H51" s="72"/>
      <c r="I51" s="73"/>
      <c r="J51" s="59"/>
    </row>
    <row r="52" spans="1:10" ht="14.25" customHeight="1">
      <c r="A52" s="65" t="str">
        <f t="shared" si="0"/>
        <v>[Authentication-42]</v>
      </c>
      <c r="B52" s="77" t="s">
        <v>579</v>
      </c>
      <c r="C52" s="77" t="s">
        <v>474</v>
      </c>
      <c r="D52" s="77" t="s">
        <v>924</v>
      </c>
      <c r="E52" s="65"/>
      <c r="F52" s="65"/>
      <c r="G52" s="65"/>
      <c r="H52" s="72"/>
      <c r="I52" s="73"/>
      <c r="J52" s="59"/>
    </row>
    <row r="53" spans="1:10" ht="14.25" customHeight="1">
      <c r="A53" s="65" t="str">
        <f t="shared" si="0"/>
        <v>[Authentication-43]</v>
      </c>
      <c r="B53" s="77" t="s">
        <v>580</v>
      </c>
      <c r="C53" s="77" t="s">
        <v>475</v>
      </c>
      <c r="D53" s="77" t="s">
        <v>925</v>
      </c>
      <c r="E53" s="65"/>
      <c r="F53" s="65"/>
      <c r="G53" s="65"/>
      <c r="H53" s="72"/>
      <c r="I53" s="73"/>
      <c r="J53" s="59"/>
    </row>
    <row r="54" spans="1:10" ht="14.25" customHeight="1">
      <c r="A54" s="65" t="str">
        <f t="shared" si="0"/>
        <v>[Authentication-44]</v>
      </c>
      <c r="B54" s="77" t="s">
        <v>588</v>
      </c>
      <c r="C54" s="77" t="s">
        <v>607</v>
      </c>
      <c r="D54" s="77" t="s">
        <v>926</v>
      </c>
      <c r="E54" s="65"/>
      <c r="F54" s="65"/>
      <c r="G54" s="65"/>
      <c r="H54" s="72"/>
      <c r="I54" s="73"/>
      <c r="J54" s="59"/>
    </row>
    <row r="55" spans="1:10" ht="14.25" customHeight="1">
      <c r="A55" s="65" t="str">
        <f t="shared" si="0"/>
        <v>[Authentication-45]</v>
      </c>
      <c r="B55" s="77" t="s">
        <v>582</v>
      </c>
      <c r="C55" s="77" t="s">
        <v>480</v>
      </c>
      <c r="D55" s="77" t="s">
        <v>927</v>
      </c>
      <c r="E55" s="65"/>
      <c r="F55" s="65"/>
      <c r="G55" s="65"/>
      <c r="H55" s="72"/>
      <c r="I55" s="73"/>
      <c r="J55" s="59"/>
    </row>
    <row r="56" spans="1:10" ht="14.25" customHeight="1">
      <c r="A56" s="65" t="str">
        <f t="shared" si="0"/>
        <v>[Authentication-46]</v>
      </c>
      <c r="B56" s="77" t="s">
        <v>583</v>
      </c>
      <c r="C56" s="77" t="s">
        <v>608</v>
      </c>
      <c r="D56" s="77" t="s">
        <v>928</v>
      </c>
      <c r="E56" s="65"/>
      <c r="F56" s="65"/>
      <c r="G56" s="65"/>
      <c r="H56" s="72"/>
      <c r="I56" s="73"/>
      <c r="J56" s="59"/>
    </row>
    <row r="57" spans="1:10" ht="14.25" customHeight="1">
      <c r="A57" s="65" t="str">
        <f t="shared" si="0"/>
        <v>[Authentication-47]</v>
      </c>
      <c r="B57" s="77" t="s">
        <v>584</v>
      </c>
      <c r="C57" s="77" t="s">
        <v>609</v>
      </c>
      <c r="D57" s="175" t="s">
        <v>929</v>
      </c>
      <c r="E57" s="65"/>
      <c r="F57" s="65"/>
      <c r="G57" s="65"/>
      <c r="H57" s="72"/>
      <c r="I57" s="73"/>
      <c r="J57" s="59"/>
    </row>
    <row r="58" spans="1:10" ht="14.25" customHeight="1">
      <c r="A58" s="65" t="str">
        <f t="shared" si="0"/>
        <v>[Authentication-48]</v>
      </c>
      <c r="B58" s="77" t="s">
        <v>585</v>
      </c>
      <c r="C58" s="77" t="s">
        <v>610</v>
      </c>
      <c r="D58" s="175" t="s">
        <v>930</v>
      </c>
      <c r="E58" s="65"/>
      <c r="F58" s="65"/>
      <c r="G58" s="65"/>
      <c r="H58" s="72"/>
      <c r="I58" s="73"/>
      <c r="J58" s="59"/>
    </row>
    <row r="59" spans="1:10" ht="14.25" customHeight="1">
      <c r="A59" s="65" t="str">
        <f t="shared" si="0"/>
        <v>[Authentication-49]</v>
      </c>
      <c r="B59" s="63" t="s">
        <v>586</v>
      </c>
      <c r="C59" s="63" t="s">
        <v>611</v>
      </c>
      <c r="D59" s="194" t="s">
        <v>931</v>
      </c>
      <c r="E59" s="65"/>
      <c r="F59" s="65"/>
      <c r="G59" s="65"/>
      <c r="H59" s="72"/>
      <c r="I59" s="73"/>
      <c r="J59" s="59"/>
    </row>
    <row r="60" spans="1:10" ht="14.25" customHeight="1">
      <c r="A60" s="65" t="str">
        <f t="shared" si="0"/>
        <v>[Authentication-50]</v>
      </c>
      <c r="B60" s="65" t="s">
        <v>587</v>
      </c>
      <c r="C60" s="65" t="s">
        <v>595</v>
      </c>
      <c r="D60" s="97" t="s">
        <v>481</v>
      </c>
      <c r="E60" s="65"/>
      <c r="F60" s="65"/>
      <c r="G60" s="65"/>
      <c r="H60" s="72"/>
      <c r="I60" s="73"/>
      <c r="J60" s="59"/>
    </row>
    <row r="61" spans="1:10" ht="14.25" customHeight="1">
      <c r="A61" s="173"/>
      <c r="B61" s="173" t="s">
        <v>408</v>
      </c>
      <c r="C61" s="174"/>
      <c r="D61" s="174"/>
      <c r="E61" s="174"/>
      <c r="F61" s="174"/>
      <c r="G61" s="174"/>
      <c r="H61" s="174"/>
      <c r="I61" s="179"/>
      <c r="J61" s="59"/>
    </row>
    <row r="62" spans="1:10" ht="14.25" customHeight="1">
      <c r="A62" s="77" t="str">
        <f t="shared" ref="A62:A89" si="3">IF(OR(B62&lt;&gt;"",D62&lt;&gt;""),"["&amp;TEXT($B$2,"##")&amp;"-"&amp;TEXT(ROW()-10,"##")&amp;"]","")</f>
        <v>[Authentication-52]</v>
      </c>
      <c r="B62" s="77" t="s">
        <v>518</v>
      </c>
      <c r="C62" s="77" t="s">
        <v>521</v>
      </c>
      <c r="D62" s="77" t="s">
        <v>525</v>
      </c>
      <c r="E62" s="77"/>
      <c r="F62" s="77"/>
      <c r="G62" s="77"/>
      <c r="H62" s="72"/>
      <c r="I62" s="60"/>
      <c r="J62" s="59"/>
    </row>
    <row r="63" spans="1:10" ht="14.25" customHeight="1">
      <c r="A63" s="77" t="str">
        <f t="shared" si="3"/>
        <v>[Authentication-53]</v>
      </c>
      <c r="B63" s="77" t="s">
        <v>519</v>
      </c>
      <c r="C63" s="77" t="s">
        <v>521</v>
      </c>
      <c r="D63" s="77" t="s">
        <v>525</v>
      </c>
      <c r="E63" s="77"/>
      <c r="F63" s="77"/>
      <c r="G63" s="77"/>
      <c r="H63" s="72"/>
      <c r="I63" s="60"/>
      <c r="J63" s="59"/>
    </row>
    <row r="64" spans="1:10" ht="14.25" customHeight="1">
      <c r="A64" s="77" t="str">
        <f t="shared" si="3"/>
        <v>[Authentication-54]</v>
      </c>
      <c r="B64" s="77" t="s">
        <v>520</v>
      </c>
      <c r="C64" s="77" t="s">
        <v>522</v>
      </c>
      <c r="D64" s="77" t="s">
        <v>525</v>
      </c>
      <c r="E64" s="77"/>
      <c r="F64" s="77"/>
      <c r="G64" s="77"/>
      <c r="H64" s="72"/>
      <c r="I64" s="60"/>
      <c r="J64" s="59"/>
    </row>
    <row r="65" spans="1:10" ht="14.25" customHeight="1">
      <c r="A65" s="77" t="str">
        <f t="shared" si="3"/>
        <v>[Authentication-55]</v>
      </c>
      <c r="B65" s="205" t="s">
        <v>523</v>
      </c>
      <c r="C65" s="63" t="s">
        <v>526</v>
      </c>
      <c r="D65" s="206" t="s">
        <v>527</v>
      </c>
      <c r="E65" s="77"/>
      <c r="F65" s="77"/>
      <c r="G65" s="77"/>
      <c r="H65" s="72"/>
      <c r="I65" s="60"/>
      <c r="J65" s="59"/>
    </row>
    <row r="66" spans="1:10" ht="14.25" customHeight="1">
      <c r="A66" s="96" t="str">
        <f t="shared" si="3"/>
        <v>[Authentication-56]</v>
      </c>
      <c r="B66" s="209" t="s">
        <v>524</v>
      </c>
      <c r="C66" s="210" t="s">
        <v>528</v>
      </c>
      <c r="D66" s="211" t="s">
        <v>529</v>
      </c>
      <c r="E66" s="123"/>
      <c r="F66" s="77"/>
      <c r="G66" s="77"/>
      <c r="H66" s="72"/>
      <c r="I66" s="60"/>
      <c r="J66" s="59"/>
    </row>
    <row r="67" spans="1:10" ht="14.25" customHeight="1">
      <c r="A67" s="95" t="str">
        <f t="shared" si="3"/>
        <v>[Authentication-57]</v>
      </c>
      <c r="B67" s="212" t="s">
        <v>530</v>
      </c>
      <c r="C67" s="213" t="s">
        <v>531</v>
      </c>
      <c r="D67" s="214" t="s">
        <v>532</v>
      </c>
      <c r="E67" s="123"/>
      <c r="F67" s="77"/>
      <c r="G67" s="77"/>
      <c r="H67" s="72"/>
      <c r="I67" s="60"/>
      <c r="J67" s="59"/>
    </row>
    <row r="68" spans="1:10">
      <c r="A68" s="173"/>
      <c r="B68" s="340" t="s">
        <v>612</v>
      </c>
      <c r="C68" s="341"/>
      <c r="D68" s="341"/>
      <c r="E68" s="341"/>
      <c r="F68" s="215"/>
      <c r="G68" s="215"/>
      <c r="H68" s="215"/>
      <c r="I68" s="216"/>
      <c r="J68" s="59"/>
    </row>
    <row r="69" spans="1:10" ht="13.5" customHeight="1">
      <c r="A69" s="207" t="str">
        <f t="shared" si="3"/>
        <v>[Authentication-59]</v>
      </c>
      <c r="B69" s="207" t="s">
        <v>613</v>
      </c>
      <c r="C69" s="207" t="s">
        <v>614</v>
      </c>
      <c r="D69" s="207" t="s">
        <v>615</v>
      </c>
      <c r="E69" s="99"/>
      <c r="F69" s="99"/>
      <c r="G69" s="99"/>
      <c r="H69" s="100"/>
      <c r="I69" s="99"/>
    </row>
    <row r="70" spans="1:10" ht="13.5" customHeight="1">
      <c r="A70" s="207" t="str">
        <f t="shared" si="3"/>
        <v>[Authentication-60]</v>
      </c>
      <c r="B70" s="207" t="s">
        <v>613</v>
      </c>
      <c r="C70" s="207" t="s">
        <v>614</v>
      </c>
      <c r="D70" s="207" t="s">
        <v>616</v>
      </c>
      <c r="E70" s="99"/>
      <c r="F70" s="99"/>
      <c r="G70" s="99"/>
      <c r="H70" s="100"/>
      <c r="I70" s="99"/>
    </row>
    <row r="71" spans="1:10" ht="13.5" customHeight="1">
      <c r="A71" s="207" t="str">
        <f t="shared" si="3"/>
        <v>[Authentication-61]</v>
      </c>
      <c r="B71" s="207" t="s">
        <v>617</v>
      </c>
      <c r="C71" s="207" t="s">
        <v>618</v>
      </c>
      <c r="D71" s="207" t="s">
        <v>621</v>
      </c>
      <c r="E71" s="99"/>
      <c r="F71" s="99"/>
      <c r="G71" s="99"/>
      <c r="H71" s="100"/>
      <c r="I71" s="99"/>
    </row>
    <row r="72" spans="1:10" ht="13.5" customHeight="1">
      <c r="A72" s="207" t="str">
        <f t="shared" si="3"/>
        <v>[Authentication-62]</v>
      </c>
      <c r="B72" s="77" t="s">
        <v>403</v>
      </c>
      <c r="C72" s="207" t="s">
        <v>619</v>
      </c>
      <c r="D72" s="207" t="s">
        <v>620</v>
      </c>
      <c r="E72" s="99"/>
      <c r="F72" s="99"/>
      <c r="G72" s="99"/>
      <c r="H72" s="100"/>
      <c r="I72" s="99"/>
    </row>
    <row r="73" spans="1:10" ht="13.5" customHeight="1">
      <c r="A73" s="207" t="str">
        <f t="shared" si="3"/>
        <v>[Authentication-63]</v>
      </c>
      <c r="B73" s="77" t="s">
        <v>622</v>
      </c>
      <c r="C73" s="207" t="s">
        <v>623</v>
      </c>
      <c r="D73" s="207" t="s">
        <v>624</v>
      </c>
      <c r="E73" s="99"/>
      <c r="F73" s="99"/>
      <c r="G73" s="99"/>
      <c r="H73" s="100"/>
      <c r="I73" s="99"/>
    </row>
    <row r="74" spans="1:10" ht="13.5" customHeight="1">
      <c r="A74" s="207" t="str">
        <f t="shared" si="3"/>
        <v>[Authentication-64]</v>
      </c>
      <c r="B74" s="77" t="s">
        <v>625</v>
      </c>
      <c r="C74" s="207" t="s">
        <v>626</v>
      </c>
      <c r="D74" s="207" t="s">
        <v>627</v>
      </c>
      <c r="E74" s="99"/>
      <c r="F74" s="99"/>
      <c r="G74" s="99"/>
      <c r="H74" s="100"/>
      <c r="I74" s="99"/>
    </row>
    <row r="75" spans="1:10" ht="13.5" customHeight="1">
      <c r="A75" s="207" t="str">
        <f t="shared" si="3"/>
        <v>[Authentication-65]</v>
      </c>
      <c r="B75" s="77" t="s">
        <v>628</v>
      </c>
      <c r="C75" s="207" t="s">
        <v>631</v>
      </c>
      <c r="D75" s="207" t="s">
        <v>629</v>
      </c>
      <c r="E75" s="99"/>
      <c r="F75" s="99"/>
      <c r="G75" s="99"/>
      <c r="H75" s="100"/>
      <c r="I75" s="99"/>
    </row>
    <row r="76" spans="1:10" ht="13.5" customHeight="1">
      <c r="A76" s="207" t="str">
        <f t="shared" si="3"/>
        <v>[Authentication-66]</v>
      </c>
      <c r="B76" s="77" t="s">
        <v>630</v>
      </c>
      <c r="C76" s="207" t="s">
        <v>634</v>
      </c>
      <c r="D76" s="207" t="s">
        <v>632</v>
      </c>
      <c r="E76" s="99"/>
      <c r="F76" s="99"/>
      <c r="G76" s="99"/>
      <c r="H76" s="100"/>
      <c r="I76" s="99"/>
    </row>
    <row r="77" spans="1:10" ht="13.5" customHeight="1">
      <c r="A77" s="207" t="str">
        <f t="shared" si="3"/>
        <v>[Authentication-67]</v>
      </c>
      <c r="B77" s="77" t="s">
        <v>633</v>
      </c>
      <c r="C77" s="207" t="s">
        <v>635</v>
      </c>
      <c r="D77" s="207" t="s">
        <v>636</v>
      </c>
      <c r="E77" s="99"/>
      <c r="F77" s="99"/>
      <c r="G77" s="99"/>
      <c r="H77" s="100"/>
      <c r="I77" s="99"/>
    </row>
    <row r="78" spans="1:10" ht="13.5" customHeight="1">
      <c r="A78" s="207" t="str">
        <f>IF(OR(B78&lt;&gt;"",D78&lt;&gt;""),"["&amp;TEXT($B$2,"##")&amp;"-"&amp;TEXT(ROW()-10,"##")&amp;"]","")</f>
        <v>[Authentication-68]</v>
      </c>
      <c r="B78" s="77" t="s">
        <v>637</v>
      </c>
      <c r="C78" s="207" t="s">
        <v>638</v>
      </c>
      <c r="D78" s="207" t="s">
        <v>639</v>
      </c>
      <c r="E78" s="99"/>
      <c r="F78" s="99"/>
      <c r="G78" s="99"/>
      <c r="H78" s="100"/>
      <c r="I78" s="99"/>
    </row>
    <row r="79" spans="1:10" ht="13.5" customHeight="1">
      <c r="A79" s="207" t="str">
        <f t="shared" si="3"/>
        <v>[Authentication-69]</v>
      </c>
      <c r="B79" s="77" t="s">
        <v>640</v>
      </c>
      <c r="C79" s="207" t="s">
        <v>641</v>
      </c>
      <c r="D79" s="207" t="s">
        <v>648</v>
      </c>
      <c r="E79" s="99"/>
      <c r="F79" s="99"/>
      <c r="G79" s="99"/>
      <c r="H79" s="100"/>
      <c r="I79" s="99"/>
    </row>
    <row r="80" spans="1:10" ht="13.5" customHeight="1">
      <c r="A80" s="207" t="str">
        <f t="shared" si="3"/>
        <v>[Authentication-70]</v>
      </c>
      <c r="B80" s="77" t="s">
        <v>642</v>
      </c>
      <c r="C80" s="207" t="s">
        <v>643</v>
      </c>
      <c r="D80" s="207" t="s">
        <v>647</v>
      </c>
      <c r="E80" s="99"/>
      <c r="F80" s="99"/>
      <c r="G80" s="99"/>
      <c r="H80" s="100"/>
      <c r="I80" s="99"/>
    </row>
    <row r="81" spans="1:9" ht="13.5" customHeight="1">
      <c r="A81" s="207" t="str">
        <f t="shared" si="3"/>
        <v>[Authentication-71]</v>
      </c>
      <c r="B81" s="77" t="s">
        <v>644</v>
      </c>
      <c r="C81" s="207" t="s">
        <v>645</v>
      </c>
      <c r="D81" s="207" t="s">
        <v>646</v>
      </c>
      <c r="E81" s="99"/>
      <c r="F81" s="99"/>
      <c r="G81" s="99"/>
      <c r="H81" s="100"/>
      <c r="I81" s="99"/>
    </row>
    <row r="82" spans="1:9" ht="13.5" customHeight="1">
      <c r="A82" s="207" t="str">
        <f t="shared" si="3"/>
        <v>[Authentication-72]</v>
      </c>
      <c r="B82" s="77" t="s">
        <v>649</v>
      </c>
      <c r="C82" s="207" t="s">
        <v>650</v>
      </c>
      <c r="D82" s="207" t="s">
        <v>651</v>
      </c>
      <c r="E82" s="99"/>
      <c r="F82" s="99"/>
      <c r="G82" s="99"/>
      <c r="H82" s="100"/>
      <c r="I82" s="99"/>
    </row>
    <row r="83" spans="1:9" ht="13.5" customHeight="1">
      <c r="A83" s="207" t="str">
        <f t="shared" si="3"/>
        <v>[Authentication-73]</v>
      </c>
      <c r="B83" s="77" t="s">
        <v>652</v>
      </c>
      <c r="C83" s="207" t="s">
        <v>650</v>
      </c>
      <c r="D83" s="207" t="s">
        <v>651</v>
      </c>
      <c r="E83" s="99"/>
      <c r="F83" s="99"/>
      <c r="G83" s="99"/>
      <c r="H83" s="100"/>
      <c r="I83" s="99"/>
    </row>
    <row r="84" spans="1:9" ht="13.5" customHeight="1">
      <c r="A84" s="207" t="str">
        <f t="shared" si="3"/>
        <v>[Authentication-74]</v>
      </c>
      <c r="B84" s="77" t="s">
        <v>653</v>
      </c>
      <c r="C84" s="207" t="s">
        <v>655</v>
      </c>
      <c r="D84" s="207" t="s">
        <v>658</v>
      </c>
      <c r="E84" s="99"/>
      <c r="F84" s="99"/>
      <c r="G84" s="99"/>
      <c r="H84" s="100"/>
      <c r="I84" s="99"/>
    </row>
    <row r="85" spans="1:9" ht="13.5" customHeight="1">
      <c r="A85" s="207" t="str">
        <f t="shared" si="3"/>
        <v>[Authentication-75]</v>
      </c>
      <c r="B85" s="77" t="s">
        <v>654</v>
      </c>
      <c r="C85" s="207" t="s">
        <v>657</v>
      </c>
      <c r="D85" s="207" t="s">
        <v>656</v>
      </c>
      <c r="E85" s="99"/>
      <c r="F85" s="99"/>
      <c r="G85" s="99"/>
      <c r="H85" s="100"/>
      <c r="I85" s="99"/>
    </row>
    <row r="86" spans="1:9" ht="13.5" customHeight="1">
      <c r="A86" s="207" t="str">
        <f t="shared" si="3"/>
        <v>[Authentication-76]</v>
      </c>
      <c r="B86" s="77" t="s">
        <v>659</v>
      </c>
      <c r="C86" s="207" t="s">
        <v>660</v>
      </c>
      <c r="D86" s="207" t="s">
        <v>661</v>
      </c>
      <c r="E86" s="99"/>
      <c r="F86" s="99"/>
      <c r="G86" s="99"/>
      <c r="H86" s="100"/>
      <c r="I86" s="99"/>
    </row>
    <row r="87" spans="1:9" ht="13.5" customHeight="1">
      <c r="A87" s="207" t="str">
        <f t="shared" si="3"/>
        <v>[Authentication-77]</v>
      </c>
      <c r="B87" s="63" t="s">
        <v>662</v>
      </c>
      <c r="C87" s="208" t="s">
        <v>663</v>
      </c>
      <c r="D87" s="207" t="s">
        <v>664</v>
      </c>
      <c r="E87" s="99"/>
      <c r="F87" s="99"/>
      <c r="G87" s="99"/>
      <c r="H87" s="100"/>
      <c r="I87" s="99"/>
    </row>
    <row r="88" spans="1:9" ht="13.5" customHeight="1">
      <c r="A88" s="207" t="str">
        <f t="shared" si="3"/>
        <v>[Authentication-78]</v>
      </c>
      <c r="B88" s="65" t="s">
        <v>665</v>
      </c>
      <c r="C88" s="207" t="s">
        <v>666</v>
      </c>
      <c r="D88" s="207" t="s">
        <v>667</v>
      </c>
      <c r="E88" s="99"/>
      <c r="F88" s="99"/>
      <c r="G88" s="99"/>
      <c r="H88" s="100"/>
      <c r="I88" s="99"/>
    </row>
    <row r="89" spans="1:9" ht="13.5" customHeight="1">
      <c r="A89" s="207" t="str">
        <f t="shared" si="3"/>
        <v>[Authentication-79]</v>
      </c>
      <c r="B89" s="65" t="s">
        <v>668</v>
      </c>
      <c r="C89" s="207" t="s">
        <v>669</v>
      </c>
      <c r="D89" s="207" t="s">
        <v>670</v>
      </c>
      <c r="E89" s="99"/>
      <c r="F89" s="99"/>
      <c r="G89" s="99"/>
      <c r="H89" s="100"/>
      <c r="I89" s="99"/>
    </row>
  </sheetData>
  <mergeCells count="6">
    <mergeCell ref="B68:E68"/>
    <mergeCell ref="B2:G2"/>
    <mergeCell ref="B3:G3"/>
    <mergeCell ref="B4:G4"/>
    <mergeCell ref="E5:G5"/>
    <mergeCell ref="E6:G6"/>
  </mergeCells>
  <dataValidations count="1">
    <dataValidation type="list" allowBlank="1" showErrorMessage="1" sqref="F12:G25 F27:G27 F62:G67 F29:G60">
      <formula1>$J$2:$J$6</formula1>
      <formula2>0</formula2>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表紙</vt:lpstr>
      <vt:lpstr>テスト報告</vt:lpstr>
      <vt:lpstr>テスト項目一覧</vt:lpstr>
      <vt:lpstr>Homepage</vt:lpstr>
      <vt:lpstr>Medicinal plants Article</vt:lpstr>
      <vt:lpstr>Remedy Article</vt:lpstr>
      <vt:lpstr>Herbal medicine store</vt:lpstr>
      <vt:lpstr>Personal Page</vt:lpstr>
      <vt:lpstr>Authentication</vt:lpstr>
      <vt:lpstr>Mod Module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Quynh HT</cp:lastModifiedBy>
  <dcterms:created xsi:type="dcterms:W3CDTF">2014-07-15T10:13:31Z</dcterms:created>
  <dcterms:modified xsi:type="dcterms:W3CDTF">2016-04-10T18:52:33Z</dcterms:modified>
  <cp:category>BM</cp:category>
</cp:coreProperties>
</file>