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7260" windowHeight="14880" tabRatio="543" activeTab="4"/>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9" l="1"/>
  <c r="A42" i="9"/>
  <c r="A44" i="9"/>
  <c r="A46" i="9"/>
  <c r="A48" i="9"/>
  <c r="A50" i="9"/>
  <c r="A52" i="9"/>
  <c r="A54" i="9"/>
  <c r="A56" i="9"/>
  <c r="A58" i="9"/>
  <c r="A27" i="12"/>
  <c r="A29" i="12"/>
  <c r="A31" i="12"/>
  <c r="A25" i="12"/>
  <c r="A35" i="9"/>
  <c r="A33" i="9"/>
  <c r="A32" i="9"/>
  <c r="A30" i="9"/>
  <c r="A23" i="12"/>
  <c r="A22" i="12"/>
  <c r="A20" i="12"/>
  <c r="A19" i="12"/>
  <c r="A18" i="12"/>
  <c r="A17" i="12"/>
  <c r="A16" i="12"/>
  <c r="A15" i="12"/>
  <c r="A14" i="12"/>
  <c r="A13" i="12"/>
  <c r="A12" i="12"/>
  <c r="E6" i="12"/>
  <c r="D6" i="12"/>
  <c r="B6" i="12"/>
  <c r="A6" i="12"/>
  <c r="C6" i="12"/>
  <c r="A25" i="10"/>
  <c r="A38" i="9"/>
  <c r="A37" i="9"/>
  <c r="A27" i="10"/>
  <c r="A23" i="10"/>
  <c r="A22" i="10"/>
  <c r="A20" i="10"/>
  <c r="A19" i="10"/>
  <c r="A18" i="10"/>
  <c r="A17" i="10"/>
  <c r="A16" i="10"/>
  <c r="A15" i="10"/>
  <c r="A14" i="10"/>
  <c r="A13" i="10"/>
  <c r="A12" i="10"/>
  <c r="D6" i="10"/>
  <c r="B6" i="10"/>
  <c r="A6" i="10"/>
  <c r="A26" i="9"/>
  <c r="A27" i="9"/>
  <c r="A24" i="9"/>
  <c r="A23" i="9"/>
  <c r="A22" i="9"/>
  <c r="A20" i="9"/>
  <c r="A29" i="9"/>
  <c r="A6" i="9"/>
  <c r="B6" i="9"/>
  <c r="D6" i="9"/>
  <c r="A12" i="9"/>
  <c r="E6" i="10"/>
  <c r="C6" i="10"/>
  <c r="C6" i="1"/>
  <c r="G12" i="5"/>
  <c r="E12" i="5"/>
  <c r="D12" i="5"/>
  <c r="G11" i="5"/>
  <c r="E11" i="5"/>
  <c r="D11" i="5"/>
  <c r="A13" i="9"/>
  <c r="A14" i="9"/>
  <c r="A15" i="9"/>
  <c r="A16" i="9"/>
  <c r="A17" i="9"/>
  <c r="A18" i="9"/>
  <c r="C3" i="5"/>
  <c r="C4" i="5"/>
  <c r="C5" i="5"/>
  <c r="D3" i="2"/>
  <c r="D4" i="2"/>
  <c r="A63" i="9"/>
  <c r="G13" i="5"/>
  <c r="D13" i="5"/>
  <c r="E13" i="5"/>
  <c r="H12" i="5"/>
  <c r="A64" i="9"/>
  <c r="F12" i="5"/>
  <c r="A65" i="9"/>
  <c r="A66" i="9"/>
  <c r="A67" i="9"/>
  <c r="A68" i="9"/>
  <c r="A70" i="9"/>
  <c r="A71" i="9"/>
  <c r="A72" i="9"/>
  <c r="A73" i="9"/>
  <c r="A74" i="9"/>
  <c r="A75" i="9"/>
  <c r="A76" i="9"/>
  <c r="A77" i="9"/>
  <c r="A78" i="9"/>
  <c r="A79" i="9"/>
  <c r="A80" i="9"/>
  <c r="A81" i="9"/>
  <c r="A82" i="9"/>
  <c r="E6" i="9"/>
  <c r="H11" i="5"/>
  <c r="H13" i="5"/>
  <c r="C6" i="9"/>
  <c r="F11" i="5"/>
  <c r="F13" i="5"/>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<sst xmlns="http://schemas.openxmlformats.org/spreadsheetml/2006/main" count="523" uniqueCount="382">
  <si>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</si>
  <si>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</si>
  <si>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</si>
  <si>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</si>
  <si>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</si>
  <si>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</si>
  <si>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</si>
  <si>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</si>
  <si>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</si>
  <si>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</si>
  <si>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</si>
  <si>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</si>
  <si>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</si>
  <si>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</si>
  <si>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</si>
  <si>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</si>
  <si>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</si>
  <si>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</si>
  <si>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</si>
  <si>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</si>
  <si>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</si>
  <si>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</si>
  <si>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</si>
  <si>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</si>
  <si>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</si>
  <si>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</si>
  <si>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</si>
  <si>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</si>
  <si>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</si>
  <si>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</si>
  <si>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</si>
  <si>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</si>
  <si>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</si>
  <si>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</si>
  <si>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</si>
  <si>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</si>
  <si>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</si>
  <si>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</si>
  <si>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</si>
  <si>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</si>
  <si>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</si>
  <si>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</si>
  <si>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</si>
  <si>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</si>
  <si>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</si>
  <si>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</si>
  <si>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</si>
  <si>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</si>
  <si>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</si>
  <si>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</si>
  <si>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</si>
  <si>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</si>
  <si>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</si>
  <si>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</si>
  <si>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</si>
  <si>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</si>
  <si>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</si>
  <si>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</si>
  <si>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</si>
  <si>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</si>
  <si>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</si>
  <si>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</si>
  <si>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</si>
  <si>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</si>
  <si>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</si>
  <si>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</si>
  <si>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</si>
  <si>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</si>
  <si>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</si>
  <si>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</si>
  <si>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</si>
  <si>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</si>
  <si>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</si>
  <si>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</si>
  <si>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</si>
  <si>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</si>
  <si>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</si>
  <si>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</si>
  <si>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</si>
  <si>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</si>
  <si>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</si>
  <si>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</si>
  <si>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</si>
  <si>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</si>
  <si>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</si>
  <si>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</si>
  <si>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</si>
  <si>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</si>
  <si>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</si>
  <si>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</si>
  <si>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</si>
  <si>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</si>
  <si>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</si>
  <si>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</si>
  <si>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</si>
  <si>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</si>
  <si>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</si>
  <si>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</si>
  <si>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</si>
  <si>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</si>
  <si>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</si>
  <si>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</si>
  <si>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</si>
  <si>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</si>
  <si>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</si>
  <si>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</si>
  <si>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</si>
  <si>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</si>
  <si>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</si>
  <si>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</si>
  <si>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</si>
  <si>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</si>
  <si>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</si>
  <si>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</si>
  <si>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</si>
  <si>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</si>
  <si>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</si>
  <si>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</si>
  <si>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</si>
  <si>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</si>
  <si>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</si>
  <si>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</si>
  <si>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</si>
  <si>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</si>
  <si>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</si>
  <si>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</si>
  <si>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</si>
  <si>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</si>
  <si>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</si>
  <si>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</si>
  <si>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</si>
  <si>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</si>
  <si>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</si>
  <si>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</si>
  <si>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</si>
  <si>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</si>
  <si>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</si>
  <si>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</si>
  <si>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</si>
  <si>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</si>
  <si>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</si>
  <si>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</si>
  <si>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</si>
  <si>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</si>
  <si>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</si>
  <si>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</si>
  <si>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</si>
  <si>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</si>
  <si>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</si>
  <si>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</si>
  <si>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</si>
  <si>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</si>
  <si>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</si>
  <si>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</si>
  <si>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</si>
  <si>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</si>
  <si>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</si>
  <si>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</si>
  <si>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</si>
  <si>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</si>
  <si>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</si>
  <si>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</si>
  <si>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</si>
  <si>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</si>
  <si>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</si>
  <si>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</si>
  <si>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</si>
  <si>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</si>
  <si>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</si>
  <si>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</si>
  <si>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</si>
  <si>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</si>
  <si>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</si>
  <si>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</si>
  <si>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</si>
  <si>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</si>
  <si>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</si>
  <si>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</si>
  <si>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</si>
  <si>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</si>
  <si>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</si>
  <si>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</si>
  <si>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</si>
  <si>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</si>
  <si>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</si>
  <si>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</si>
  <si>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</si>
  <si>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</si>
  <si>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</si>
  <si>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</si>
  <si>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</si>
  <si>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</si>
  <si>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</si>
  <si>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</si>
  <si>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</si>
  <si>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</si>
  <si>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</si>
  <si>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</si>
  <si>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</si>
  <si>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</si>
  <si>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</si>
  <si>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</si>
  <si>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</si>
  <si>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</si>
  <si>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Common</t>
  </si>
  <si>
    <t xml:space="preserve">1. Log out successfully
2. Homepage is displayed </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</si>
  <si>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</si>
  <si>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</si>
  <si>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</si>
  <si>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</si>
  <si>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</si>
  <si>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</si>
  <si>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</si>
  <si>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</si>
  <si>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</si>
  <si>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</si>
  <si>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</si>
  <si>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</si>
  <si>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</si>
  <si>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</si>
  <si>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</si>
  <si>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</si>
  <si>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</si>
  <si>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</si>
  <si>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</si>
  <si>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</si>
  <si>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</si>
  <si>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</si>
  <si>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</si>
  <si>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</si>
  <si>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</si>
  <si>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</si>
  <si>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</si>
  <si>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</si>
  <si>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</si>
  <si>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</si>
  <si>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</si>
  <si>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</si>
  <si>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</si>
  <si>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</si>
  <si>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</si>
  <si>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</si>
  <si>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</si>
  <si>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</si>
  <si>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</si>
  <si>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</si>
  <si>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</si>
  <si>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</si>
  <si>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</si>
  <si>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</si>
  <si>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</si>
  <si>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</si>
  <si>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</si>
  <si>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</si>
  <si>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</si>
  <si>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</si>
  <si>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</si>
  <si>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</si>
  <si>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</si>
  <si>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</si>
  <si>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</si>
  <si>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</si>
  <si>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</si>
  <si>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</si>
  <si>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</si>
  <si>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</si>
  <si>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</si>
  <si>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</si>
  <si>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</si>
  <si>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1.The Homepage is displayed 
2. The log in page is displayed
3. Logged in successfully
4. The Account page is displayed</t>
  </si>
  <si>
    <t xml:space="preserve">1. Log in Page is displayed
</t>
  </si>
  <si>
    <t>Mod_login</t>
  </si>
  <si>
    <t>1.The admin page view form is displayed with the following information:
- "Username" field
- "Password" field
- Remember me button
- "Login" button</t>
  </si>
  <si>
    <t>1. Enter the mod page</t>
  </si>
  <si>
    <t>1. Enter the mod page
2. Click on "Login" button</t>
  </si>
  <si>
    <t>1. Enter the mod page
2. Click "Username" field</t>
  </si>
  <si>
    <t>1. Enter the mod page
2. Click "Password" field</t>
  </si>
  <si>
    <t>1. Enter the mod page
2. Input data to "Password" field</t>
  </si>
  <si>
    <t>1. Enter the mod page
2. Input username "email0@gmail.com" password "123456", then click "Login" button</t>
  </si>
  <si>
    <t>1. Enter the mod page
2. Input username "email0@gmail.com" and password "fsdfs", then click "Login" button</t>
  </si>
  <si>
    <t>1. Enter the mod page
2. Input username and password, then click "Login" button</t>
  </si>
  <si>
    <t>1. Enter the mod page
2. Input wrong username "fsdfsd" and password "123456789", then click "Login" button</t>
  </si>
  <si>
    <t>Check mod view</t>
  </si>
  <si>
    <t>1. Enter the mod page
2. Click logout button in Right Slide bar</t>
  </si>
  <si>
    <t xml:space="preserve">1. Mod Page is displayed with the following list:
- Header
- Right Side bar:
+ Logout button
- Content details left
+ Dashboard (default)
+ Medicinal plant management
+ Remedy management 
- Content details middle
+ Total medicinal plant article
+ Total remedy article
+ Pending approved article
</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</si>
  <si>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</si>
  <si>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1.The Homepage is displayed 
2. The log in page is displayed
3. Logged in successfully
4. Click on avatar account dropdown list
5. Click Edit profile button is displayed</t>
  </si>
  <si>
    <t xml:space="preserve">1. Login successfully
2. Click on avatar at right side screen
3. Click on Logout button </t>
  </si>
  <si>
    <t>1.The Homepage is displayed 
2. The log in page is displayed
3. Logged in successfully
4. The Account page is displayed
5. Message list displayed</t>
  </si>
  <si>
    <t>1.The Homepage is displayed 
2. The log in page is displayed
3. Logged in successfully
4. The Account page is displayed
5. Message list displayed
6. Message detail displayed</t>
  </si>
  <si>
    <t>Integration Login with Posted Article</t>
  </si>
  <si>
    <t>Test "Message list"</t>
  </si>
  <si>
    <t>Test "Message detail"</t>
  </si>
  <si>
    <t>Check "Image" of posted article</t>
  </si>
  <si>
    <t xml:space="preserve"> </t>
  </si>
  <si>
    <t>1.The Homepage is displayed 
2. The log in page is displayed
3. Logged in successfully
4. The Account page is displayed
5. Posted Article list
6. Show posted article is displayed</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</si>
  <si>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</si>
  <si>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</si>
  <si>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</si>
  <si>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</si>
  <si>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</si>
  <si>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</si>
  <si>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</si>
  <si>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</si>
  <si>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</si>
  <si>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</si>
  <si>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Enter the mod page
2. Input username "email0@gmail.com" password "123456", then click "Login" button
3. Click Dashboard tap</t>
  </si>
  <si>
    <t>1. Enter the mod page
2. Input username "email0@gmail.com" password "123456", then click "Login" button
3. Click Medicinal plant management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</si>
  <si>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</si>
  <si>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</si>
  <si>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</si>
  <si>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</si>
  <si>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</si>
  <si>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</si>
  <si>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</si>
  <si>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Enter the mod page
2. Input username "email0@gmail.com" password "123456", then click "Login" button
3. Click remedy management tab</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</si>
  <si>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</si>
  <si>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</si>
  <si>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</si>
  <si>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Check "Medicinal plants" button in menu</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</si>
  <si>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</si>
  <si>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</si>
  <si>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</si>
  <si>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</si>
  <si>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Check "HMS" button in menu</t>
  </si>
  <si>
    <t>1.The Homepage is displayed 
2. The log in page is displayed
3. Logged in successfully
4. The "HMS" page is displayed</t>
  </si>
  <si>
    <t>Integration Personal page with medicinal plants link</t>
  </si>
  <si>
    <t>Check "Medicinal plants" link</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</si>
  <si>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</si>
  <si>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</si>
  <si>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</si>
  <si>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</si>
  <si>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</si>
  <si>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</si>
  <si>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</si>
  <si>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</si>
  <si>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</si>
  <si>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1.The Homepage is displayed 
2. Login page is displayed
3. Forgot password form is displayed
4. Change password page is sent to email "thuocnam@fpt.edu.vn"</t>
  </si>
  <si>
    <t>1.The Homepage is displayed 
2. Login page is displayed
3. Log in successfully</t>
  </si>
  <si>
    <t>1. Enter the website: thuocnam.com
2. Click on Login button in header
3. Input: 
Email: "dangnhse02992@fpt.edu.vn"
Password: Enter new password which has been changed in change password page
4. Click "Sign in" button of login page</t>
  </si>
  <si>
    <t>1. Enter the website
2. Click on Login button in header
3. Click on "Forgot password" link
4. Input "dangnhse02992@fpt.edu.vn"
5. Click "send" button</t>
  </si>
  <si>
    <t>1. Enter the website: thuocnam.com
2. Click on Login button
3. Input:
+ Email: "dangnhse02992@fpt.edu.vn"
+ Password: "123456789"
4. Click on "sign in" button of login page or press enter
5. Click on Avatar menu
6. Click on Account button
7. Show message list</t>
  </si>
  <si>
    <t>1. Enter the website: thuocnam.com
2. Click on Login button
3. Input:
+ Email: "dangnhse02992@fpt.edu.vn"
+ Password: "123456789"
4. Click on "sign in" button of login page or press enter
5. Click on Avatar menu
6. Click on Account button
7. Show message list
8. Click a message of message list
9. Show message detail modal</t>
  </si>
  <si>
    <t xml:space="preserve">1. Enter the website: thuocnam.com
2. Click on Login button
3. Input:
+ Email: "dangnhse02992@fpt.edu.vn"
+ Password: "123456789"
4. Click on "sign in" button of login page or press enter
5. Click on Avatar menu
6. Click on Account button
7. Click on Image of posted article
8. Show posted article </t>
  </si>
  <si>
    <t>1. Enter the website: thuocnam.com
2. Click on Home button</t>
  </si>
  <si>
    <t xml:space="preserve">1. Homepage is displayed </t>
  </si>
  <si>
    <t>1.The Homepage is displayed 
2. The log in page is displayed
3. Logged in successfully
4. The "personal" page is displayed
5. "Medicinal plants detail" page is displayed</t>
  </si>
  <si>
    <t>Integration Personal page with remedy link</t>
  </si>
  <si>
    <t>Check "remedy" link</t>
  </si>
  <si>
    <t>1.The Homepage is displayed 
2. The log in page is displayed
3. Logged in successfully
4. The "personal" page is displayed
5. "Remedy detail" page is displayed</t>
  </si>
  <si>
    <t>Integration Personal page with notification</t>
  </si>
  <si>
    <t>Check "Notification" list</t>
  </si>
  <si>
    <t>1.The Homepage is displayed 
2. The log in page is displayed
3. Logged in successfully
4. The "personal" page is displayed
5. "Notification" list is displayed</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</si>
  <si>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</si>
  <si>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</si>
  <si>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</si>
  <si>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</si>
  <si>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</si>
  <si>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 xml:space="preserve">Check "relational remedy" link </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</si>
  <si>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</si>
  <si>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</si>
  <si>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</si>
  <si>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</si>
  <si>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Check "Author" link</t>
  </si>
  <si>
    <t>Check "HMS" link</t>
  </si>
  <si>
    <t>1. Enter the website: thuocnam.com
2. Click on Login button
3. Input:
+ Email: "dangnhse02992@fpt.edu.vn"
+ Password: "123456789"
4. Click on "sign in" button of login page or press enter
5. Click on "Avatar" in menu bar
6. Click "Notification" list in personal page</t>
  </si>
  <si>
    <t>1.The Homepage is displayed 
2. The log in page is displayed
3. Logged in successfully
4. The "medicinal plants" page is displayed
5. "Medicinal plants detail" page is displayed
6. "Author" is displayed</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</si>
  <si>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</si>
  <si>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"relational HMS" of remedy detail page</t>
  </si>
  <si>
    <t>1.The Homepage is displayed 
2. The log in page is displayed
3. Logged in successfully
4. The "remedy" page is displayed
5. "Remedy detail" page is displayed
6. "Author" is displayed</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</si>
  <si>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</si>
  <si>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1.The Homepage is displayed 
2. The log in page is displayed
3. Logged in successfully
4. The "remedy" page is displayed
5. "Remedy detail" page is displayed
6. "HMS" is displayed</t>
  </si>
  <si>
    <t>Vietnamese Medicinal Plants Network</t>
  </si>
  <si>
    <t>List enviroment requires in this system
1. Server: 
2. Database server: MySQL server
3. Browser: Google Chrome 40, Mozzila Firefox 30
4. Operation System: Mac OS X</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</si>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</sst>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59">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59">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99" t="s">
        <v>0</v>
      </c>
      <c r="D2" s="199"/>
      <c r="E2" s="199"/>
      <c r="F2" s="199"/>
      <c r="G2" s="199"/>
    </row>
    <row r="3" spans="1:7">
      <c r="B3" s="6"/>
      <c r="C3" s="7"/>
      <c r="F3" s="8"/>
    </row>
    <row r="4" spans="1:7" ht="14.25" customHeight="1">
      <c r="B4" s="9" t="s">
        <v>1</v>
      </c>
      <c r="C4" s="200" t="s">
        <v>372</v>
      </c>
      <c r="D4" s="200"/>
      <c r="E4" s="200"/>
      <c r="F4" s="9" t="s">
        <v>2</v>
      </c>
      <c r="G4" s="10" t="s">
        <v>256</v>
      </c>
    </row>
    <row r="5" spans="1:7" ht="14.25" customHeight="1">
      <c r="B5" s="9" t="s">
        <v>3</v>
      </c>
      <c r="C5" s="200" t="s">
        <v>258</v>
      </c>
      <c r="D5" s="200"/>
      <c r="E5" s="200"/>
      <c r="F5" s="9" t="s">
        <v>4</v>
      </c>
      <c r="G5" s="10" t="s">
        <v>294</v>
      </c>
    </row>
    <row r="6" spans="1:7" ht="15.75" customHeight="1">
      <c r="B6" s="201" t="s">
        <v>5</v>
      </c>
      <c r="C6" s="202" t="str">
        <f>C5&amp;"_"&amp;"Integration Test Case"&amp;"_"&amp;"v1.0"</f>
        <v>VMN_Integration Test Case_v1.0</v>
      </c>
      <c r="D6" s="202"/>
      <c r="E6" s="202"/>
      <c r="F6" s="9" t="s">
        <v>6</v>
      </c>
      <c r="G6" s="86">
        <v>42422</v>
      </c>
    </row>
    <row r="7" spans="1:7" ht="13.5" customHeight="1">
      <c r="B7" s="201"/>
      <c r="C7" s="202"/>
      <c r="D7" s="202"/>
      <c r="E7" s="202"/>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257</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50" zoomScaleNormal="150" zoomScalePageLayoutView="150" workbookViewId="0">
      <selection activeCell="D6" sqref="D6"/>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5" t="s">
        <v>1</v>
      </c>
      <c r="C3" s="205"/>
      <c r="D3" s="206" t="str">
        <f>Cover!C4</f>
        <v>Vietnamese Medicinal Plants Network</v>
      </c>
      <c r="E3" s="206"/>
      <c r="F3" s="206"/>
    </row>
    <row r="4" spans="2:6">
      <c r="B4" s="205" t="s">
        <v>3</v>
      </c>
      <c r="C4" s="205"/>
      <c r="D4" s="206" t="str">
        <f>Cover!C5</f>
        <v>VMN</v>
      </c>
      <c r="E4" s="206"/>
      <c r="F4" s="206"/>
    </row>
    <row r="5" spans="2:6" s="35" customFormat="1" ht="72" customHeight="1">
      <c r="B5" s="203" t="s">
        <v>15</v>
      </c>
      <c r="C5" s="203"/>
      <c r="D5" s="204" t="s">
        <v>373</v>
      </c>
      <c r="E5" s="204"/>
      <c r="F5" s="20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56</v>
      </c>
      <c r="D9" s="149" t="s">
        <v>51</v>
      </c>
      <c r="E9" s="114" t="s">
        <v>57</v>
      </c>
      <c r="F9" s="113" t="s">
        <v>93</v>
      </c>
    </row>
    <row r="10" spans="2:6" ht="26">
      <c r="B10" s="46">
        <v>2</v>
      </c>
      <c r="C10" s="47" t="s">
        <v>50</v>
      </c>
      <c r="D10" s="149" t="s">
        <v>48</v>
      </c>
      <c r="E10" s="114" t="s">
        <v>52</v>
      </c>
      <c r="F10" s="113" t="s">
        <v>94</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3" sqref="C3:D3"/>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09" t="s">
        <v>37</v>
      </c>
      <c r="C1" s="209"/>
      <c r="D1" s="209"/>
      <c r="E1" s="209"/>
      <c r="F1" s="209"/>
      <c r="G1" s="209"/>
      <c r="H1" s="209"/>
    </row>
    <row r="2" spans="1:8" ht="14.25" customHeight="1">
      <c r="A2" s="62"/>
      <c r="B2" s="62"/>
      <c r="C2" s="63"/>
      <c r="D2" s="63"/>
      <c r="E2" s="63"/>
      <c r="F2" s="63"/>
      <c r="G2" s="63"/>
      <c r="H2" s="64"/>
    </row>
    <row r="3" spans="1:8" ht="12" customHeight="1">
      <c r="B3" s="11" t="s">
        <v>1</v>
      </c>
      <c r="C3" s="206" t="str">
        <f>Cover!C4</f>
        <v>Vietnamese Medicinal Plants Network</v>
      </c>
      <c r="D3" s="206"/>
      <c r="E3" s="207" t="s">
        <v>2</v>
      </c>
      <c r="F3" s="207"/>
      <c r="G3" s="10" t="s">
        <v>256</v>
      </c>
      <c r="H3" s="65"/>
    </row>
    <row r="4" spans="1:8" ht="12" customHeight="1">
      <c r="B4" s="11" t="s">
        <v>3</v>
      </c>
      <c r="C4" s="206" t="str">
        <f>Cover!C5</f>
        <v>VMN</v>
      </c>
      <c r="D4" s="206"/>
      <c r="E4" s="207" t="s">
        <v>4</v>
      </c>
      <c r="F4" s="207"/>
      <c r="G4" s="10" t="s">
        <v>294</v>
      </c>
      <c r="H4" s="65"/>
    </row>
    <row r="5" spans="1:8" ht="12" customHeight="1">
      <c r="B5" s="66" t="s">
        <v>5</v>
      </c>
      <c r="C5" s="206" t="str">
        <f>C4&amp;"_"&amp;"Integration Test Report"&amp;"_"&amp;"v1.0"</f>
        <v>VMN_Integration Test Report_v1.0</v>
      </c>
      <c r="D5" s="206"/>
      <c r="E5" s="207" t="s">
        <v>6</v>
      </c>
      <c r="F5" s="207"/>
      <c r="G5" s="115"/>
      <c r="H5" s="67"/>
    </row>
    <row r="6" spans="1:8" ht="21.75" customHeight="1">
      <c r="A6" s="62"/>
      <c r="B6" s="66" t="s">
        <v>38</v>
      </c>
      <c r="C6" s="208"/>
      <c r="D6" s="208"/>
      <c r="E6" s="208"/>
      <c r="F6" s="208"/>
      <c r="G6" s="208"/>
      <c r="H6" s="20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0</v>
      </c>
      <c r="E11" s="76">
        <f>User_Function!B6</f>
        <v>0</v>
      </c>
      <c r="F11" s="76">
        <f>User_Function!C6</f>
        <v>122</v>
      </c>
      <c r="G11" s="76">
        <f>User_Function!D6</f>
        <v>0</v>
      </c>
      <c r="H11" s="77">
        <f>User_Function!E6</f>
        <v>122</v>
      </c>
    </row>
    <row r="12" spans="1:8">
      <c r="A12" s="75"/>
      <c r="B12" s="151">
        <v>2</v>
      </c>
      <c r="C12" s="149" t="s">
        <v>80</v>
      </c>
      <c r="D12" s="76">
        <f>Admin_Function!A6</f>
        <v>0</v>
      </c>
      <c r="E12" s="76">
        <f>Admin_Function!B6</f>
        <v>0</v>
      </c>
      <c r="F12" s="76">
        <f>Admin_Function!C6</f>
        <v>26</v>
      </c>
      <c r="G12" s="76">
        <f>Admin_Function!D6</f>
        <v>0</v>
      </c>
      <c r="H12" s="77">
        <f>Admin_Function!E6</f>
        <v>26</v>
      </c>
    </row>
    <row r="13" spans="1:8">
      <c r="A13" s="75"/>
      <c r="B13" s="152"/>
      <c r="C13" s="78" t="s">
        <v>41</v>
      </c>
      <c r="D13" s="79">
        <f>SUM(D9:D12)</f>
        <v>0</v>
      </c>
      <c r="E13" s="79">
        <f>SUM(E9:E12)</f>
        <v>0</v>
      </c>
      <c r="F13" s="79">
        <f>SUM(F9:F12)</f>
        <v>148</v>
      </c>
      <c r="G13" s="79">
        <f>SUM(G9:G12)</f>
        <v>0</v>
      </c>
      <c r="H13" s="80">
        <f>SUM(H9:H12)</f>
        <v>148</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row r="18" spans="3:4" ht="17">
      <c r="C18" s="198"/>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0" t="s">
        <v>100</v>
      </c>
      <c r="B1" s="210"/>
      <c r="C1" s="210"/>
    </row>
    <row r="2" spans="1:3" ht="14.25" customHeight="1" thickBot="1"/>
    <row r="3" spans="1:3" ht="13">
      <c r="A3" s="155" t="s">
        <v>16</v>
      </c>
      <c r="B3" s="156" t="s">
        <v>101</v>
      </c>
      <c r="C3" s="157" t="s">
        <v>102</v>
      </c>
    </row>
    <row r="4" spans="1:3" ht="13">
      <c r="A4" s="158" t="s">
        <v>103</v>
      </c>
      <c r="B4" s="159" t="s">
        <v>104</v>
      </c>
      <c r="C4" s="159"/>
    </row>
    <row r="5" spans="1:3" ht="13">
      <c r="A5" s="158" t="s">
        <v>105</v>
      </c>
      <c r="B5" s="159" t="s">
        <v>106</v>
      </c>
      <c r="C5" s="159"/>
    </row>
    <row r="6" spans="1:3" ht="13">
      <c r="A6" s="158" t="s">
        <v>107</v>
      </c>
      <c r="B6" s="159" t="s">
        <v>108</v>
      </c>
      <c r="C6" s="159"/>
    </row>
    <row r="7" spans="1:3" ht="13">
      <c r="A7" s="158" t="s">
        <v>109</v>
      </c>
      <c r="B7" s="159" t="s">
        <v>110</v>
      </c>
      <c r="C7" s="159"/>
    </row>
    <row r="8" spans="1:3" ht="13">
      <c r="A8" s="158" t="s">
        <v>111</v>
      </c>
      <c r="B8" s="159" t="s">
        <v>112</v>
      </c>
      <c r="C8" s="159"/>
    </row>
    <row r="9" spans="1:3" ht="13">
      <c r="A9" s="158" t="s">
        <v>113</v>
      </c>
      <c r="B9" s="159" t="s">
        <v>114</v>
      </c>
      <c r="C9" s="159"/>
    </row>
    <row r="10" spans="1:3" ht="13">
      <c r="A10" s="158" t="s">
        <v>115</v>
      </c>
      <c r="B10" s="159" t="s">
        <v>116</v>
      </c>
      <c r="C10" s="159"/>
    </row>
    <row r="11" spans="1:3" ht="13">
      <c r="A11" s="158" t="s">
        <v>117</v>
      </c>
      <c r="B11" s="159" t="s">
        <v>118</v>
      </c>
      <c r="C11" s="159"/>
    </row>
    <row r="12" spans="1:3" ht="13">
      <c r="A12" s="158" t="s">
        <v>119</v>
      </c>
      <c r="B12" s="159" t="s">
        <v>120</v>
      </c>
      <c r="C12" s="159"/>
    </row>
    <row r="13" spans="1:3" ht="13">
      <c r="A13" s="158" t="s">
        <v>121</v>
      </c>
      <c r="B13" s="159" t="s">
        <v>122</v>
      </c>
      <c r="C13" s="159"/>
    </row>
    <row r="14" spans="1:3" ht="13">
      <c r="A14" s="158" t="s">
        <v>123</v>
      </c>
      <c r="B14" s="160" t="s">
        <v>124</v>
      </c>
      <c r="C14" s="159"/>
    </row>
    <row r="15" spans="1:3" ht="13">
      <c r="A15" s="158" t="s">
        <v>125</v>
      </c>
      <c r="B15" s="159" t="s">
        <v>126</v>
      </c>
      <c r="C15" s="159"/>
    </row>
    <row r="16" spans="1:3" ht="13">
      <c r="A16" s="158" t="s">
        <v>127</v>
      </c>
      <c r="B16" s="159" t="s">
        <v>128</v>
      </c>
      <c r="C16" s="159"/>
    </row>
    <row r="17" spans="1:3" ht="13">
      <c r="A17" s="158" t="s">
        <v>129</v>
      </c>
      <c r="B17" s="159" t="s">
        <v>130</v>
      </c>
      <c r="C17" s="159"/>
    </row>
    <row r="18" spans="1:3" ht="13">
      <c r="A18" s="158" t="s">
        <v>131</v>
      </c>
      <c r="B18" s="159" t="s">
        <v>132</v>
      </c>
      <c r="C18" s="159"/>
    </row>
    <row r="19" spans="1:3" ht="13">
      <c r="A19" s="158" t="s">
        <v>133</v>
      </c>
      <c r="B19" s="160" t="s">
        <v>134</v>
      </c>
      <c r="C19" s="159"/>
    </row>
    <row r="20" spans="1:3" ht="13">
      <c r="A20" s="158" t="s">
        <v>135</v>
      </c>
      <c r="B20" s="160" t="s">
        <v>136</v>
      </c>
      <c r="C20" s="159"/>
    </row>
    <row r="21" spans="1:3" ht="13">
      <c r="A21" s="158" t="s">
        <v>137</v>
      </c>
      <c r="B21" s="160" t="s">
        <v>138</v>
      </c>
      <c r="C21" s="159"/>
    </row>
    <row r="22" spans="1:3" ht="52">
      <c r="A22" s="158" t="s">
        <v>139</v>
      </c>
      <c r="B22" s="161" t="s">
        <v>140</v>
      </c>
      <c r="C22" s="159"/>
    </row>
    <row r="23" spans="1:3" ht="13">
      <c r="A23" s="158" t="s">
        <v>141</v>
      </c>
      <c r="B23" s="159" t="s">
        <v>142</v>
      </c>
      <c r="C23" s="159"/>
    </row>
    <row r="24" spans="1:3" ht="13">
      <c r="A24" s="158" t="s">
        <v>143</v>
      </c>
      <c r="B24" s="159" t="s">
        <v>144</v>
      </c>
      <c r="C24" s="159"/>
    </row>
    <row r="25" spans="1:3" ht="13">
      <c r="A25" s="158" t="s">
        <v>145</v>
      </c>
      <c r="B25" s="159" t="s">
        <v>146</v>
      </c>
      <c r="C25" s="159"/>
    </row>
    <row r="26" spans="1:3" ht="13">
      <c r="A26" s="162" t="s">
        <v>147</v>
      </c>
      <c r="B26" s="159" t="s">
        <v>148</v>
      </c>
      <c r="C26" s="159"/>
    </row>
    <row r="27" spans="1:3" ht="13">
      <c r="A27" s="162" t="s">
        <v>149</v>
      </c>
      <c r="B27" s="159" t="s">
        <v>150</v>
      </c>
      <c r="C27" s="159"/>
    </row>
    <row r="28" spans="1:3" ht="13">
      <c r="A28" s="162" t="s">
        <v>151</v>
      </c>
      <c r="B28" s="159" t="s">
        <v>152</v>
      </c>
      <c r="C28" s="159"/>
    </row>
    <row r="29" spans="1:3" ht="13">
      <c r="A29" s="162" t="s">
        <v>153</v>
      </c>
      <c r="B29" s="159" t="s">
        <v>154</v>
      </c>
      <c r="C29" s="159"/>
    </row>
    <row r="30" spans="1:3" ht="13">
      <c r="A30" s="162" t="s">
        <v>155</v>
      </c>
      <c r="B30" s="159" t="s">
        <v>156</v>
      </c>
      <c r="C30" s="159"/>
    </row>
    <row r="31" spans="1:3" ht="13">
      <c r="A31" s="162" t="s">
        <v>157</v>
      </c>
      <c r="B31" s="159"/>
      <c r="C31" s="159"/>
    </row>
    <row r="32" spans="1:3" ht="13">
      <c r="A32" s="162" t="s">
        <v>158</v>
      </c>
      <c r="B32" s="159"/>
      <c r="C32" s="159"/>
    </row>
    <row r="33" spans="1:3" ht="13">
      <c r="A33" s="162" t="s">
        <v>159</v>
      </c>
      <c r="B33" s="159"/>
      <c r="C33" s="159"/>
    </row>
    <row r="34" spans="1:3" ht="13">
      <c r="A34" s="162" t="s">
        <v>160</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abSelected="1" topLeftCell="A65" zoomScale="150" zoomScaleNormal="150" zoomScalePageLayoutView="150" workbookViewId="0">
      <selection activeCell="B72" sqref="B72"/>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1" t="s">
        <v>53</v>
      </c>
      <c r="C2" s="211"/>
      <c r="D2" s="211"/>
      <c r="E2" s="211"/>
      <c r="F2" s="211"/>
      <c r="G2" s="211"/>
      <c r="H2" s="147" t="s">
        <v>22</v>
      </c>
      <c r="I2" s="95"/>
      <c r="J2" s="95" t="s">
        <v>22</v>
      </c>
    </row>
    <row r="3" spans="1:10" ht="13.5" customHeight="1">
      <c r="A3" s="128" t="s">
        <v>23</v>
      </c>
      <c r="B3" s="211" t="s">
        <v>54</v>
      </c>
      <c r="C3" s="211"/>
      <c r="D3" s="211"/>
      <c r="E3" s="211"/>
      <c r="F3" s="211"/>
      <c r="G3" s="211"/>
      <c r="H3" s="147" t="s">
        <v>24</v>
      </c>
      <c r="I3" s="95"/>
      <c r="J3" s="95" t="s">
        <v>24</v>
      </c>
    </row>
    <row r="4" spans="1:10" ht="13.5" customHeight="1">
      <c r="A4" s="127" t="s">
        <v>25</v>
      </c>
      <c r="B4" s="212" t="s">
        <v>256</v>
      </c>
      <c r="C4" s="212"/>
      <c r="D4" s="212"/>
      <c r="E4" s="212"/>
      <c r="F4" s="212"/>
      <c r="G4" s="212"/>
      <c r="H4" s="147" t="s">
        <v>27</v>
      </c>
      <c r="I4" s="95"/>
      <c r="J4" s="96"/>
    </row>
    <row r="5" spans="1:10" ht="13.5" customHeight="1">
      <c r="A5" s="129" t="s">
        <v>22</v>
      </c>
      <c r="B5" s="97" t="s">
        <v>24</v>
      </c>
      <c r="C5" s="97" t="s">
        <v>26</v>
      </c>
      <c r="D5" s="98" t="s">
        <v>27</v>
      </c>
      <c r="E5" s="213" t="s">
        <v>28</v>
      </c>
      <c r="F5" s="213"/>
      <c r="G5" s="213"/>
      <c r="H5" s="148" t="s">
        <v>26</v>
      </c>
      <c r="I5" s="95"/>
      <c r="J5" s="95" t="s">
        <v>29</v>
      </c>
    </row>
    <row r="6" spans="1:10" ht="13.5" customHeight="1" thickBot="1">
      <c r="A6" s="130">
        <f>COUNTIF(F11:G241,"Pass")</f>
        <v>0</v>
      </c>
      <c r="B6" s="101">
        <f>COUNTIF(F11:G688,"Fail")</f>
        <v>0</v>
      </c>
      <c r="C6" s="101">
        <f>E6-D6-B6-A6</f>
        <v>122</v>
      </c>
      <c r="D6" s="102">
        <f>COUNTIF(F11:G688,"N/A")</f>
        <v>0</v>
      </c>
      <c r="E6" s="214">
        <f>COUNTA(A11:A245)*2</f>
        <v>122</v>
      </c>
      <c r="F6" s="214"/>
      <c r="G6" s="214"/>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95</v>
      </c>
      <c r="G10" s="57" t="s">
        <v>96</v>
      </c>
      <c r="H10" s="57" t="s">
        <v>35</v>
      </c>
      <c r="I10" s="56" t="s">
        <v>36</v>
      </c>
      <c r="J10" s="95"/>
    </row>
    <row r="11" spans="1:10" ht="14.25" customHeight="1">
      <c r="A11" s="133"/>
      <c r="B11" s="58" t="s">
        <v>59</v>
      </c>
      <c r="C11" s="58"/>
      <c r="D11" s="58"/>
      <c r="E11" s="58"/>
      <c r="F11" s="58"/>
      <c r="G11" s="58"/>
      <c r="H11" s="58"/>
      <c r="I11" s="191"/>
      <c r="J11" s="95"/>
    </row>
    <row r="12" spans="1:10" ht="14.25" customHeight="1">
      <c r="A12" s="134" t="str">
        <f>IF(OR(B12&lt;&gt;"",D12&lt;&gt;""),"["&amp;TEXT($B$2,"##")&amp;"-"&amp;TEXT(ROW()-10,"##")&amp;"]","")</f>
        <v>[User_login-2]</v>
      </c>
      <c r="B12" s="117" t="s">
        <v>60</v>
      </c>
      <c r="C12" s="117" t="s">
        <v>259</v>
      </c>
      <c r="D12" s="117" t="s">
        <v>97</v>
      </c>
      <c r="E12" s="118"/>
      <c r="F12" s="117"/>
      <c r="G12" s="117"/>
      <c r="H12" s="119"/>
      <c r="I12" s="120"/>
      <c r="J12" s="95"/>
    </row>
    <row r="13" spans="1:10" ht="14.25" customHeight="1">
      <c r="A13" s="134" t="str">
        <f t="shared" ref="A13:A24" si="0">IF(OR(B13&lt;&gt;"",D13&lt;&gt;""),"["&amp;TEXT($B$2,"##")&amp;"-"&amp;TEXT(ROW()-10,"##")&amp;"]","")</f>
        <v>[User_login-3]</v>
      </c>
      <c r="B13" s="117" t="s">
        <v>61</v>
      </c>
      <c r="C13" s="117" t="s">
        <v>260</v>
      </c>
      <c r="D13" s="117" t="s">
        <v>98</v>
      </c>
      <c r="E13" s="118"/>
      <c r="F13" s="117"/>
      <c r="G13" s="117"/>
      <c r="H13" s="119"/>
      <c r="I13" s="120"/>
      <c r="J13" s="95"/>
    </row>
    <row r="14" spans="1:10" ht="14.25" customHeight="1">
      <c r="A14" s="134" t="str">
        <f t="shared" si="0"/>
        <v>[User_login-4]</v>
      </c>
      <c r="B14" s="121" t="s">
        <v>62</v>
      </c>
      <c r="C14" s="117" t="s">
        <v>331</v>
      </c>
      <c r="D14" s="121" t="s">
        <v>253</v>
      </c>
      <c r="E14" s="122"/>
      <c r="F14" s="117"/>
      <c r="G14" s="117"/>
      <c r="H14" s="119"/>
      <c r="I14" s="123"/>
      <c r="J14" s="95"/>
    </row>
    <row r="15" spans="1:10" ht="14.25" customHeight="1">
      <c r="A15" s="134" t="str">
        <f t="shared" si="0"/>
        <v>[User_login-5]</v>
      </c>
      <c r="B15" s="124" t="s">
        <v>63</v>
      </c>
      <c r="C15" s="124" t="s">
        <v>261</v>
      </c>
      <c r="D15" s="124" t="s">
        <v>99</v>
      </c>
      <c r="E15" s="118"/>
      <c r="F15" s="117"/>
      <c r="G15" s="117"/>
      <c r="H15" s="119"/>
      <c r="I15" s="120"/>
      <c r="J15" s="95"/>
    </row>
    <row r="16" spans="1:10" ht="14.25" customHeight="1">
      <c r="A16" s="134" t="str">
        <f t="shared" si="0"/>
        <v>[User_login-6]</v>
      </c>
      <c r="B16" s="124" t="s">
        <v>64</v>
      </c>
      <c r="C16" s="124" t="s">
        <v>334</v>
      </c>
      <c r="D16" s="124" t="s">
        <v>161</v>
      </c>
      <c r="E16" s="125"/>
      <c r="F16" s="117"/>
      <c r="G16" s="117"/>
      <c r="H16" s="125"/>
      <c r="I16" s="125"/>
      <c r="J16" s="95"/>
    </row>
    <row r="17" spans="1:10" ht="14.25" customHeight="1">
      <c r="A17" s="134" t="str">
        <f t="shared" si="0"/>
        <v>[User_login-7]</v>
      </c>
      <c r="B17" s="124" t="s">
        <v>65</v>
      </c>
      <c r="C17" s="124" t="s">
        <v>332</v>
      </c>
      <c r="D17" s="124" t="s">
        <v>162</v>
      </c>
      <c r="E17" s="125"/>
      <c r="F17" s="117"/>
      <c r="G17" s="117"/>
      <c r="H17" s="125"/>
      <c r="I17" s="125"/>
      <c r="J17" s="95"/>
    </row>
    <row r="18" spans="1:10" ht="14.25" customHeight="1">
      <c r="A18" s="134" t="str">
        <f t="shared" si="0"/>
        <v>[User_login-8]</v>
      </c>
      <c r="B18" s="124" t="s">
        <v>66</v>
      </c>
      <c r="C18" s="124" t="s">
        <v>333</v>
      </c>
      <c r="D18" s="124" t="s">
        <v>163</v>
      </c>
      <c r="E18" s="125"/>
      <c r="F18" s="117"/>
      <c r="G18" s="117"/>
      <c r="H18" s="125"/>
      <c r="I18" s="192"/>
      <c r="J18" s="95"/>
    </row>
    <row r="19" spans="1:10" ht="14.25" customHeight="1">
      <c r="A19" s="58"/>
      <c r="B19" s="58" t="s">
        <v>81</v>
      </c>
      <c r="C19" s="59"/>
      <c r="D19" s="59"/>
      <c r="E19" s="59"/>
      <c r="F19" s="59"/>
      <c r="G19" s="59"/>
      <c r="H19" s="59"/>
      <c r="I19" s="60"/>
      <c r="J19" s="95"/>
    </row>
    <row r="20" spans="1:10" ht="14.25" customHeight="1">
      <c r="A20" s="134" t="str">
        <f t="shared" si="0"/>
        <v>[User_login-10]</v>
      </c>
      <c r="B20" s="91" t="s">
        <v>82</v>
      </c>
      <c r="C20" s="91" t="s">
        <v>263</v>
      </c>
      <c r="D20" s="91" t="s">
        <v>264</v>
      </c>
      <c r="E20" s="91" t="s">
        <v>83</v>
      </c>
      <c r="F20" s="117"/>
      <c r="G20" s="91"/>
      <c r="H20" s="112"/>
      <c r="I20" s="107"/>
      <c r="J20" s="95"/>
    </row>
    <row r="21" spans="1:10" ht="14.25" customHeight="1">
      <c r="A21" s="58"/>
      <c r="B21" s="58" t="s">
        <v>265</v>
      </c>
      <c r="C21" s="59"/>
      <c r="D21" s="59"/>
      <c r="E21" s="59"/>
      <c r="F21" s="59"/>
      <c r="G21" s="59"/>
      <c r="H21" s="59"/>
      <c r="I21" s="60"/>
      <c r="J21" s="95"/>
    </row>
    <row r="22" spans="1:10" ht="14.25" customHeight="1">
      <c r="A22" s="134" t="str">
        <f t="shared" si="0"/>
        <v>[User_login-12]</v>
      </c>
      <c r="B22" s="91" t="s">
        <v>87</v>
      </c>
      <c r="C22" s="91" t="s">
        <v>262</v>
      </c>
      <c r="D22" s="91" t="s">
        <v>164</v>
      </c>
      <c r="E22" s="91" t="s">
        <v>84</v>
      </c>
      <c r="F22" s="117"/>
      <c r="G22" s="91"/>
      <c r="H22" s="112"/>
      <c r="I22" s="107"/>
      <c r="J22" s="95"/>
    </row>
    <row r="23" spans="1:10" ht="14.25" customHeight="1">
      <c r="A23" s="134" t="str">
        <f t="shared" si="0"/>
        <v>[User_login-13]</v>
      </c>
      <c r="B23" s="91" t="s">
        <v>88</v>
      </c>
      <c r="C23" s="91" t="s">
        <v>336</v>
      </c>
      <c r="D23" s="91" t="s">
        <v>165</v>
      </c>
      <c r="E23" s="91"/>
      <c r="F23" s="117"/>
      <c r="G23" s="91"/>
      <c r="H23" s="112"/>
      <c r="I23" s="107"/>
      <c r="J23" s="95"/>
    </row>
    <row r="24" spans="1:10" ht="14.25" customHeight="1">
      <c r="A24" s="134" t="str">
        <f t="shared" si="0"/>
        <v>[User_login-14]</v>
      </c>
      <c r="B24" s="91" t="s">
        <v>89</v>
      </c>
      <c r="C24" s="91" t="s">
        <v>335</v>
      </c>
      <c r="D24" s="91" t="s">
        <v>166</v>
      </c>
      <c r="E24" s="91" t="s">
        <v>84</v>
      </c>
      <c r="F24" s="117"/>
      <c r="G24" s="91"/>
      <c r="H24" s="112"/>
      <c r="I24" s="107"/>
      <c r="J24" s="95"/>
    </row>
    <row r="25" spans="1:10" ht="14.25" customHeight="1">
      <c r="A25" s="58"/>
      <c r="B25" s="58" t="s">
        <v>85</v>
      </c>
      <c r="C25" s="59"/>
      <c r="D25" s="59"/>
      <c r="E25" s="59"/>
      <c r="F25" s="59"/>
      <c r="G25" s="59"/>
      <c r="H25" s="59"/>
      <c r="I25" s="60"/>
      <c r="J25" s="95"/>
    </row>
    <row r="26" spans="1:10" ht="14.25" customHeight="1">
      <c r="A26" s="61" t="str">
        <f>IF(OR(B26&lt;&gt;"",D26&lt;&gt;""),"["&amp;TEXT($B$2,"##")&amp;"-"&amp;TEXT(ROW()-10,"##")&amp;"]","")</f>
        <v>[User_login-16]</v>
      </c>
      <c r="B26" s="91" t="s">
        <v>266</v>
      </c>
      <c r="C26" s="91" t="s">
        <v>340</v>
      </c>
      <c r="D26" s="136" t="s">
        <v>337</v>
      </c>
      <c r="E26" s="91" t="s">
        <v>86</v>
      </c>
      <c r="F26" s="91"/>
      <c r="G26" s="91"/>
      <c r="H26" s="112"/>
      <c r="I26" s="107"/>
      <c r="J26" s="95"/>
    </row>
    <row r="27" spans="1:10" ht="14.25" customHeight="1">
      <c r="A27" s="61" t="str">
        <f>IF(OR(B27&lt;&gt;"",D27&lt;&gt;""),"["&amp;TEXT($B$2,"##")&amp;"-"&amp;TEXT(ROW()-10,"##")&amp;"]","")</f>
        <v>[User_login-17]</v>
      </c>
      <c r="B27" s="91" t="s">
        <v>90</v>
      </c>
      <c r="C27" s="91" t="s">
        <v>339</v>
      </c>
      <c r="D27" s="91" t="s">
        <v>338</v>
      </c>
      <c r="E27" s="91" t="s">
        <v>84</v>
      </c>
      <c r="F27" s="91"/>
      <c r="G27" s="91"/>
      <c r="H27" s="112"/>
      <c r="I27" s="107"/>
      <c r="J27" s="95"/>
    </row>
    <row r="28" spans="1:10" ht="14.25" customHeight="1">
      <c r="A28" s="58"/>
      <c r="B28" s="58" t="s">
        <v>168</v>
      </c>
      <c r="C28" s="59"/>
      <c r="D28" s="59"/>
      <c r="E28" s="59"/>
      <c r="F28" s="59"/>
      <c r="G28" s="59"/>
      <c r="H28" s="59"/>
      <c r="I28" s="60"/>
      <c r="J28" s="95"/>
    </row>
    <row r="29" spans="1:10" ht="14.25" customHeight="1">
      <c r="A29" s="61" t="str">
        <f>IF(OR(B29&lt;&gt;"",D29&lt;&gt;""),"["&amp;TEXT($B$2,"##")&amp;"-"&amp;TEXT(ROW()-10,"##")&amp;"]","")</f>
        <v>[User_login-19]</v>
      </c>
      <c r="B29" s="91" t="s">
        <v>167</v>
      </c>
      <c r="C29" s="106" t="s">
        <v>267</v>
      </c>
      <c r="D29" s="104" t="s">
        <v>269</v>
      </c>
      <c r="E29" s="104" t="s">
        <v>91</v>
      </c>
      <c r="F29" s="117"/>
      <c r="G29" s="91"/>
      <c r="H29" s="146"/>
      <c r="I29" s="167"/>
      <c r="J29" s="95"/>
    </row>
    <row r="30" spans="1:10" ht="14.25" customHeight="1">
      <c r="A30" s="61" t="str">
        <f>IF(OR(B30&lt;&gt;"",D30&lt;&gt;""),"["&amp;TEXT($B$2,"##")&amp;"-"&amp;TEXT(ROW()-10,"##")&amp;"]","")</f>
        <v>[User_login-20]</v>
      </c>
      <c r="B30" s="91" t="s">
        <v>92</v>
      </c>
      <c r="C30" s="106" t="s">
        <v>268</v>
      </c>
      <c r="D30" s="104" t="s">
        <v>286</v>
      </c>
      <c r="E30" s="104" t="s">
        <v>91</v>
      </c>
      <c r="F30" s="117"/>
      <c r="G30" s="165"/>
      <c r="H30" s="119"/>
      <c r="I30" s="164"/>
      <c r="J30" s="95"/>
    </row>
    <row r="31" spans="1:10" ht="14.25" customHeight="1">
      <c r="A31" s="58" t="s">
        <v>294</v>
      </c>
      <c r="B31" s="58" t="s">
        <v>169</v>
      </c>
      <c r="C31" s="59"/>
      <c r="D31" s="59"/>
      <c r="E31" s="59"/>
      <c r="F31" s="59"/>
      <c r="G31" s="59"/>
      <c r="H31" s="59"/>
      <c r="I31" s="60"/>
      <c r="J31" s="105"/>
    </row>
    <row r="32" spans="1:10" ht="14.25" customHeight="1">
      <c r="A32" s="61" t="str">
        <f t="shared" ref="A32:A35" si="1">IF(OR(B32&lt;&gt;"",D32&lt;&gt;""),"["&amp;TEXT($B$2,"##")&amp;"-"&amp;TEXT(ROW()-10,"##")&amp;"]","")</f>
        <v>[User_login-22]</v>
      </c>
      <c r="B32" s="91" t="s">
        <v>291</v>
      </c>
      <c r="C32" s="106" t="s">
        <v>341</v>
      </c>
      <c r="D32" s="104" t="s">
        <v>288</v>
      </c>
      <c r="E32" s="104"/>
      <c r="F32" s="117"/>
      <c r="G32" s="91"/>
      <c r="H32" s="146"/>
      <c r="I32" s="167"/>
      <c r="J32" s="105"/>
    </row>
    <row r="33" spans="1:10" ht="14.25" customHeight="1">
      <c r="A33" s="61" t="str">
        <f t="shared" si="1"/>
        <v>[User_login-23]</v>
      </c>
      <c r="B33" s="91" t="s">
        <v>292</v>
      </c>
      <c r="C33" s="106" t="s">
        <v>342</v>
      </c>
      <c r="D33" s="104" t="s">
        <v>289</v>
      </c>
      <c r="E33" s="104"/>
      <c r="F33" s="117"/>
      <c r="G33" s="165"/>
      <c r="H33" s="119"/>
      <c r="I33" s="164"/>
      <c r="J33" s="105"/>
    </row>
    <row r="34" spans="1:10" ht="14.25" customHeight="1">
      <c r="A34" s="58" t="s">
        <v>294</v>
      </c>
      <c r="B34" s="58" t="s">
        <v>290</v>
      </c>
      <c r="C34" s="59"/>
      <c r="D34" s="59"/>
      <c r="E34" s="59"/>
      <c r="F34" s="59"/>
      <c r="G34" s="59"/>
      <c r="H34" s="59"/>
      <c r="I34" s="60"/>
      <c r="J34" s="105"/>
    </row>
    <row r="35" spans="1:10" ht="14.25" customHeight="1">
      <c r="A35" s="61" t="str">
        <f t="shared" si="1"/>
        <v>[User_login-25]</v>
      </c>
      <c r="B35" s="91" t="s">
        <v>293</v>
      </c>
      <c r="C35" s="106" t="s">
        <v>343</v>
      </c>
      <c r="D35" s="104" t="s">
        <v>295</v>
      </c>
      <c r="E35" s="104"/>
      <c r="F35" s="117"/>
      <c r="G35" s="91"/>
      <c r="H35" s="146"/>
      <c r="I35" s="167"/>
      <c r="J35" s="105"/>
    </row>
    <row r="36" spans="1:10" ht="14.25" customHeight="1">
      <c r="A36" s="169"/>
      <c r="B36" s="169" t="s">
        <v>204</v>
      </c>
      <c r="C36" s="166"/>
      <c r="D36" s="166"/>
      <c r="E36" s="166"/>
      <c r="F36" s="166"/>
      <c r="G36" s="166"/>
      <c r="H36" s="166"/>
      <c r="I36" s="168"/>
      <c r="J36" s="105"/>
    </row>
    <row r="37" spans="1:10" ht="14.25" customHeight="1">
      <c r="A37" s="163" t="str">
        <f>IF(OR(B37&lt;&gt;"",D37&lt;E36&gt;""),"["&amp;TEXT($B$2,"##")&amp;"-"&amp;TEXT(ROW()-10,"##")&amp;"]","")</f>
        <v>[User_login-27]</v>
      </c>
      <c r="B37" s="117" t="s">
        <v>203</v>
      </c>
      <c r="C37" s="117" t="s">
        <v>344</v>
      </c>
      <c r="D37" s="117" t="s">
        <v>345</v>
      </c>
      <c r="E37" s="118"/>
      <c r="F37" s="117"/>
      <c r="G37" s="117"/>
      <c r="H37" s="119"/>
      <c r="I37" s="120"/>
      <c r="J37" s="105"/>
    </row>
    <row r="38" spans="1:10" ht="14.25" customHeight="1">
      <c r="A38" s="163" t="str">
        <f>IF(OR(B38&lt;&gt;"",D38&lt;E37&gt;""),"["&amp;TEXT($B$2,"##")&amp;"-"&amp;TEXT(ROW()-10,"##")&amp;"]","")</f>
        <v>[User_login-28]</v>
      </c>
      <c r="B38" s="117" t="s">
        <v>357</v>
      </c>
      <c r="C38" s="117" t="s">
        <v>287</v>
      </c>
      <c r="D38" s="117" t="s">
        <v>205</v>
      </c>
      <c r="E38" s="118"/>
      <c r="F38" s="117"/>
      <c r="G38" s="117"/>
      <c r="H38" s="119"/>
      <c r="I38" s="120"/>
      <c r="J38" s="105"/>
    </row>
    <row r="39" spans="1:10" ht="14.25" customHeight="1">
      <c r="A39" s="169" t="s">
        <v>294</v>
      </c>
      <c r="B39" s="169" t="s">
        <v>318</v>
      </c>
      <c r="C39" s="166"/>
      <c r="D39" s="166"/>
      <c r="E39" s="166"/>
      <c r="F39" s="166"/>
      <c r="G39" s="166"/>
      <c r="H39" s="166"/>
      <c r="I39" s="168"/>
      <c r="J39" s="105"/>
    </row>
    <row r="40" spans="1:10" ht="14.25" customHeight="1">
      <c r="A40" s="163" t="str">
        <f t="shared" ref="A40:A58" si="2">IF(OR(B40&lt;&gt;"",D40&lt;E39&gt;""),"["&amp;TEXT($B$2,"##")&amp;"-"&amp;TEXT(ROW()-10,"##")&amp;"]","")</f>
        <v>[User_login-30]</v>
      </c>
      <c r="B40" s="117" t="s">
        <v>319</v>
      </c>
      <c r="C40" s="117" t="s">
        <v>328</v>
      </c>
      <c r="D40" s="117" t="s">
        <v>320</v>
      </c>
      <c r="E40" s="118"/>
      <c r="F40" s="117"/>
      <c r="G40" s="117"/>
      <c r="H40" s="119"/>
      <c r="I40" s="120"/>
      <c r="J40" s="105"/>
    </row>
    <row r="41" spans="1:10" ht="14.25" customHeight="1">
      <c r="A41" s="169" t="s">
        <v>294</v>
      </c>
      <c r="B41" s="169" t="s">
        <v>321</v>
      </c>
      <c r="C41" s="166"/>
      <c r="D41" s="166"/>
      <c r="E41" s="166"/>
      <c r="F41" s="166"/>
      <c r="G41" s="166"/>
      <c r="H41" s="166"/>
      <c r="I41" s="168"/>
      <c r="J41" s="105"/>
    </row>
    <row r="42" spans="1:10" ht="14.25" customHeight="1">
      <c r="A42" s="163" t="str">
        <f t="shared" si="2"/>
        <v>[User_login-32]</v>
      </c>
      <c r="B42" s="117" t="s">
        <v>319</v>
      </c>
      <c r="C42" s="117" t="s">
        <v>329</v>
      </c>
      <c r="D42" s="117" t="s">
        <v>322</v>
      </c>
      <c r="E42" s="118"/>
      <c r="F42" s="117"/>
      <c r="G42" s="117"/>
      <c r="H42" s="119"/>
      <c r="I42" s="120"/>
      <c r="J42" s="105"/>
    </row>
    <row r="43" spans="1:10" ht="14.25" customHeight="1">
      <c r="A43" s="169" t="s">
        <v>294</v>
      </c>
      <c r="B43" s="169" t="s">
        <v>323</v>
      </c>
      <c r="C43" s="166"/>
      <c r="D43" s="166"/>
      <c r="E43" s="166"/>
      <c r="F43" s="166"/>
      <c r="G43" s="166"/>
      <c r="H43" s="166"/>
      <c r="I43" s="168"/>
      <c r="J43" s="105"/>
    </row>
    <row r="44" spans="1:10" ht="14.25" customHeight="1">
      <c r="A44" s="163" t="str">
        <f t="shared" si="2"/>
        <v>[User_login-34]</v>
      </c>
      <c r="B44" s="117" t="s">
        <v>324</v>
      </c>
      <c r="C44" s="117" t="s">
        <v>330</v>
      </c>
      <c r="D44" s="117" t="s">
        <v>325</v>
      </c>
      <c r="E44" s="118"/>
      <c r="F44" s="117"/>
      <c r="G44" s="117"/>
      <c r="H44" s="119"/>
      <c r="I44" s="120"/>
      <c r="J44" s="105"/>
    </row>
    <row r="45" spans="1:10" ht="14.25" customHeight="1">
      <c r="A45" s="169" t="s">
        <v>294</v>
      </c>
      <c r="B45" s="169" t="s">
        <v>326</v>
      </c>
      <c r="C45" s="166"/>
      <c r="D45" s="166"/>
      <c r="E45" s="166"/>
      <c r="F45" s="166"/>
      <c r="G45" s="166"/>
      <c r="H45" s="166"/>
      <c r="I45" s="168"/>
      <c r="J45" s="105"/>
    </row>
    <row r="46" spans="1:10" ht="14.25" customHeight="1">
      <c r="A46" s="163" t="str">
        <f t="shared" si="2"/>
        <v>[User_login-36]</v>
      </c>
      <c r="B46" s="117" t="s">
        <v>327</v>
      </c>
      <c r="C46" s="117" t="s">
        <v>354</v>
      </c>
      <c r="D46" s="117" t="s">
        <v>346</v>
      </c>
      <c r="E46" s="118"/>
      <c r="F46" s="117"/>
      <c r="G46" s="117"/>
      <c r="H46" s="119"/>
      <c r="I46" s="120"/>
      <c r="J46" s="105"/>
    </row>
    <row r="47" spans="1:10" ht="14.25" customHeight="1">
      <c r="A47" s="169" t="s">
        <v>294</v>
      </c>
      <c r="B47" s="169" t="s">
        <v>347</v>
      </c>
      <c r="C47" s="166"/>
      <c r="D47" s="166"/>
      <c r="E47" s="166"/>
      <c r="F47" s="166"/>
      <c r="G47" s="166"/>
      <c r="H47" s="166"/>
      <c r="I47" s="168"/>
      <c r="J47" s="105"/>
    </row>
    <row r="48" spans="1:10" ht="14.25" customHeight="1">
      <c r="A48" s="163" t="str">
        <f t="shared" si="2"/>
        <v>[User_login-38]</v>
      </c>
      <c r="B48" s="117" t="s">
        <v>348</v>
      </c>
      <c r="C48" s="117" t="s">
        <v>355</v>
      </c>
      <c r="D48" s="117" t="s">
        <v>349</v>
      </c>
      <c r="E48" s="118"/>
      <c r="F48" s="117"/>
      <c r="G48" s="117"/>
      <c r="H48" s="119"/>
      <c r="I48" s="120"/>
      <c r="J48" s="105"/>
    </row>
    <row r="49" spans="1:10" ht="14.25" customHeight="1">
      <c r="A49" s="169" t="s">
        <v>294</v>
      </c>
      <c r="B49" s="169" t="s">
        <v>350</v>
      </c>
      <c r="C49" s="166"/>
      <c r="D49" s="166"/>
      <c r="E49" s="166"/>
      <c r="F49" s="166"/>
      <c r="G49" s="166"/>
      <c r="H49" s="166"/>
      <c r="I49" s="168"/>
      <c r="J49" s="105"/>
    </row>
    <row r="50" spans="1:10" ht="14.25" customHeight="1">
      <c r="A50" s="163" t="str">
        <f t="shared" si="2"/>
        <v>[User_login-40]</v>
      </c>
      <c r="B50" s="117" t="s">
        <v>351</v>
      </c>
      <c r="C50" s="117" t="s">
        <v>365</v>
      </c>
      <c r="D50" s="117" t="s">
        <v>352</v>
      </c>
      <c r="E50" s="118"/>
      <c r="F50" s="117"/>
      <c r="G50" s="117"/>
      <c r="H50" s="119"/>
      <c r="I50" s="120"/>
      <c r="J50" s="105"/>
    </row>
    <row r="51" spans="1:10" ht="14.25" customHeight="1">
      <c r="A51" s="169" t="s">
        <v>294</v>
      </c>
      <c r="B51" s="169" t="s">
        <v>353</v>
      </c>
      <c r="C51" s="166"/>
      <c r="D51" s="166"/>
      <c r="E51" s="166"/>
      <c r="F51" s="166"/>
      <c r="G51" s="166"/>
      <c r="H51" s="166"/>
      <c r="I51" s="168"/>
      <c r="J51" s="105"/>
    </row>
    <row r="52" spans="1:10" ht="14.25" customHeight="1">
      <c r="A52" s="163" t="str">
        <f t="shared" si="2"/>
        <v>[User_login-42]</v>
      </c>
      <c r="B52" s="117" t="s">
        <v>358</v>
      </c>
      <c r="C52" s="117" t="s">
        <v>356</v>
      </c>
      <c r="D52" s="117" t="s">
        <v>359</v>
      </c>
      <c r="E52" s="118"/>
      <c r="F52" s="117"/>
      <c r="G52" s="117"/>
      <c r="H52" s="119"/>
      <c r="I52" s="120"/>
      <c r="J52" s="105"/>
    </row>
    <row r="53" spans="1:10" ht="14.25" customHeight="1">
      <c r="A53" s="169" t="s">
        <v>294</v>
      </c>
      <c r="B53" s="169" t="s">
        <v>360</v>
      </c>
      <c r="C53" s="166"/>
      <c r="D53" s="166"/>
      <c r="E53" s="166"/>
      <c r="F53" s="166"/>
      <c r="G53" s="166"/>
      <c r="H53" s="166"/>
      <c r="I53" s="168"/>
      <c r="J53" s="105"/>
    </row>
    <row r="54" spans="1:10" s="169" customFormat="1" ht="14.25" customHeight="1">
      <c r="A54" s="163" t="str">
        <f t="shared" si="2"/>
        <v>[User_login-44]</v>
      </c>
      <c r="B54" s="117" t="s">
        <v>363</v>
      </c>
      <c r="C54" s="117" t="s">
        <v>367</v>
      </c>
      <c r="D54" s="117" t="s">
        <v>366</v>
      </c>
      <c r="E54" s="118"/>
      <c r="F54" s="117"/>
      <c r="G54" s="117"/>
      <c r="H54" s="119"/>
      <c r="I54" s="120"/>
    </row>
    <row r="55" spans="1:10" s="184" customFormat="1" ht="14.25" customHeight="1">
      <c r="A55" s="169" t="s">
        <v>294</v>
      </c>
      <c r="B55" s="169" t="s">
        <v>361</v>
      </c>
      <c r="C55" s="166"/>
      <c r="D55" s="166"/>
      <c r="E55" s="166"/>
      <c r="F55" s="166"/>
      <c r="G55" s="166"/>
      <c r="H55" s="166"/>
      <c r="I55" s="168"/>
    </row>
    <row r="56" spans="1:10" s="189" customFormat="1" ht="14.25" customHeight="1">
      <c r="A56" s="163" t="str">
        <f t="shared" si="2"/>
        <v>[User_login-46]</v>
      </c>
      <c r="B56" s="117" t="s">
        <v>364</v>
      </c>
      <c r="C56" s="117" t="s">
        <v>368</v>
      </c>
      <c r="D56" s="117" t="s">
        <v>371</v>
      </c>
      <c r="E56" s="118"/>
      <c r="F56" s="117"/>
      <c r="G56" s="117"/>
      <c r="H56" s="119"/>
      <c r="I56" s="120"/>
    </row>
    <row r="57" spans="1:10" s="189" customFormat="1" ht="14.25" customHeight="1">
      <c r="A57" s="169" t="s">
        <v>294</v>
      </c>
      <c r="B57" s="169" t="s">
        <v>362</v>
      </c>
      <c r="C57" s="166"/>
      <c r="D57" s="166"/>
      <c r="E57" s="166"/>
      <c r="F57" s="166"/>
      <c r="G57" s="166"/>
      <c r="H57" s="166"/>
      <c r="I57" s="168"/>
    </row>
    <row r="58" spans="1:10" s="189" customFormat="1" ht="14.25" customHeight="1">
      <c r="A58" s="163" t="str">
        <f t="shared" si="2"/>
        <v>[User_login-48]</v>
      </c>
      <c r="B58" s="117" t="s">
        <v>363</v>
      </c>
      <c r="C58" s="117" t="s">
        <v>370</v>
      </c>
      <c r="D58" s="117" t="s">
        <v>369</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206</v>
      </c>
      <c r="C61" s="169"/>
      <c r="D61" s="169"/>
      <c r="E61" s="169"/>
      <c r="F61" s="169"/>
      <c r="G61" s="169"/>
      <c r="H61" s="169"/>
      <c r="I61" s="169"/>
    </row>
    <row r="62" spans="1:10" s="169" customFormat="1" ht="14.25" customHeight="1">
      <c r="A62" s="185"/>
      <c r="B62" s="186" t="s">
        <v>207</v>
      </c>
      <c r="C62" s="187"/>
      <c r="D62" s="187"/>
      <c r="E62" s="187"/>
      <c r="F62" s="187"/>
      <c r="G62" s="187"/>
      <c r="H62" s="187"/>
      <c r="I62" s="187"/>
    </row>
    <row r="63" spans="1:10" s="190" customFormat="1" ht="14.25" customHeight="1">
      <c r="A63" s="117" t="str">
        <f>"ID-" &amp; (COUNTA(A$9:A62)+1)</f>
        <v>ID-44</v>
      </c>
      <c r="B63" s="117" t="s">
        <v>208</v>
      </c>
      <c r="C63" s="117" t="s">
        <v>209</v>
      </c>
      <c r="D63" s="117" t="s">
        <v>210</v>
      </c>
      <c r="E63" s="117"/>
      <c r="F63" s="117"/>
      <c r="G63" s="117"/>
      <c r="H63" s="117"/>
      <c r="I63" s="188" t="s">
        <v>211</v>
      </c>
    </row>
    <row r="64" spans="1:10" s="190" customFormat="1" ht="14.25" customHeight="1">
      <c r="A64" s="117" t="str">
        <f>"ID-" &amp; (COUNTA(A$9:A63)+1)</f>
        <v>ID-45</v>
      </c>
      <c r="B64" s="117" t="s">
        <v>374</v>
      </c>
      <c r="C64" s="117" t="s">
        <v>377</v>
      </c>
      <c r="D64" s="117" t="s">
        <v>210</v>
      </c>
      <c r="E64" s="117"/>
      <c r="F64" s="117"/>
      <c r="G64" s="117"/>
      <c r="H64" s="117"/>
      <c r="I64" s="188" t="s">
        <v>211</v>
      </c>
    </row>
    <row r="65" spans="1:9" s="190" customFormat="1" ht="14.25" customHeight="1">
      <c r="A65" s="117" t="str">
        <f>"ID-" &amp; (COUNTA(A$9:A64)+1)</f>
        <v>ID-46</v>
      </c>
      <c r="B65" s="117" t="s">
        <v>375</v>
      </c>
      <c r="C65" s="117" t="s">
        <v>378</v>
      </c>
      <c r="D65" s="117" t="s">
        <v>210</v>
      </c>
      <c r="E65" s="117"/>
      <c r="F65" s="117"/>
      <c r="G65" s="117"/>
      <c r="H65" s="117"/>
      <c r="I65" s="188" t="s">
        <v>211</v>
      </c>
    </row>
    <row r="66" spans="1:9" s="189" customFormat="1" ht="14.25" customHeight="1">
      <c r="A66" s="117" t="str">
        <f>"ID-" &amp; (COUNTA(A$9:A65)+1)</f>
        <v>ID-47</v>
      </c>
      <c r="B66" s="117" t="s">
        <v>376</v>
      </c>
      <c r="C66" s="117" t="s">
        <v>379</v>
      </c>
      <c r="D66" s="117" t="s">
        <v>210</v>
      </c>
      <c r="E66" s="117"/>
      <c r="F66" s="117"/>
      <c r="G66" s="117"/>
      <c r="H66" s="117"/>
      <c r="I66" s="188" t="s">
        <v>211</v>
      </c>
    </row>
    <row r="67" spans="1:9" s="184" customFormat="1" ht="14.25" customHeight="1">
      <c r="A67" s="117" t="str">
        <f>"ID-" &amp; (COUNTA(A$9:A66)+1)</f>
        <v>ID-48</v>
      </c>
      <c r="B67" s="117" t="s">
        <v>248</v>
      </c>
      <c r="C67" s="117" t="s">
        <v>380</v>
      </c>
      <c r="D67" s="117" t="s">
        <v>210</v>
      </c>
      <c r="E67" s="117"/>
      <c r="F67" s="117"/>
      <c r="G67" s="117"/>
      <c r="H67" s="117"/>
      <c r="I67" s="188" t="s">
        <v>211</v>
      </c>
    </row>
    <row r="68" spans="1:9" s="184" customFormat="1" ht="14.25" customHeight="1">
      <c r="A68" s="117" t="str">
        <f>"ID-" &amp; (COUNTA(A$9:A67)+1)</f>
        <v>ID-49</v>
      </c>
      <c r="B68" s="117" t="s">
        <v>249</v>
      </c>
      <c r="C68" s="117" t="s">
        <v>381</v>
      </c>
      <c r="D68" s="117" t="s">
        <v>210</v>
      </c>
      <c r="E68" s="117"/>
      <c r="F68" s="117"/>
      <c r="G68" s="117"/>
      <c r="H68" s="117"/>
      <c r="I68" s="117" t="s">
        <v>211</v>
      </c>
    </row>
    <row r="69" spans="1:9" s="184" customFormat="1" ht="14.25" customHeight="1">
      <c r="A69" s="169"/>
      <c r="B69" s="169" t="s">
        <v>212</v>
      </c>
      <c r="C69" s="169"/>
      <c r="D69" s="169"/>
      <c r="E69" s="169"/>
      <c r="F69" s="169"/>
      <c r="G69" s="169"/>
      <c r="H69" s="169"/>
      <c r="I69" s="169"/>
    </row>
    <row r="70" spans="1:9" s="184" customFormat="1" ht="14.25" customHeight="1">
      <c r="A70" s="117" t="str">
        <f>"ID-" &amp; (COUNTA(A$9:A69)+1)</f>
        <v>ID-50</v>
      </c>
      <c r="B70" s="117" t="s">
        <v>213</v>
      </c>
      <c r="C70" s="117" t="s">
        <v>250</v>
      </c>
      <c r="D70" s="117" t="s">
        <v>251</v>
      </c>
      <c r="E70" s="117"/>
      <c r="F70" s="117"/>
      <c r="G70" s="117"/>
      <c r="H70" s="117"/>
      <c r="I70" s="117" t="s">
        <v>211</v>
      </c>
    </row>
    <row r="71" spans="1:9" s="184" customFormat="1" ht="14.25" customHeight="1">
      <c r="A71" s="117" t="str">
        <f>"ID-" &amp; (COUNTA(A$9:A70)+1)</f>
        <v>ID-51</v>
      </c>
      <c r="B71" s="117" t="s">
        <v>214</v>
      </c>
      <c r="C71" s="117" t="s">
        <v>215</v>
      </c>
      <c r="D71" s="117" t="s">
        <v>216</v>
      </c>
      <c r="E71" s="117"/>
      <c r="F71" s="117"/>
      <c r="G71" s="117"/>
      <c r="H71" s="117"/>
      <c r="I71" s="117" t="s">
        <v>211</v>
      </c>
    </row>
    <row r="72" spans="1:9" s="184" customFormat="1" ht="14.25" customHeight="1">
      <c r="A72" s="117" t="str">
        <f>"ID-" &amp; (COUNTA(A$9:A71)+1)</f>
        <v>ID-52</v>
      </c>
      <c r="B72" s="117" t="s">
        <v>217</v>
      </c>
      <c r="C72" s="117" t="s">
        <v>215</v>
      </c>
      <c r="D72" s="117" t="s">
        <v>218</v>
      </c>
      <c r="E72" s="117"/>
      <c r="F72" s="117"/>
      <c r="G72" s="117"/>
      <c r="H72" s="117"/>
      <c r="I72" s="117" t="s">
        <v>211</v>
      </c>
    </row>
    <row r="73" spans="1:9" s="184" customFormat="1" ht="14.25" customHeight="1">
      <c r="A73" s="117" t="str">
        <f>"ID-" &amp; (COUNTA(A$9:A72)+1)</f>
        <v>ID-53</v>
      </c>
      <c r="B73" s="117" t="s">
        <v>219</v>
      </c>
      <c r="C73" s="117" t="s">
        <v>220</v>
      </c>
      <c r="D73" s="117" t="s">
        <v>252</v>
      </c>
      <c r="E73" s="117"/>
      <c r="F73" s="117"/>
      <c r="G73" s="117"/>
      <c r="H73" s="117"/>
      <c r="I73" s="117" t="s">
        <v>211</v>
      </c>
    </row>
    <row r="74" spans="1:9" s="184" customFormat="1" ht="14.25" customHeight="1">
      <c r="A74" s="117" t="str">
        <f>"ID-" &amp; (COUNTA(A$9:A73)+1)</f>
        <v>ID-54</v>
      </c>
      <c r="B74" s="117" t="s">
        <v>221</v>
      </c>
      <c r="C74" s="117" t="s">
        <v>222</v>
      </c>
      <c r="D74" s="117" t="s">
        <v>223</v>
      </c>
      <c r="E74" s="117"/>
      <c r="F74" s="117"/>
      <c r="G74" s="117"/>
      <c r="H74" s="117"/>
      <c r="I74" s="117" t="s">
        <v>211</v>
      </c>
    </row>
    <row r="75" spans="1:9" s="184" customFormat="1" ht="14.25" customHeight="1">
      <c r="A75" s="117" t="str">
        <f>"ID-" &amp; (COUNTA(A$9:A74)+1)</f>
        <v>ID-55</v>
      </c>
      <c r="B75" s="117" t="s">
        <v>224</v>
      </c>
      <c r="C75" s="117" t="s">
        <v>225</v>
      </c>
      <c r="D75" s="117" t="s">
        <v>226</v>
      </c>
      <c r="E75" s="117"/>
      <c r="F75" s="117"/>
      <c r="G75" s="117"/>
      <c r="H75" s="117"/>
      <c r="I75" s="117" t="s">
        <v>211</v>
      </c>
    </row>
    <row r="76" spans="1:9" ht="13.5" customHeight="1">
      <c r="A76" s="117" t="str">
        <f>"ID-" &amp; (COUNTA(A$9:A75)+1)</f>
        <v>ID-56</v>
      </c>
      <c r="B76" s="117" t="s">
        <v>227</v>
      </c>
      <c r="C76" s="117" t="s">
        <v>228</v>
      </c>
      <c r="D76" s="117" t="s">
        <v>229</v>
      </c>
      <c r="E76" s="117"/>
      <c r="F76" s="117"/>
      <c r="G76" s="117"/>
      <c r="H76" s="117"/>
      <c r="I76" s="117" t="s">
        <v>211</v>
      </c>
    </row>
    <row r="77" spans="1:9" ht="13.5" customHeight="1">
      <c r="A77" s="117" t="str">
        <f>"ID-" &amp; (COUNTA(A$9:A76)+1)</f>
        <v>ID-57</v>
      </c>
      <c r="B77" s="117" t="s">
        <v>230</v>
      </c>
      <c r="C77" s="117" t="s">
        <v>231</v>
      </c>
      <c r="D77" s="117" t="s">
        <v>232</v>
      </c>
      <c r="E77" s="117"/>
      <c r="F77" s="117"/>
      <c r="G77" s="117"/>
      <c r="H77" s="117"/>
      <c r="I77" s="117" t="s">
        <v>211</v>
      </c>
    </row>
    <row r="78" spans="1:9" ht="13.5" customHeight="1">
      <c r="A78" s="117" t="str">
        <f>"ID-" &amp; (COUNTA(A$9:A77)+1)</f>
        <v>ID-58</v>
      </c>
      <c r="B78" s="117" t="s">
        <v>233</v>
      </c>
      <c r="C78" s="117" t="s">
        <v>234</v>
      </c>
      <c r="D78" s="117" t="s">
        <v>235</v>
      </c>
      <c r="E78" s="117"/>
      <c r="F78" s="117"/>
      <c r="G78" s="117"/>
      <c r="H78" s="117"/>
      <c r="I78" s="117" t="s">
        <v>211</v>
      </c>
    </row>
    <row r="79" spans="1:9" ht="13.5" customHeight="1">
      <c r="A79" s="117" t="str">
        <f>"ID-" &amp; (COUNTA(A$9:A78)+1)</f>
        <v>ID-59</v>
      </c>
      <c r="B79" s="117" t="s">
        <v>236</v>
      </c>
      <c r="C79" s="117" t="s">
        <v>237</v>
      </c>
      <c r="D79" s="117" t="s">
        <v>238</v>
      </c>
      <c r="E79" s="117"/>
      <c r="F79" s="117"/>
      <c r="G79" s="117"/>
      <c r="H79" s="117"/>
      <c r="I79" s="117" t="s">
        <v>211</v>
      </c>
    </row>
    <row r="80" spans="1:9" ht="13.5" customHeight="1">
      <c r="A80" s="117" t="str">
        <f>"ID-" &amp; (COUNTA(A$9:A79)+1)</f>
        <v>ID-60</v>
      </c>
      <c r="B80" s="117" t="s">
        <v>239</v>
      </c>
      <c r="C80" s="117" t="s">
        <v>240</v>
      </c>
      <c r="D80" s="117" t="s">
        <v>241</v>
      </c>
      <c r="E80" s="117"/>
      <c r="F80" s="117"/>
      <c r="G80" s="117"/>
      <c r="H80" s="117"/>
      <c r="I80" s="117" t="s">
        <v>211</v>
      </c>
    </row>
    <row r="81" spans="1:9" ht="13.5" customHeight="1">
      <c r="A81" s="117" t="str">
        <f>"ID-" &amp; (COUNTA(A$9:A80)+1)</f>
        <v>ID-61</v>
      </c>
      <c r="B81" s="117" t="s">
        <v>242</v>
      </c>
      <c r="C81" s="117" t="s">
        <v>243</v>
      </c>
      <c r="D81" s="117" t="s">
        <v>244</v>
      </c>
      <c r="E81" s="117"/>
      <c r="F81" s="117"/>
      <c r="G81" s="117"/>
      <c r="H81" s="117"/>
      <c r="I81" s="117" t="s">
        <v>211</v>
      </c>
    </row>
    <row r="82" spans="1:9" ht="13.5" customHeight="1">
      <c r="A82" s="117" t="str">
        <f>"ID-" &amp; (COUNTA(A$9:A81)+1)</f>
        <v>ID-62</v>
      </c>
      <c r="B82" s="117" t="s">
        <v>245</v>
      </c>
      <c r="C82" s="117" t="s">
        <v>246</v>
      </c>
      <c r="D82" s="117" t="s">
        <v>247</v>
      </c>
      <c r="E82" s="117"/>
      <c r="F82" s="117"/>
      <c r="G82" s="117"/>
      <c r="H82" s="117"/>
      <c r="I82" s="117" t="s">
        <v>211</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election activeCell="B27" sqref="B27"/>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271</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256</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COUNTIF(F11:G258,"Pass")</f>
        <v>0</v>
      </c>
      <c r="B6" s="101">
        <f>COUNTIF(F11:G705,"Fail")</f>
        <v>0</v>
      </c>
      <c r="C6" s="101">
        <f>E6-D6-B6-A6</f>
        <v>38</v>
      </c>
      <c r="D6" s="102">
        <f>COUNTIF(F11:G705,"N/A")</f>
        <v>0</v>
      </c>
      <c r="E6" s="214">
        <f>COUNTA(A11:A263)*2</f>
        <v>38</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33"/>
      <c r="B11" s="58" t="s">
        <v>170</v>
      </c>
      <c r="C11" s="58"/>
      <c r="D11" s="58"/>
      <c r="E11" s="58"/>
      <c r="F11" s="58"/>
      <c r="G11" s="58"/>
      <c r="H11" s="58"/>
      <c r="I11" s="191"/>
    </row>
    <row r="12" spans="1:10" s="111" customFormat="1" ht="14.25" customHeight="1">
      <c r="A12" s="165" t="str">
        <f t="shared" ref="A12:A20" si="0">IF(OR(B12&lt;&gt;"",D12&lt;&gt;""),"["&amp;TEXT($B$2,"##")&amp;"-"&amp;TEXT(ROW()-10,"##")&amp;"]","")</f>
        <v>[Mod_login-2]</v>
      </c>
      <c r="B12" s="117" t="s">
        <v>196</v>
      </c>
      <c r="C12" s="117" t="s">
        <v>273</v>
      </c>
      <c r="D12" s="117" t="s">
        <v>299</v>
      </c>
      <c r="E12" s="171"/>
      <c r="F12" s="117"/>
      <c r="G12" s="117"/>
      <c r="H12" s="174"/>
      <c r="I12" s="172"/>
    </row>
    <row r="13" spans="1:10" s="111" customFormat="1" ht="14.25" customHeight="1">
      <c r="A13" s="165" t="str">
        <f t="shared" si="0"/>
        <v>[Mod_login-3]</v>
      </c>
      <c r="B13" s="117" t="s">
        <v>67</v>
      </c>
      <c r="C13" s="117" t="s">
        <v>274</v>
      </c>
      <c r="D13" s="117" t="s">
        <v>300</v>
      </c>
      <c r="E13" s="197"/>
      <c r="F13" s="117"/>
      <c r="G13" s="117"/>
      <c r="H13" s="174"/>
      <c r="I13" s="174"/>
    </row>
    <row r="14" spans="1:10" s="111" customFormat="1" ht="14.25" customHeight="1">
      <c r="A14" s="165" t="str">
        <f t="shared" si="0"/>
        <v>[Mod_login-4]</v>
      </c>
      <c r="B14" s="117" t="s">
        <v>173</v>
      </c>
      <c r="C14" s="117" t="s">
        <v>275</v>
      </c>
      <c r="D14" s="117" t="s">
        <v>301</v>
      </c>
      <c r="E14" s="173"/>
      <c r="F14" s="117"/>
      <c r="G14" s="117"/>
      <c r="H14" s="174"/>
      <c r="I14" s="174"/>
    </row>
    <row r="15" spans="1:10" s="111" customFormat="1" ht="14.25" customHeight="1">
      <c r="A15" s="165" t="str">
        <f t="shared" si="0"/>
        <v>[Mod_login-5]</v>
      </c>
      <c r="B15" s="117" t="s">
        <v>176</v>
      </c>
      <c r="C15" s="117" t="s">
        <v>276</v>
      </c>
      <c r="D15" s="117" t="s">
        <v>302</v>
      </c>
      <c r="E15" s="173"/>
      <c r="F15" s="117"/>
      <c r="G15" s="117"/>
      <c r="H15" s="174"/>
      <c r="I15" s="174"/>
    </row>
    <row r="16" spans="1:10" s="111" customFormat="1" ht="14.25" customHeight="1">
      <c r="A16" s="165" t="str">
        <f t="shared" si="0"/>
        <v>[Mod_login-6]</v>
      </c>
      <c r="B16" s="117" t="s">
        <v>77</v>
      </c>
      <c r="C16" s="117" t="s">
        <v>277</v>
      </c>
      <c r="D16" s="117" t="s">
        <v>303</v>
      </c>
      <c r="E16" s="173"/>
      <c r="F16" s="117"/>
      <c r="G16" s="117"/>
      <c r="H16" s="174"/>
      <c r="I16" s="174"/>
    </row>
    <row r="17" spans="1:10" s="111" customFormat="1" ht="14.25" customHeight="1">
      <c r="A17" s="165" t="str">
        <f t="shared" si="0"/>
        <v>[Mod_login-7]</v>
      </c>
      <c r="B17" s="117" t="s">
        <v>69</v>
      </c>
      <c r="C17" s="117" t="s">
        <v>278</v>
      </c>
      <c r="D17" s="117" t="s">
        <v>305</v>
      </c>
      <c r="E17" s="173"/>
      <c r="F17" s="117"/>
      <c r="G17" s="117"/>
      <c r="H17" s="174"/>
      <c r="I17" s="174"/>
    </row>
    <row r="18" spans="1:10" s="111" customFormat="1" ht="14.25" customHeight="1">
      <c r="A18" s="165" t="str">
        <f t="shared" si="0"/>
        <v>[Mod_login-8]</v>
      </c>
      <c r="B18" s="117" t="s">
        <v>71</v>
      </c>
      <c r="C18" s="117" t="s">
        <v>279</v>
      </c>
      <c r="D18" s="117" t="s">
        <v>304</v>
      </c>
      <c r="E18" s="173"/>
      <c r="F18" s="117"/>
      <c r="G18" s="117"/>
      <c r="H18" s="174"/>
      <c r="I18" s="174"/>
    </row>
    <row r="19" spans="1:10" s="111" customFormat="1" ht="14.25" customHeight="1">
      <c r="A19" s="165" t="str">
        <f t="shared" si="0"/>
        <v>[Mod_login-9]</v>
      </c>
      <c r="B19" s="117" t="s">
        <v>73</v>
      </c>
      <c r="C19" s="117" t="s">
        <v>280</v>
      </c>
      <c r="D19" s="117" t="s">
        <v>304</v>
      </c>
      <c r="E19" s="173"/>
      <c r="F19" s="117"/>
      <c r="G19" s="117"/>
      <c r="H19" s="174"/>
      <c r="I19" s="174"/>
    </row>
    <row r="20" spans="1:10" ht="14.25" customHeight="1">
      <c r="A20" s="165" t="str">
        <f t="shared" si="0"/>
        <v>[Mod_login-10]</v>
      </c>
      <c r="B20" s="117" t="s">
        <v>75</v>
      </c>
      <c r="C20" s="117" t="s">
        <v>281</v>
      </c>
      <c r="D20" s="117" t="s">
        <v>304</v>
      </c>
      <c r="E20" s="173"/>
      <c r="F20" s="117"/>
      <c r="G20" s="117"/>
      <c r="H20" s="174"/>
      <c r="I20" s="175"/>
      <c r="J20" s="105"/>
    </row>
    <row r="21" spans="1:10" ht="14.25" customHeight="1">
      <c r="A21" s="176"/>
      <c r="B21" s="177" t="s">
        <v>296</v>
      </c>
      <c r="C21" s="176"/>
      <c r="D21" s="176"/>
      <c r="E21" s="176"/>
      <c r="F21" s="176"/>
      <c r="G21" s="176"/>
      <c r="H21" s="176"/>
      <c r="I21" s="178"/>
      <c r="J21" s="105"/>
    </row>
    <row r="22" spans="1:10" ht="14.25" customHeight="1">
      <c r="A22" s="165" t="str">
        <f t="shared" ref="A22:A31" si="1">IF(OR(B22&lt;&gt;"",D22&lt;&gt;""),"["&amp;TEXT($B$2,"##")&amp;"-"&amp;TEXT(ROW()-10,"##")&amp;"]","")</f>
        <v>[Mod_login-12]</v>
      </c>
      <c r="B22" s="117" t="s">
        <v>282</v>
      </c>
      <c r="C22" s="117" t="s">
        <v>273</v>
      </c>
      <c r="D22" s="117" t="s">
        <v>284</v>
      </c>
      <c r="E22" s="179"/>
      <c r="F22" s="117"/>
      <c r="G22" s="117"/>
      <c r="H22" s="174"/>
      <c r="I22" s="175"/>
      <c r="J22" s="105"/>
    </row>
    <row r="23" spans="1:10" ht="14.25" customHeight="1">
      <c r="A23" s="165" t="str">
        <f t="shared" si="1"/>
        <v>[Mod_login-13]</v>
      </c>
      <c r="B23" s="117" t="s">
        <v>198</v>
      </c>
      <c r="C23" s="117" t="s">
        <v>283</v>
      </c>
      <c r="D23" s="180" t="s">
        <v>270</v>
      </c>
      <c r="E23" s="179"/>
      <c r="F23" s="117"/>
      <c r="G23" s="117"/>
      <c r="H23" s="174"/>
      <c r="I23" s="175"/>
      <c r="J23" s="105"/>
    </row>
    <row r="24" spans="1:10" ht="14.25" customHeight="1">
      <c r="A24" s="176" t="s">
        <v>294</v>
      </c>
      <c r="B24" s="58" t="s">
        <v>81</v>
      </c>
      <c r="C24" s="176"/>
      <c r="D24" s="176"/>
      <c r="E24" s="176"/>
      <c r="F24" s="176"/>
      <c r="G24" s="176"/>
      <c r="H24" s="176"/>
      <c r="I24" s="178"/>
      <c r="J24" s="105"/>
    </row>
    <row r="25" spans="1:10" ht="13.5" customHeight="1">
      <c r="A25" s="165" t="str">
        <f t="shared" si="1"/>
        <v>[Mod_login-15]</v>
      </c>
      <c r="B25" s="91" t="s">
        <v>82</v>
      </c>
      <c r="C25" s="91" t="s">
        <v>297</v>
      </c>
      <c r="D25" s="91" t="s">
        <v>264</v>
      </c>
      <c r="E25" s="179"/>
      <c r="F25" s="117"/>
      <c r="G25" s="117"/>
      <c r="H25" s="174"/>
      <c r="I25" s="175"/>
    </row>
    <row r="26" spans="1:10" ht="13.5" customHeight="1">
      <c r="A26" s="176" t="s">
        <v>294</v>
      </c>
      <c r="B26" s="58" t="s">
        <v>310</v>
      </c>
      <c r="C26" s="176"/>
      <c r="D26" s="176"/>
      <c r="E26" s="176"/>
      <c r="F26" s="176"/>
      <c r="G26" s="176"/>
      <c r="H26" s="176"/>
      <c r="I26" s="178"/>
    </row>
    <row r="27" spans="1:10" ht="13.5" customHeight="1">
      <c r="A27" s="165" t="str">
        <f t="shared" si="1"/>
        <v>[Mod_login-17]</v>
      </c>
      <c r="B27" s="117" t="s">
        <v>298</v>
      </c>
      <c r="C27" s="117" t="s">
        <v>306</v>
      </c>
      <c r="D27" s="117" t="s">
        <v>308</v>
      </c>
      <c r="E27" s="173"/>
      <c r="F27" s="117"/>
      <c r="G27" s="117"/>
      <c r="H27" s="174"/>
      <c r="I27" s="175"/>
    </row>
    <row r="28" spans="1:10" ht="13.5" customHeight="1">
      <c r="A28" s="176" t="s">
        <v>294</v>
      </c>
      <c r="B28" s="58" t="s">
        <v>311</v>
      </c>
      <c r="C28" s="176"/>
      <c r="D28" s="176"/>
      <c r="E28" s="176"/>
      <c r="F28" s="176"/>
      <c r="G28" s="176"/>
      <c r="H28" s="176"/>
      <c r="I28" s="178"/>
    </row>
    <row r="29" spans="1:10" ht="13.5" customHeight="1">
      <c r="A29" s="165" t="str">
        <f t="shared" si="1"/>
        <v>[Mod_login-19]</v>
      </c>
      <c r="B29" s="117" t="s">
        <v>314</v>
      </c>
      <c r="C29" s="117" t="s">
        <v>307</v>
      </c>
      <c r="D29" s="117" t="s">
        <v>309</v>
      </c>
      <c r="E29" s="173"/>
      <c r="F29" s="117"/>
      <c r="G29" s="117"/>
      <c r="H29" s="174"/>
      <c r="I29" s="175"/>
    </row>
    <row r="30" spans="1:10" ht="13.5" customHeight="1">
      <c r="A30" s="176" t="s">
        <v>294</v>
      </c>
      <c r="B30" s="58" t="s">
        <v>312</v>
      </c>
      <c r="C30" s="176"/>
      <c r="D30" s="176"/>
      <c r="E30" s="176"/>
      <c r="F30" s="176"/>
      <c r="G30" s="176"/>
      <c r="H30" s="176"/>
      <c r="I30" s="178"/>
    </row>
    <row r="31" spans="1:10" ht="13.5" customHeight="1">
      <c r="A31" s="165" t="str">
        <f t="shared" si="1"/>
        <v>[Mod_login-21]</v>
      </c>
      <c r="B31" s="117" t="s">
        <v>313</v>
      </c>
      <c r="C31" s="117" t="s">
        <v>315</v>
      </c>
      <c r="D31" s="117" t="s">
        <v>316</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zoomScale="150" zoomScaleNormal="150" zoomScalePageLayoutView="150" workbookViewId="0">
      <selection activeCell="B29" sqref="B29"/>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47</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256</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COUNTIF(F11:G261,"Pass")</f>
        <v>0</v>
      </c>
      <c r="B6" s="101">
        <f>COUNTIF(F11:G708,"Fail")</f>
        <v>0</v>
      </c>
      <c r="C6" s="101">
        <f>E6-D6-B6-A6</f>
        <v>26</v>
      </c>
      <c r="D6" s="102">
        <f>COUNTIF(F11:G708,"N/A")</f>
        <v>0</v>
      </c>
      <c r="E6" s="214">
        <f>COUNTA(A11:A265)*2</f>
        <v>26</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70"/>
      <c r="B11" s="216" t="s">
        <v>170</v>
      </c>
      <c r="C11" s="216"/>
      <c r="D11" s="216"/>
      <c r="E11" s="216"/>
      <c r="F11" s="216"/>
      <c r="G11" s="216"/>
      <c r="H11" s="216"/>
      <c r="I11" s="216"/>
    </row>
    <row r="12" spans="1:10" s="111" customFormat="1" ht="14.25" customHeight="1">
      <c r="A12" s="165" t="str">
        <f t="shared" ref="A12:A20" si="0">IF(OR(B12&lt;&gt;"",D12&lt;&gt;""),"["&amp;TEXT($B$2,"##")&amp;"-"&amp;TEXT(ROW()-10,"##")&amp;"]","")</f>
        <v>[Admin_login-2]</v>
      </c>
      <c r="B12" s="117" t="s">
        <v>196</v>
      </c>
      <c r="C12" s="117" t="s">
        <v>171</v>
      </c>
      <c r="D12" s="117" t="s">
        <v>272</v>
      </c>
      <c r="E12" s="171"/>
      <c r="F12" s="117"/>
      <c r="G12" s="117"/>
      <c r="H12" s="174"/>
      <c r="I12" s="172"/>
    </row>
    <row r="13" spans="1:10" s="111" customFormat="1" ht="14.25" customHeight="1">
      <c r="A13" s="165" t="str">
        <f t="shared" si="0"/>
        <v>[Admin_login-3]</v>
      </c>
      <c r="B13" s="117" t="s">
        <v>67</v>
      </c>
      <c r="C13" s="117" t="s">
        <v>68</v>
      </c>
      <c r="D13" s="117" t="s">
        <v>172</v>
      </c>
      <c r="E13" s="173" t="s">
        <v>254</v>
      </c>
      <c r="F13" s="117"/>
      <c r="G13" s="117"/>
      <c r="H13" s="174"/>
      <c r="I13" s="174"/>
    </row>
    <row r="14" spans="1:10" s="111" customFormat="1" ht="14.25" customHeight="1">
      <c r="A14" s="165" t="str">
        <f t="shared" si="0"/>
        <v>[Admin_login-4]</v>
      </c>
      <c r="B14" s="117" t="s">
        <v>173</v>
      </c>
      <c r="C14" s="117" t="s">
        <v>174</v>
      </c>
      <c r="D14" s="117" t="s">
        <v>175</v>
      </c>
      <c r="E14" s="173" t="s">
        <v>254</v>
      </c>
      <c r="F14" s="117"/>
      <c r="G14" s="117"/>
      <c r="H14" s="174"/>
      <c r="I14" s="174"/>
    </row>
    <row r="15" spans="1:10" s="111" customFormat="1" ht="14.25" customHeight="1">
      <c r="A15" s="165" t="str">
        <f t="shared" si="0"/>
        <v>[Admin_login-5]</v>
      </c>
      <c r="B15" s="117" t="s">
        <v>176</v>
      </c>
      <c r="C15" s="117" t="s">
        <v>177</v>
      </c>
      <c r="D15" s="117" t="s">
        <v>178</v>
      </c>
      <c r="E15" s="173" t="s">
        <v>254</v>
      </c>
      <c r="F15" s="117"/>
      <c r="G15" s="117"/>
      <c r="H15" s="174"/>
      <c r="I15" s="174"/>
    </row>
    <row r="16" spans="1:10" s="111" customFormat="1" ht="14.25" customHeight="1">
      <c r="A16" s="165" t="str">
        <f t="shared" si="0"/>
        <v>[Admin_login-6]</v>
      </c>
      <c r="B16" s="117" t="s">
        <v>77</v>
      </c>
      <c r="C16" s="117" t="s">
        <v>78</v>
      </c>
      <c r="D16" s="117" t="s">
        <v>79</v>
      </c>
      <c r="E16" s="173" t="s">
        <v>254</v>
      </c>
      <c r="F16" s="117"/>
      <c r="G16" s="117"/>
      <c r="H16" s="174"/>
      <c r="I16" s="174"/>
    </row>
    <row r="17" spans="1:10" s="111" customFormat="1" ht="14.25" customHeight="1">
      <c r="A17" s="165" t="str">
        <f t="shared" si="0"/>
        <v>[Admin_login-7]</v>
      </c>
      <c r="B17" s="117" t="s">
        <v>69</v>
      </c>
      <c r="C17" s="117" t="s">
        <v>179</v>
      </c>
      <c r="D17" s="117" t="s">
        <v>70</v>
      </c>
      <c r="E17" s="173" t="s">
        <v>254</v>
      </c>
      <c r="F17" s="117"/>
      <c r="G17" s="117"/>
      <c r="H17" s="174"/>
      <c r="I17" s="174"/>
    </row>
    <row r="18" spans="1:10" s="111" customFormat="1" ht="14.25" customHeight="1">
      <c r="A18" s="165" t="str">
        <f t="shared" si="0"/>
        <v>[Admin_login-8]</v>
      </c>
      <c r="B18" s="117" t="s">
        <v>71</v>
      </c>
      <c r="C18" s="117" t="s">
        <v>180</v>
      </c>
      <c r="D18" s="117" t="s">
        <v>72</v>
      </c>
      <c r="E18" s="173" t="s">
        <v>254</v>
      </c>
      <c r="F18" s="117"/>
      <c r="G18" s="117"/>
      <c r="H18" s="174"/>
      <c r="I18" s="174"/>
    </row>
    <row r="19" spans="1:10" s="111" customFormat="1" ht="14.25" customHeight="1">
      <c r="A19" s="165" t="str">
        <f t="shared" si="0"/>
        <v>[Admin_login-9]</v>
      </c>
      <c r="B19" s="117" t="s">
        <v>73</v>
      </c>
      <c r="C19" s="117" t="s">
        <v>74</v>
      </c>
      <c r="D19" s="117" t="s">
        <v>72</v>
      </c>
      <c r="E19" s="173" t="s">
        <v>254</v>
      </c>
      <c r="F19" s="117"/>
      <c r="G19" s="117"/>
      <c r="H19" s="174"/>
      <c r="I19" s="174"/>
    </row>
    <row r="20" spans="1:10" ht="14.25" customHeight="1">
      <c r="A20" s="165" t="str">
        <f t="shared" si="0"/>
        <v>[Admin_login-10]</v>
      </c>
      <c r="B20" s="117" t="s">
        <v>75</v>
      </c>
      <c r="C20" s="117" t="s">
        <v>76</v>
      </c>
      <c r="D20" s="117" t="s">
        <v>72</v>
      </c>
      <c r="E20" s="173" t="s">
        <v>254</v>
      </c>
      <c r="F20" s="117"/>
      <c r="G20" s="117"/>
      <c r="H20" s="174"/>
      <c r="I20" s="175"/>
      <c r="J20" s="105"/>
    </row>
    <row r="21" spans="1:10" ht="14.25" customHeight="1">
      <c r="A21" s="176"/>
      <c r="B21" s="177" t="s">
        <v>181</v>
      </c>
      <c r="C21" s="176"/>
      <c r="D21" s="176"/>
      <c r="E21" s="176"/>
      <c r="F21" s="176"/>
      <c r="G21" s="176"/>
      <c r="H21" s="176"/>
      <c r="I21" s="178"/>
      <c r="J21" s="105"/>
    </row>
    <row r="22" spans="1:10" ht="14.25" customHeight="1">
      <c r="A22" s="165" t="str">
        <f t="shared" ref="A22:A23" si="1">IF(OR(B22&lt;&gt;"",D22&lt;&gt;""),"["&amp;TEXT($B$2,"##")&amp;"-"&amp;TEXT(ROW()-10,"##")&amp;"]","")</f>
        <v>[Admin_login-12]</v>
      </c>
      <c r="B22" s="117" t="s">
        <v>197</v>
      </c>
      <c r="C22" s="117" t="s">
        <v>171</v>
      </c>
      <c r="D22" s="117" t="s">
        <v>285</v>
      </c>
      <c r="E22" s="179" t="s">
        <v>255</v>
      </c>
      <c r="F22" s="117"/>
      <c r="G22" s="117"/>
      <c r="H22" s="174"/>
      <c r="I22" s="175"/>
      <c r="J22" s="105"/>
    </row>
    <row r="23" spans="1:10" ht="14.25" customHeight="1">
      <c r="A23" s="165" t="str">
        <f t="shared" si="1"/>
        <v>[Admin_login-13]</v>
      </c>
      <c r="B23" s="117" t="s">
        <v>198</v>
      </c>
      <c r="C23" s="117" t="s">
        <v>182</v>
      </c>
      <c r="D23" s="180" t="s">
        <v>270</v>
      </c>
      <c r="E23" s="179" t="s">
        <v>255</v>
      </c>
      <c r="F23" s="117"/>
      <c r="G23" s="117"/>
      <c r="H23" s="174"/>
      <c r="I23" s="175"/>
      <c r="J23" s="105"/>
    </row>
    <row r="24" spans="1:10" ht="14.25" customHeight="1">
      <c r="A24" s="176"/>
      <c r="B24" s="177" t="s">
        <v>183</v>
      </c>
      <c r="C24" s="176"/>
      <c r="D24" s="176"/>
      <c r="E24" s="176"/>
      <c r="F24" s="176"/>
      <c r="G24" s="176"/>
      <c r="H24" s="176"/>
      <c r="I24" s="178"/>
      <c r="J24" s="105"/>
    </row>
    <row r="25" spans="1:10" ht="14.25" customHeight="1">
      <c r="A25" s="165" t="str">
        <f t="shared" ref="A25" si="2">IF(OR(B25&lt;&gt;"",D25&lt;&gt;""),"["&amp;TEXT($B$2,"##")&amp;"-"&amp;TEXT(ROW()-10,"##")&amp;"]","")</f>
        <v>[Admin_login-15]</v>
      </c>
      <c r="B25" s="117" t="s">
        <v>199</v>
      </c>
      <c r="C25" s="117" t="s">
        <v>184</v>
      </c>
      <c r="D25" s="180" t="s">
        <v>200</v>
      </c>
      <c r="E25" s="179" t="s">
        <v>255</v>
      </c>
      <c r="F25" s="117"/>
      <c r="G25" s="117"/>
      <c r="H25" s="174"/>
      <c r="I25" s="175"/>
      <c r="J25" s="105"/>
    </row>
    <row r="26" spans="1:10" ht="14.25" customHeight="1">
      <c r="A26" s="176"/>
      <c r="B26" s="177" t="s">
        <v>185</v>
      </c>
      <c r="C26" s="176"/>
      <c r="D26" s="176"/>
      <c r="E26" s="176"/>
      <c r="F26" s="176"/>
      <c r="G26" s="176"/>
      <c r="H26" s="176"/>
      <c r="I26" s="178"/>
      <c r="J26" s="105"/>
    </row>
    <row r="27" spans="1:10" ht="14.25" customHeight="1">
      <c r="A27" s="165" t="str">
        <f t="shared" ref="A27" si="3">IF(OR(B27&lt;&gt;"",D27&lt;&gt;""),"["&amp;TEXT($B$2,"##")&amp;"-"&amp;TEXT(ROW()-10,"##")&amp;"]","")</f>
        <v>[Admin_login-17]</v>
      </c>
      <c r="B27" s="117" t="s">
        <v>201</v>
      </c>
      <c r="C27" s="117" t="s">
        <v>184</v>
      </c>
      <c r="D27" s="180" t="s">
        <v>202</v>
      </c>
      <c r="E27" s="179"/>
      <c r="F27" s="117"/>
      <c r="G27" s="117"/>
      <c r="H27" s="174"/>
      <c r="I27" s="175"/>
      <c r="J27" s="105"/>
    </row>
    <row r="28" spans="1:10" ht="13.5" customHeight="1">
      <c r="A28" s="176"/>
      <c r="B28" s="177" t="s">
        <v>317</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2016-03-07T01:42:08Z</dcterms:modified>
  <cp:category>BM</cp:category>
</cp:coreProperties>
</file>