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5360" windowHeight="7695" tabRatio="840" activeTab="1"/>
  </bookViews>
  <sheets>
    <sheet name="Cover" sheetId="1" r:id="rId1"/>
    <sheet name="Test Report" sheetId="5" r:id="rId2"/>
    <sheet name="Test case List" sheetId="2" r:id="rId3"/>
    <sheet name="Message Rules" sheetId="22" r:id="rId4"/>
    <sheet name="Common" sheetId="18" r:id="rId5"/>
    <sheet name="Display Homepage" sheetId="19" r:id="rId6"/>
    <sheet name="Account management" sheetId="21" r:id="rId7"/>
    <sheet name="Create Edit Project" sheetId="24" r:id="rId8"/>
    <sheet name="Project Detail" sheetId="25" r:id="rId9"/>
    <sheet name="Report" sheetId="33" r:id="rId10"/>
    <sheet name="Admin Module" sheetId="36" r:id="rId11"/>
  </sheets>
  <externalReferences>
    <externalReference r:id="rId12"/>
    <externalReference r:id="rId13"/>
  </externalReferences>
  <definedNames>
    <definedName name="_xlnm._FilterDatabase" localSheetId="5" hidden="1">'Display Homepage'!#REF!</definedName>
    <definedName name="ACTION" localSheetId="6">#REF!</definedName>
    <definedName name="ACTION" localSheetId="10">#REF!</definedName>
    <definedName name="ACTION" localSheetId="7">#REF!</definedName>
    <definedName name="ACTION" localSheetId="8">#REF!</definedName>
    <definedName name="ACTION" localSheetId="9">#REF!</definedName>
    <definedName name="ACTION">#REF!</definedName>
    <definedName name="d">'[1]Search grammar'!$C$45</definedName>
    <definedName name="Defect" comment="fsfsdfs" localSheetId="6">'[2]Like Management'!#REF!</definedName>
    <definedName name="Defect" comment="fsfsdfs" localSheetId="10">'Admin Module'!#REF!</definedName>
    <definedName name="Defect" comment="fsfsdfs" localSheetId="4">Common!#REF!</definedName>
    <definedName name="Defect" comment="fsfsdfs" localSheetId="7">'Create Edit Project'!#REF!</definedName>
    <definedName name="Defect" comment="fsfsdfs" localSheetId="5">'Display Homepage'!#REF!</definedName>
    <definedName name="Defect" comment="fsfsdfs" localSheetId="8">'Project Detail'!#REF!</definedName>
    <definedName name="Defect" comment="fsfsdfs" localSheetId="9">Report!#REF!</definedName>
    <definedName name="Defect" comment="fsfsdfs">#REF!</definedName>
    <definedName name="dfsf" localSheetId="9">#REF!</definedName>
    <definedName name="dfsf">#REF!</definedName>
    <definedName name="Discover" localSheetId="9">#REF!</definedName>
    <definedName name="Discover">#REF!</definedName>
    <definedName name="Lỗi" localSheetId="6">#REF!</definedName>
    <definedName name="Lỗi" localSheetId="10">#REF!</definedName>
    <definedName name="Lỗi" localSheetId="7">#REF!</definedName>
    <definedName name="Lỗi" localSheetId="8">#REF!</definedName>
    <definedName name="Lỗi" localSheetId="9">#REF!</definedName>
    <definedName name="Lỗi">#REF!</definedName>
    <definedName name="Pass" localSheetId="6">#REF!</definedName>
    <definedName name="Pass" localSheetId="10">#REF!</definedName>
    <definedName name="Pass" localSheetId="7">#REF!</definedName>
    <definedName name="Pass" localSheetId="8">#REF!</definedName>
    <definedName name="Pass" localSheetId="9">#REF!</definedName>
    <definedName name="Pass">#REF!</definedName>
    <definedName name="Statistic" comment="fsfsdfs">#REF!</definedName>
  </definedNames>
  <calcPr calcId="144525" iterate="1" iterateCount="10000" iterateDelta="1.0000000000000001E-5"/>
  <fileRecoveryPr autoRecover="0"/>
</workbook>
</file>

<file path=xl/calcChain.xml><?xml version="1.0" encoding="utf-8"?>
<calcChain xmlns="http://schemas.openxmlformats.org/spreadsheetml/2006/main">
  <c r="A12" i="25" l="1"/>
  <c r="A35" i="24"/>
  <c r="A33" i="24"/>
  <c r="A34" i="24"/>
  <c r="A32" i="24"/>
  <c r="A31" i="24"/>
  <c r="A30" i="24"/>
  <c r="A29" i="24"/>
  <c r="A24" i="24"/>
  <c r="A23" i="24"/>
  <c r="A22" i="24"/>
  <c r="A21" i="24"/>
  <c r="A20" i="24"/>
  <c r="A19" i="24"/>
  <c r="A13" i="24"/>
  <c r="A14" i="24"/>
  <c r="A15" i="24"/>
  <c r="A16" i="24"/>
  <c r="A17" i="24"/>
  <c r="A18" i="24"/>
  <c r="A25" i="24"/>
  <c r="A32" i="36"/>
  <c r="A30" i="36"/>
  <c r="A29" i="36"/>
  <c r="A40" i="21"/>
  <c r="A39" i="21"/>
  <c r="A38" i="21"/>
  <c r="A37" i="21"/>
  <c r="A36" i="21"/>
  <c r="A35" i="21"/>
  <c r="A34" i="21"/>
  <c r="A33" i="21"/>
  <c r="B4" i="21" l="1"/>
  <c r="A13" i="19"/>
  <c r="A14" i="19"/>
  <c r="A15" i="19"/>
  <c r="A16" i="19"/>
  <c r="A17" i="19"/>
  <c r="A18" i="19"/>
  <c r="B4" i="18"/>
  <c r="G3" i="5"/>
  <c r="A6" i="18" l="1"/>
  <c r="B6" i="18"/>
  <c r="D6" i="18"/>
  <c r="A16" i="25" l="1"/>
  <c r="A15" i="25"/>
  <c r="A13" i="25"/>
  <c r="A28" i="36" l="1"/>
  <c r="A26" i="36"/>
  <c r="A25" i="36"/>
  <c r="A24" i="36"/>
  <c r="A22" i="36"/>
  <c r="A21" i="36"/>
  <c r="A20" i="36"/>
  <c r="A19" i="36"/>
  <c r="A18" i="36"/>
  <c r="A17" i="36"/>
  <c r="A16" i="36"/>
  <c r="A15" i="36"/>
  <c r="A14" i="36"/>
  <c r="A13" i="36"/>
  <c r="A12" i="36"/>
  <c r="D6" i="36"/>
  <c r="B6" i="36"/>
  <c r="A6" i="36"/>
  <c r="E6" i="36" l="1"/>
  <c r="C6" i="36" s="1"/>
  <c r="A12" i="33" l="1"/>
  <c r="A12" i="19" l="1"/>
  <c r="D6" i="19"/>
  <c r="B6" i="19"/>
  <c r="A6" i="19"/>
  <c r="A28" i="24"/>
  <c r="A27" i="24"/>
  <c r="A12" i="24"/>
  <c r="D6" i="24"/>
  <c r="B6" i="24"/>
  <c r="A6" i="24"/>
  <c r="E6" i="19" l="1"/>
  <c r="C6" i="19" s="1"/>
  <c r="E6" i="24"/>
  <c r="C6" i="24" s="1"/>
  <c r="A12" i="18" l="1"/>
  <c r="A20" i="18"/>
  <c r="A19" i="18"/>
  <c r="G17" i="5" l="1"/>
  <c r="E17" i="5"/>
  <c r="D17" i="5"/>
  <c r="F17" i="5" l="1"/>
  <c r="H17" i="5"/>
  <c r="A13" i="33" l="1"/>
  <c r="D6" i="33"/>
  <c r="G16" i="5" s="1"/>
  <c r="B6" i="33"/>
  <c r="E16" i="5" s="1"/>
  <c r="A6" i="33"/>
  <c r="D16" i="5" s="1"/>
  <c r="E6" i="33" l="1"/>
  <c r="C6" i="33" l="1"/>
  <c r="F16" i="5" s="1"/>
  <c r="H16" i="5"/>
  <c r="A14" i="25"/>
  <c r="D6" i="25"/>
  <c r="G15" i="5" s="1"/>
  <c r="B6" i="25"/>
  <c r="E15" i="5" s="1"/>
  <c r="A6" i="25"/>
  <c r="D15" i="5" s="1"/>
  <c r="E6" i="25" l="1"/>
  <c r="C6" i="25" s="1"/>
  <c r="F15" i="5" s="1"/>
  <c r="D6" i="21"/>
  <c r="B6" i="21"/>
  <c r="A6" i="21"/>
  <c r="A18" i="18"/>
  <c r="A16" i="18"/>
  <c r="H15" i="5" l="1"/>
  <c r="G14" i="5"/>
  <c r="E14" i="5"/>
  <c r="D14" i="5"/>
  <c r="F14" i="5" l="1"/>
  <c r="H14" i="5" l="1"/>
  <c r="A31" i="21"/>
  <c r="A14" i="21" l="1"/>
  <c r="A18" i="21"/>
  <c r="A13" i="18"/>
  <c r="A32" i="21" l="1"/>
  <c r="A28" i="21"/>
  <c r="A30" i="21"/>
  <c r="D13" i="5"/>
  <c r="E12" i="5"/>
  <c r="A29" i="21"/>
  <c r="A26" i="21"/>
  <c r="A25" i="21"/>
  <c r="A24" i="21"/>
  <c r="A22" i="21"/>
  <c r="A21" i="21"/>
  <c r="A20" i="21"/>
  <c r="A19" i="21"/>
  <c r="A17" i="21"/>
  <c r="A16" i="21"/>
  <c r="A15" i="21"/>
  <c r="A13" i="21"/>
  <c r="A12" i="21"/>
  <c r="G13" i="5"/>
  <c r="E13" i="5"/>
  <c r="E6" i="21" l="1"/>
  <c r="C6" i="21" s="1"/>
  <c r="H13" i="5" l="1"/>
  <c r="F13" i="5"/>
  <c r="C6" i="1"/>
  <c r="D12" i="5"/>
  <c r="D11" i="5"/>
  <c r="E11" i="5"/>
  <c r="E21" i="5" s="1"/>
  <c r="G11" i="5"/>
  <c r="A14" i="18"/>
  <c r="A15" i="18"/>
  <c r="C3" i="5"/>
  <c r="C4" i="5"/>
  <c r="C5" i="5" s="1"/>
  <c r="D3" i="2"/>
  <c r="D4" i="2"/>
  <c r="E6" i="18" l="1"/>
  <c r="C6" i="18" s="1"/>
  <c r="F12" i="5"/>
  <c r="D21" i="5"/>
  <c r="G12" i="5"/>
  <c r="G21" i="5" s="1"/>
  <c r="H11" i="5" l="1"/>
  <c r="F11" i="5"/>
  <c r="F21" i="5" s="1"/>
  <c r="H12" i="5"/>
  <c r="H21" i="5" l="1"/>
  <c r="E23" i="5" s="1"/>
  <c r="E24" i="5" l="1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Chinh Vu Cong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3.xml><?xml version="1.0" encoding="utf-8"?>
<comments xmlns="http://schemas.openxmlformats.org/spreadsheetml/2006/main">
  <authors>
    <author>Chinh Vu Cong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4.xml><?xml version="1.0" encoding="utf-8"?>
<comments xmlns="http://schemas.openxmlformats.org/spreadsheetml/2006/main">
  <authors>
    <author>Chinh Vu Cong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5.xml><?xml version="1.0" encoding="utf-8"?>
<comments xmlns="http://schemas.openxmlformats.org/spreadsheetml/2006/main">
  <authors>
    <author>Chinh Vu Cong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6.xml><?xml version="1.0" encoding="utf-8"?>
<comments xmlns="http://schemas.openxmlformats.org/spreadsheetml/2006/main">
  <authors>
    <author>Chinh Vu Cong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7.xml><?xml version="1.0" encoding="utf-8"?>
<comments xmlns="http://schemas.openxmlformats.org/spreadsheetml/2006/main">
  <authors>
    <author>Chinh Vu Cong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Pass
Fail
Untested
N/A</t>
        </r>
      </text>
    </comment>
  </commentList>
</comments>
</file>

<file path=xl/comments8.xml><?xml version="1.0" encoding="utf-8"?>
<comments xmlns="http://schemas.openxmlformats.org/spreadsheetml/2006/main">
  <authors>
    <author>Tsubaki Yukino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Tsubaki Yukino:</t>
        </r>
        <r>
          <rPr>
            <sz val="9"/>
            <color indexed="81"/>
            <rFont val="Tahoma"/>
            <family val="2"/>
          </rPr>
          <t xml:space="preserve">
Test panel view when resize web browser
</t>
        </r>
      </text>
    </comment>
  </commentList>
</comments>
</file>

<file path=xl/sharedStrings.xml><?xml version="1.0" encoding="utf-8"?>
<sst xmlns="http://schemas.openxmlformats.org/spreadsheetml/2006/main" count="629" uniqueCount="407">
  <si>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</si>
  <si>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</si>
  <si>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</si>
  <si>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</si>
  <si>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</si>
  <si>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</si>
  <si>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</si>
  <si>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</si>
  <si>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</si>
  <si>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</si>
  <si>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</si>
  <si>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</si>
  <si>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</si>
  <si>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</si>
  <si>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</si>
  <si>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</si>
  <si>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</si>
  <si>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</si>
  <si>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</si>
  <si>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</si>
  <si>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</si>
  <si>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</si>
  <si>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</si>
  <si>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</si>
  <si>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</si>
  <si>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</si>
  <si>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</si>
  <si>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</si>
  <si>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</si>
  <si>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</si>
  <si>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</si>
  <si>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</si>
  <si>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</si>
  <si>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</si>
  <si>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</si>
  <si>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</si>
  <si>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</si>
  <si>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</si>
  <si>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</si>
  <si>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</si>
  <si>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</si>
  <si>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</si>
  <si>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</si>
  <si>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</si>
  <si>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</si>
  <si>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</si>
  <si>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</si>
  <si>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Back to Test Report</t>
  </si>
  <si>
    <t>Common Module</t>
  </si>
  <si>
    <t>Search</t>
  </si>
  <si>
    <t xml:space="preserve">When user search </t>
  </si>
  <si>
    <t>When user search a blank</t>
  </si>
  <si>
    <t>When user search with max length keyword</t>
  </si>
  <si>
    <t>When user search with over max length keyword</t>
  </si>
  <si>
    <t>Test Homepage view in 1366x768 screen</t>
  </si>
  <si>
    <t>Test Homepage view in 1024x768 screen</t>
  </si>
  <si>
    <t>1. Homepage is displayed</t>
  </si>
  <si>
    <t>Display</t>
  </si>
  <si>
    <t>Display Homepage</t>
  </si>
  <si>
    <t>Common</t>
  </si>
  <si>
    <t>Display Personal Page</t>
  </si>
  <si>
    <t xml:space="preserve">List enviroment requires in this system
1. Server: 
2. Database server: Neo4j
3. Browser: Google Chrome 40, Mozzila Firefox 40
4. Operation System: Window 8 .1 Professional  32 bit </t>
  </si>
  <si>
    <t>This test cases were created to test Common module.</t>
  </si>
  <si>
    <t>Account management module</t>
  </si>
  <si>
    <t>Account Management Module</t>
  </si>
  <si>
    <t>Log in</t>
  </si>
  <si>
    <t>Test Login View in 1366x768 screen resolution</t>
  </si>
  <si>
    <t>[Common Module- ]</t>
  </si>
  <si>
    <t>Test Login View in 1024x768 screen resolution</t>
  </si>
  <si>
    <t>[Account Management Module-]</t>
  </si>
  <si>
    <t>Verify that password is encoded</t>
  </si>
  <si>
    <t>Log out</t>
  </si>
  <si>
    <t>Test viewing "Logout" form in 1366x768 screen resolution</t>
  </si>
  <si>
    <t>[Account Management Module- 4]</t>
  </si>
  <si>
    <t>Test viewing "Logout" form in 1024x768 screen resolution</t>
  </si>
  <si>
    <t>Check user logout when user logout with "Logout" link</t>
  </si>
  <si>
    <t>[Account Management Module- 12]</t>
  </si>
  <si>
    <t>[Account Management Module-15]</t>
  </si>
  <si>
    <t>[Account Management Module-58]</t>
  </si>
  <si>
    <t>Test viewing verify that "New password" is encoded</t>
  </si>
  <si>
    <t xml:space="preserve">This test cases were created to test Account management module. </t>
  </si>
  <si>
    <t xml:space="preserve">Test viewing "Change password" </t>
  </si>
  <si>
    <t xml:space="preserve">Test viewing "Account" page </t>
  </si>
  <si>
    <t>Description English</t>
  </si>
  <si>
    <t>Description Vietnam</t>
  </si>
  <si>
    <t>Message Rules</t>
  </si>
  <si>
    <t>Bạn chưa nhập mật khẩu</t>
  </si>
  <si>
    <t>Sai mật khẩu hoặc tài khoản không tồn tại</t>
  </si>
  <si>
    <t>Tên tài khoản tối đa 20 kí tự</t>
  </si>
  <si>
    <t>Tên tài khoản chỉ gồm chữ và số</t>
  </si>
  <si>
    <t>Mật khẩu không giống nhau</t>
  </si>
  <si>
    <t>Bạn chưa nhập Email</t>
  </si>
  <si>
    <t>Bạn chưa nhập tên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</si>
  <si>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</si>
  <si>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</si>
  <si>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</si>
  <si>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</si>
  <si>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</si>
  <si>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</si>
  <si>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</si>
  <si>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</si>
  <si>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</si>
  <si>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</si>
  <si>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</si>
  <si>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</si>
  <si>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</si>
  <si>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</si>
  <si>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</si>
  <si>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</si>
  <si>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</si>
  <si>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</si>
  <si>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Test avatar menu view</t>
  </si>
  <si>
    <t>Test Login View</t>
  </si>
  <si>
    <t>Tài khoản bị khóa hoặc chưa xác nhận Email!</t>
  </si>
  <si>
    <t>Create Edit Project</t>
  </si>
  <si>
    <t>Create Project</t>
  </si>
  <si>
    <t>Edit Project</t>
  </si>
  <si>
    <t>Test Create Project Page view in 1366x768 screen</t>
  </si>
  <si>
    <t>Test Create Project Page view in 1024x768 screen</t>
  </si>
  <si>
    <t>Tên dự án tối thiểu 10 kí tự</t>
  </si>
  <si>
    <t>Tên dự án tối đa 60 kí tự</t>
  </si>
  <si>
    <t>Bạn chưa nhập tên dự án</t>
  </si>
  <si>
    <t>MS19</t>
  </si>
  <si>
    <t>MS20</t>
  </si>
  <si>
    <t>MS21</t>
  </si>
  <si>
    <t>MS22</t>
  </si>
  <si>
    <t>MS23</t>
  </si>
  <si>
    <t>Mô tả ngắn phải từ 30 đến 135 kí tự</t>
  </si>
  <si>
    <t>Bạn chưa nhập mô tả ngắn</t>
  </si>
  <si>
    <t>Mô tả ít nhất 135 kí tự</t>
  </si>
  <si>
    <t>Tiêu đề ít nhất 10 ký tự</t>
  </si>
  <si>
    <t>Mô tả ít nhất 30 kí tự</t>
  </si>
  <si>
    <t>MS25</t>
  </si>
  <si>
    <t>MS26</t>
  </si>
  <si>
    <t>MS27</t>
  </si>
  <si>
    <t>MS28</t>
  </si>
  <si>
    <t>MS29</t>
  </si>
  <si>
    <t>MS30</t>
  </si>
  <si>
    <t>MS31</t>
  </si>
  <si>
    <t>Câu hỏi ít nhất 10 ký tự</t>
  </si>
  <si>
    <t>Câu trả lời hỏi ít nhất 10 ký tự</t>
  </si>
  <si>
    <t>Result Firefox version 30</t>
  </si>
  <si>
    <t>Result Chorme version 40</t>
  </si>
  <si>
    <t>Project detail</t>
  </si>
  <si>
    <t>Project Detail</t>
  </si>
  <si>
    <t>This test cases were created to test Project Detail module.</t>
  </si>
  <si>
    <t>Overview</t>
  </si>
  <si>
    <t>Back Project</t>
  </si>
  <si>
    <t>Bình luận tối thiểu từ 10 đến 500 kí tự.</t>
  </si>
  <si>
    <t>Project management</t>
  </si>
  <si>
    <t>Discover</t>
  </si>
  <si>
    <t>Statistic</t>
  </si>
  <si>
    <t>Message</t>
  </si>
  <si>
    <t>Admin Module</t>
  </si>
  <si>
    <t>Check "Login" button</t>
  </si>
  <si>
    <t>Check "Username" textbox</t>
  </si>
  <si>
    <t>Check "Password" textbox</t>
  </si>
  <si>
    <t>When user input only username to login</t>
  </si>
  <si>
    <t>1.The admin page is displayed 
2. Display error message "The Password field is required"</t>
  </si>
  <si>
    <t>When user input only password to login</t>
  </si>
  <si>
    <t>1.The admin page is displayed 
2. Display error message "The Username field is required"</t>
  </si>
  <si>
    <t>When user input correct username and wrong password</t>
  </si>
  <si>
    <t>When user input wrong username and correct password</t>
  </si>
  <si>
    <t>When user input wrong username and wrong password</t>
  </si>
  <si>
    <t>1.The admin page is displayed 
2. Data is encoded</t>
  </si>
  <si>
    <t>This test cases were created to test Admin module.</t>
  </si>
  <si>
    <t>Admin Common module</t>
  </si>
  <si>
    <t>Test Admin view in 1366x768 screen</t>
  </si>
  <si>
    <t>Test Admin view in 1024x768 screen</t>
  </si>
  <si>
    <t>Test Admin when admin click Logout button</t>
  </si>
  <si>
    <t xml:space="preserve">1. Admin Page is displayed
2. Log in Page is displayed
</t>
  </si>
  <si>
    <t>Create and Edit Project</t>
  </si>
  <si>
    <t>Back project</t>
  </si>
  <si>
    <t>Defects</t>
  </si>
  <si>
    <t>When user click "Refresh" icon button</t>
  </si>
  <si>
    <t>Tên tài khoản từ 8 đến 20 ký tự</t>
  </si>
  <si>
    <t>Mật khẩu phải từ 8 đến 50 kí tự</t>
  </si>
  <si>
    <t>Email này đã được sử dụng</t>
  </si>
  <si>
    <t>Tên đầy đủ tối thiểu 6 kí tự</t>
  </si>
  <si>
    <t>Tên đầy đủ tối đa 20 kí tự</t>
  </si>
  <si>
    <t>Tài khoản không tồn tại</t>
  </si>
  <si>
    <t>Email sai định dạng</t>
  </si>
  <si>
    <t>Outsourcing Human Resource Management</t>
  </si>
  <si>
    <t>OHRM</t>
  </si>
  <si>
    <t>HiepTQSE60928</t>
  </si>
  <si>
    <t>1. Go to ohrm.com
2. Scroll to top page</t>
  </si>
  <si>
    <t>1. Go to ohrm.com
2. This page is refreshed</t>
  </si>
  <si>
    <t>1. Go to ohrm.com
2. Input "A" into search text box
3. Click Search or press Enter</t>
  </si>
  <si>
    <t>1.Homepage is displayed 
2. "A" is displayed in search text box
3. Search Result page is displayed</t>
  </si>
  <si>
    <t xml:space="preserve">1. Go to ohrm.com
2. Input "A" into search text box
3. Click Search or press Enter
</t>
  </si>
  <si>
    <t>When user search an exist project</t>
  </si>
  <si>
    <t xml:space="preserve">1. Go to ohrm.com
2. Click [Project] on menu bar at the left
3. Input name of project into search text box
4. Click Search or press Enter
5. Click hyperlink name project
</t>
  </si>
  <si>
    <t>1. Homepage is displayed 
2. [Project] screen is displayed
3. This name is displayed in search text box
4. Search Result is displayed
5. [Project detail] screen is displayed</t>
  </si>
  <si>
    <t xml:space="preserve">1. Go to ohrm.com
2. Input "" into search text box
3. Click Search or press Enter
</t>
  </si>
  <si>
    <t>1.Homepage is displayed 
2. "" is displayed in search text box
3. Nothing happen</t>
  </si>
  <si>
    <t xml:space="preserve">1. Go to ohrm.com
2. Input [maxlength] characters into search text box
3. Click Search or press Enter
</t>
  </si>
  <si>
    <t>1.Homepage is displayed 
2. Input data is displayed in search text box
3. Search Result is displayed</t>
  </si>
  <si>
    <t xml:space="preserve">1. Go to ohrm.com
2. Input [maxlength+1] characters into search text box
3. Click Search or press Enter
</t>
  </si>
  <si>
    <t xml:space="preserve">When user click          icon button
</t>
  </si>
  <si>
    <t xml:space="preserve">1. Go to ohrm.com
2. Click            icon button
</t>
  </si>
  <si>
    <t xml:space="preserve">1. Go to ohrm.com
2. Click            icon button
3. Click            icon button again
</t>
  </si>
  <si>
    <t>1. Go to ohrm.com
2. Menu bar hide
3. Menu bar show</t>
  </si>
  <si>
    <t>1.Homepage is displayed 
2. The first [maxlength] of input data is displayed in search text box
3. Search Result page is displayed</t>
  </si>
  <si>
    <t xml:space="preserve">1. Go to ohrm.com
2. Click "Refresh" icon button
</t>
  </si>
  <si>
    <t xml:space="preserve">1. Homepage is displayed 
2. "A" is displayed in search text box
3. Search Result page is displayed
</t>
  </si>
  <si>
    <t xml:space="preserve">When authenticated user search </t>
  </si>
  <si>
    <t>1. Go to ohrm.com
2. Login</t>
  </si>
  <si>
    <t xml:space="preserve">2. Homepage is displayed normally and fix screen
</t>
  </si>
  <si>
    <t xml:space="preserve">2. Homepage is displayed normally and fix sreen
</t>
  </si>
  <si>
    <t xml:space="preserve">1. Enter the website: http://www.ohrm.com
</t>
  </si>
  <si>
    <t xml:space="preserve">1. The Login page is displayed and "Login" form located in the login page with the following information:
- Account textbox
- Password field
- Login button
</t>
  </si>
  <si>
    <t xml:space="preserve">1. User menu is displayed include:
- My profile
- Logout
</t>
  </si>
  <si>
    <t>Test menu bar view</t>
  </si>
  <si>
    <t xml:space="preserve">1. Menu bar is displayed include:
- Home
- Project
- Recruitment
- Report
</t>
  </si>
  <si>
    <t>Test Logo image</t>
  </si>
  <si>
    <t xml:space="preserve">1.At homepage screen: Click [OHRM] logo at top-left of the screen
</t>
  </si>
  <si>
    <t>1. At homepage screen : look at the left</t>
  </si>
  <si>
    <t>1.At homepage screen: Hover or Avatar at the top-right of the screen</t>
  </si>
  <si>
    <t>1. The Login page is displayed
3. "abc123" is encoded "******"</t>
  </si>
  <si>
    <t xml:space="preserve">1. Enter the website: http://www.ohrm.com
2. Input "abc123" to "Password" field
</t>
  </si>
  <si>
    <t>Check Login button when user do not Account and Password</t>
  </si>
  <si>
    <t>1. Enter the website: http://www.ohrm.com
2. Click [Login] button on Login page</t>
  </si>
  <si>
    <t xml:space="preserve">1.The Login page is displayed
2. Login button is disabled
</t>
  </si>
  <si>
    <t>Check user login when user input correct Account and Password</t>
  </si>
  <si>
    <t>1. The Login page is displayed
3. Logged in successfully</t>
  </si>
  <si>
    <t>Bạn chưa nhập tài khoản</t>
  </si>
  <si>
    <t>Check user login when Account filed is empty</t>
  </si>
  <si>
    <t xml:space="preserve">1. Click Login button on Home page
2. Input 
+ Account: ""
+ Password: 12345678
3. Click [Login] button
</t>
  </si>
  <si>
    <r>
      <t>1. The Login page is displayed
3. Display error message</t>
    </r>
    <r>
      <rPr>
        <b/>
        <sz val="10"/>
        <rFont val="Tahoma"/>
        <family val="2"/>
      </rPr>
      <t xml:space="preserve"> MS03</t>
    </r>
  </si>
  <si>
    <t>Check user login when Password field is empty</t>
  </si>
  <si>
    <t xml:space="preserve">1. Enter the website: http://www.ohrm.com
2. Input 
+ Account: accountest1
+ Password: 12345678
3. Click [Login] button
</t>
  </si>
  <si>
    <r>
      <t>1. The Login page is displayed
3. Display error message</t>
    </r>
    <r>
      <rPr>
        <b/>
        <sz val="10"/>
        <rFont val="Tahoma"/>
        <family val="2"/>
      </rPr>
      <t xml:space="preserve"> MS04</t>
    </r>
  </si>
  <si>
    <t>Check user login when user only input Account or Password</t>
  </si>
  <si>
    <t xml:space="preserve">1. Enter the website: http://www.ohrm.com
2. Only input Account or Password
3. Click "Login" button
</t>
  </si>
  <si>
    <t xml:space="preserve">1. Click Login button on Home page
2. Input 
+ Account: accounttest1
+ Password: ""
3. Click [Login] button
</t>
  </si>
  <si>
    <r>
      <t>1. The Login page is displayed
3. Display error message</t>
    </r>
    <r>
      <rPr>
        <b/>
        <sz val="10"/>
        <rFont val="Tahoma"/>
        <family val="2"/>
      </rPr>
      <t xml:space="preserve"> MS06</t>
    </r>
  </si>
  <si>
    <t xml:space="preserve">1. Enter the website: http://www.ohrm.com
2. Input 
+ Account: accounttest1
+ Password: adfghjk
3. Click "Login" button
</t>
  </si>
  <si>
    <t xml:space="preserve">1. Enter the website: http://www.ohrm.com
2. Input 
+ Account: asdfgh
+ Password: 12345678
3. Click "Login" button
</t>
  </si>
  <si>
    <t>Check user login when input correct Account and wrong Password</t>
  </si>
  <si>
    <t>Check user login when input wrong Account and correct Password</t>
  </si>
  <si>
    <t>Check user login when input wrong both Account and Password</t>
  </si>
  <si>
    <t xml:space="preserve">1. Enter the website: http://www.ohrm.com
2. Input 
+ Account: asdfgh
+ Password: 12343333
3. Click "Login" button
</t>
  </si>
  <si>
    <t>1. The Homepage is displayed
3. Logout user and redirect to Login page</t>
  </si>
  <si>
    <t xml:space="preserve">1. Login the system with Member role.
2. Hover Avatar at the top-right
3. Click "Logout" in droplist
</t>
  </si>
  <si>
    <t xml:space="preserve">1. Login the system with Member role.
2. Hover Avatar at the top-right
</t>
  </si>
  <si>
    <t xml:space="preserve">1. The Hompage is displayed
2. Menu is displayed:
- My profile
- Logout
</t>
  </si>
  <si>
    <t>My profile</t>
  </si>
  <si>
    <t>Test viewing "My Profile" page in 1366x768 screen resolution</t>
  </si>
  <si>
    <t>Test viewing "My Profile" page in 1024x768 screen resolution</t>
  </si>
  <si>
    <t xml:space="preserve">1. Login the system with Member role.
2. Hover Avatar at the top-right
3. Click "My Profile" in droplist
</t>
  </si>
  <si>
    <t xml:space="preserve">1. The Homepage is displayed
3. Display "My Profile" page include 4 tabs
-Overview
-Account
-Projects
-Help
</t>
  </si>
  <si>
    <t xml:space="preserve">1. Login the system with Member role.
2. Hover Avatar at the top-right
3. Click "My Profile" in droplist
4. At My Profile page : click [Account]tab
</t>
  </si>
  <si>
    <t xml:space="preserve">1. The Homepage is displayed
3. Display "My Profile" page include 4 tabs
- Overview
- Account
- Projects
- Help
</t>
  </si>
  <si>
    <t xml:space="preserve">1. The Homepage is displayed
3. The My Profile page is displayed
4. Account screen is displayed include:
- Personal information
- Change Avatar
- Change password
- Privacity Setting
</t>
  </si>
  <si>
    <t>Check user Personal Information when user input a string smaller than 6 character into Fullname field.</t>
  </si>
  <si>
    <r>
      <t xml:space="preserve">1. The Homepage is displayed
3. The My Profile page is displayed
4. Account screen is displayed include:
- Personal information
- Change Avatar
- Change password
- Privacity Setting
7. Display error message </t>
    </r>
    <r>
      <rPr>
        <b/>
        <sz val="10"/>
        <rFont val="Tahoma"/>
        <family val="2"/>
      </rPr>
      <t>MS13</t>
    </r>
    <r>
      <rPr>
        <sz val="10"/>
        <rFont val="Tahoma"/>
        <family val="2"/>
      </rPr>
      <t xml:space="preserve">
</t>
    </r>
  </si>
  <si>
    <r>
      <t xml:space="preserve">1. The Homepage is displayed
3. The My Profile page is displayed
4. Account screen is displayed include:
- Personal information
- Change Avatar
- Change password
- Privacity Setting
7. Display error message </t>
    </r>
    <r>
      <rPr>
        <b/>
        <sz val="10"/>
        <rFont val="Tahoma"/>
        <family val="2"/>
      </rPr>
      <t>MS29</t>
    </r>
  </si>
  <si>
    <t>1. Login the system with Member role.
2. Hover Avatar at the top-right
3. Click "My Profile" in droplist
4. At My Profile page : click [Account]tab
5. At [Account]screen : click [Personal Information]
6. Input into Fullname field a string smaller than 20 characters
7. Click [Save Changes] button</t>
  </si>
  <si>
    <t xml:space="preserve">1. Login the system with Member role.
2. Hover Avatar at the top-right
3. Click "My Profile" in droplist
4. At My Profile page : click [Account]tab
5. At [Account]screen : click [Personal Information]
6. Input into Fullname field a string smaller than 6 characters
7. Click [Save Changes] button
</t>
  </si>
  <si>
    <t xml:space="preserve">1. Login the system with Member role.
2. Hover Avatar at the top-right
3. Click "My Profile" in droplist
4. At My Profile page : click [Account]tab
5. At Account screen : click [Change Password]
</t>
  </si>
  <si>
    <t xml:space="preserve">1. The Homepage is displayed
5. Display textbox with the folowing:
- Curent pasword
- New password
- Re-type new password
</t>
  </si>
  <si>
    <t>Check user Personal Information when user input a string more than 20 characters into Fullname field.</t>
  </si>
  <si>
    <t xml:space="preserve">1. The Homepage is displayed
5. Display textbox with the folowing:
- Curent pasword
- New password
- Re-type new password
6. Date is encoded
</t>
  </si>
  <si>
    <t xml:space="preserve">1. Login the system with Member role.
2. Hover Avatar at the top-right
3. Click "My Profile" in droplist
4. At My Profile page : click [Account]tab
5. At Account screen : click [Change Password]
6. Input "1234567" into [New passoword] field
</t>
  </si>
  <si>
    <t>Check user "accounttest1" when enter a string longer than 50 characters on "New Password" field</t>
  </si>
  <si>
    <t>Check user "accounttest1" when enter a string smaller than 8 characters on "New Password" field</t>
  </si>
  <si>
    <r>
      <t xml:space="preserve">1. The Homepage is displayed
5. Display textbox with the folowing:
- Curent pasword
- New password
- Re-type new password
9. Display error message </t>
    </r>
    <r>
      <rPr>
        <b/>
        <sz val="10"/>
        <rFont val="Tahoma"/>
        <family val="2"/>
      </rPr>
      <t>MS12</t>
    </r>
    <r>
      <rPr>
        <sz val="10"/>
        <rFont val="Tahoma"/>
        <family val="2"/>
      </rPr>
      <t xml:space="preserve">
</t>
    </r>
  </si>
  <si>
    <t>1. Login the system with Member role.
2. Hover Avatar at the top-right
3. Click "My Profile" in droplist
4. At My Profile page : click [Account]tab
5. At Account screen : click [Change Password]
6. Input "12345678" into [Current passoword] field
7. Input "12345" into [New password] field
8. Input "12345" into [Re-type New password] field
9 Click [Change password] button</t>
  </si>
  <si>
    <t xml:space="preserve">1. Login the system with Member role.
2. Hover Avatar at the top-right
3. Click "My Profile" in droplist
4. At My Profile page : click [Account]tab
5. At Account screen : click [Change Password]
6. Input "12345678" into [Current passoword] field
7. Input "123452132131231231231231312321312312asdsadsadsadsadasdsadssadsasdadsadsd" into [New password] field
8. Input "123452132131231231231231312321312312asdsadsadsadsadasdsadssadsasdadsadsd" into [Re-type New password] field
9 Click [Change password] button
</t>
  </si>
  <si>
    <t>Check user "accounttest1" when user enter a not match string between "New Password" and "Re-type New Password" field</t>
  </si>
  <si>
    <t xml:space="preserve">1. Login the system with Member role.
2. Hover Avatar at the top-right
3. Click "My Profile" in droplist
4. At My Profile page : click [Account]tab
5. At Account screen : click [Change Password]
6. Input "12345678" into [Current passoword] field
7. Input "abcd12345" into [New password] field
8. Input "abc12345" into [Re-type New password] field
9 Click [Change password] button
</t>
  </si>
  <si>
    <r>
      <t xml:space="preserve">1. The Homepage is displayed
5. Display textbox with the folowing:
- Curent pasword
- New password
- Re-type new password
9. Display error message </t>
    </r>
    <r>
      <rPr>
        <b/>
        <sz val="10"/>
        <rFont val="Tahoma"/>
        <family val="2"/>
      </rPr>
      <t>MS05</t>
    </r>
    <r>
      <rPr>
        <sz val="10"/>
        <rFont val="Tahoma"/>
        <family val="2"/>
      </rPr>
      <t xml:space="preserve">
</t>
    </r>
  </si>
  <si>
    <t>Test viewing verify that "Re-type New password" is encoded</t>
  </si>
  <si>
    <t xml:space="preserve">1. Login the system with Member role.
2. Hover Avatar at the top-right
3. Click "My Profile" in droplist
4. At My Profile page : click [Account]tab
5. At Account screen : click [Change Password]
6. Input "12345678" into [Re-type New passoword] field
</t>
  </si>
  <si>
    <t>Check user "accounttest1" when user input "New password" field</t>
  </si>
  <si>
    <t xml:space="preserve">1. Login the system with Member role.
2. Hover Avatar at the top-right
3. Click "My Profile" in droplist
4. At My Profile page : click [Account]tab
5. At Account screen : click [Change Password]
6. Input "" into [Current passoword] field
7. Input "" into [New password] field
8. Input "abc12345" into [Re-type New password] field
9 Click [Change password] button
</t>
  </si>
  <si>
    <t xml:space="preserve">1. The Homepage is displayed
5. Display textbox with the folowing:
- Curent pasword
- New password
- Re-type new password
9. [Change password] button disable
</t>
  </si>
  <si>
    <t xml:space="preserve">1. Login the system with Member role.
2. Hover Avatar at the top-right
3. Click "My Profile" in droplist
4. At My Profile page : click [Account]tab
5. At Account screen : click [Change Password]
6. Input "" into [Current passoword] field
7. Input "123456799" into [New password] field
8. Input "" into [Re-type New password] field
9 Click [Change password] button
</t>
  </si>
  <si>
    <t>Check user "accounttest1" when user input "Re-type New password" field</t>
  </si>
  <si>
    <t xml:space="preserve">1.The admin page is displayed 
2. Display error message
"The Username field is required" below the Username textbox
"The Password field is required" below the Password textbox
</t>
  </si>
  <si>
    <t xml:space="preserve">1.The admin page is displayed 
2. Pointer is flickered in "Username" textbox
</t>
  </si>
  <si>
    <t>Test viewing "Login" form as admin</t>
  </si>
  <si>
    <t xml:space="preserve">1.The admin page view form is displayed with the following informaion:
- "Username" field
- "Password" field
- "Login" button
</t>
  </si>
  <si>
    <t xml:space="preserve">1.  Enter the admin page
</t>
  </si>
  <si>
    <t xml:space="preserve">1.The admin page is displayed 
2. Pointer is flickered in "Password" textbox
</t>
  </si>
  <si>
    <t xml:space="preserve">1.The admin page is displayed 
3. Logged in successfully, The "Account management" page is displayed
</t>
  </si>
  <si>
    <t>Check when input correct username and password</t>
  </si>
  <si>
    <t>1. Enter the admin page
2. Input username "Admin1" password "12345678"
3. Click [Login] button</t>
  </si>
  <si>
    <t xml:space="preserve">1. Enter the admin page
2. Input data to [Password] field
</t>
  </si>
  <si>
    <t>1. Enter the admin page
2. Click [Password] field</t>
  </si>
  <si>
    <t>1. Enter the admin page
2. Click [Username] field</t>
  </si>
  <si>
    <t>1. Enter the admin page
2. Click on [Login] button</t>
  </si>
  <si>
    <t xml:space="preserve">1. Enter the admin page
2. Input username "Admin1", password "" 
3. Click [Login] button
</t>
  </si>
  <si>
    <t xml:space="preserve">1. Enter the admin page
2. Input username "", password "12345678" 
3. Click [Login] button
</t>
  </si>
  <si>
    <t>1.The admin page is displayed 
2. Display error message "Username or Password is not correct"</t>
  </si>
  <si>
    <t xml:space="preserve">1. Enter the admin page
2. Input username "Ajjjddd", password "12345678" 
3. Click [Login] button
</t>
  </si>
  <si>
    <t xml:space="preserve">1. Enter the admin page
2. Input username "Amin01", password "adddjj" 
3. Click [Login] button
</t>
  </si>
  <si>
    <t xml:space="preserve">1. Enter the admin page
2. Input username "Ajjjddd", password "1234" 
3. Click [Login] button
</t>
  </si>
  <si>
    <t xml:space="preserve">2. Admin Page is displayed normally and no crash 
</t>
  </si>
  <si>
    <t xml:space="preserve">1. Enter the admin page
2. Loggin with Admin role
</t>
  </si>
  <si>
    <t>1. Enter the admin page
2. Click [Logout] button</t>
  </si>
  <si>
    <t>Account Management module</t>
  </si>
  <si>
    <t>Test when admin click [Create account] in Menu bar</t>
  </si>
  <si>
    <t xml:space="preserve">1. Enter the admin page with admin role
2. Click [Create account] in Menu bar
</t>
  </si>
  <si>
    <t xml:space="preserve">1. Admin Page is displayed
2. [Create account] screen is displayed
</t>
  </si>
  <si>
    <t>Test when admin click [Edit account] in Menu bar</t>
  </si>
  <si>
    <t xml:space="preserve">1. Enter the admin page with admin role
2. Click [Edit account] in Menu bar
</t>
  </si>
  <si>
    <t xml:space="preserve">1. Admin Page is displayed
2. [Edit account] screen is displayed
</t>
  </si>
  <si>
    <t>Test when admin click [Search account] in Menu bar</t>
  </si>
  <si>
    <t xml:space="preserve">1. Enter the admin page with admin role
2. Click [Search account] in Menu bar
</t>
  </si>
  <si>
    <t xml:space="preserve">1. Admin Page is displayed
2. [Search account] screen is displayed
</t>
  </si>
  <si>
    <t>Configuaration</t>
  </si>
  <si>
    <t>Test when admin click [Edit system configuration] in Menu bar</t>
  </si>
  <si>
    <t xml:space="preserve">1. Enter the admin page with admin role
2. Click [Edit system configuration] in Menu bar
</t>
  </si>
  <si>
    <t xml:space="preserve">1. Admin Page is displayed
2. [Edit system configuration] screen is displayed
</t>
  </si>
  <si>
    <t xml:space="preserve">1. Login the system with Resource manager role
2. Click [Project] in Menu
3. Click [Action button] at the right
4. Click [Create new project]
</t>
  </si>
  <si>
    <t>Test Create Project Page when enter NOT enough all fields of [Create new Project] form and click [Create]</t>
  </si>
  <si>
    <t xml:space="preserve">1. Login the system with Resource manager role
2. Click [Project] in Menu
3. Click [Action button] at the right
4. Click [Create new project]
5. Click [Create] button
</t>
  </si>
  <si>
    <t>1. The Homepage is displayed
4. The Create Project page is displayed
5. [Create] button is disabled</t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</si>
  <si>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MS14</t>
    </r>
  </si>
  <si>
    <r>
      <t>1. The Homepage is displayed
4. The Create Project page is displayed
6. Display error message</t>
    </r>
    <r>
      <rPr>
        <b/>
        <sz val="10"/>
        <rFont val="Tahoma"/>
        <family val="2"/>
      </rPr>
      <t xml:space="preserve"> MS14</t>
    </r>
    <r>
      <rPr>
        <sz val="10"/>
        <rFont val="Tahoma"/>
        <family val="2"/>
      </rPr>
      <t xml:space="preserve">
8. Display error message </t>
    </r>
    <r>
      <rPr>
        <b/>
        <sz val="10"/>
        <rFont val="Tahoma"/>
        <family val="2"/>
      </rPr>
      <t>MS16</t>
    </r>
  </si>
  <si>
    <t>Test create project when input correct information on create project page</t>
  </si>
  <si>
    <t xml:space="preserve">1. Login the system with Resource manager role
2. Click [Project] in Menu
3. Click [Action button] at the right
4. Click [Create new project]
5. Input correct information
6. Click [Create] button
</t>
  </si>
  <si>
    <t>1. The Homepage is displayed
4. The Create Project page is displayed
6. The Created Project is displayed in the table</t>
  </si>
  <si>
    <t xml:space="preserve">1. The Homepage is displayed
4. [Create new project] screen is displayed include:
- Code
- Name
- Customer
- Start date
- Duration
- Total bill
- Resource needed
- Status
</t>
  </si>
  <si>
    <t>Test Create Project Page when enter a string small less 10 characters in [Name] field</t>
  </si>
  <si>
    <t xml:space="preserve">1. Login the system with Resource manager role
2. Click [Project] in Menu
3. Click [Action button] at the right
4. Click [Create new project]
5. Input "DSA" into [Name]
6. Click [Create] button
</t>
  </si>
  <si>
    <t>Test Create Project Page when enter a string over max length (more than 60 characters) in [Name] field</t>
  </si>
  <si>
    <t xml:space="preserve">1. Login the system with Resource manager role
2. Click [Project] in Menu
3. Click [Action button] at the right
4. Click [Create new project]
5. Input [maxlength+1] characters into [Name]
</t>
  </si>
  <si>
    <t>1. The Homepage is displayed
4. The Create Project page is displayed
5. First [maxlength] of input data is displayed in Name textbox</t>
  </si>
  <si>
    <t>Test Create Project Page when [Name] field is empty</t>
  </si>
  <si>
    <t xml:space="preserve">1. Login the system with Resource manager role
2. Click [Project] in Menu
3. Click [Action button] at the right
4. Click [Create new project]
5. Input "abcd" into [Name]
6. Click [Create] button
7. Edit [Name] into "" 
8. Click [Create] button
</t>
  </si>
  <si>
    <t>Bạn chưa nhập Code của dự án</t>
  </si>
  <si>
    <t>Bạn chưa nhập ngày bắt đầu của dự án</t>
  </si>
  <si>
    <t>Bạn chưa nhập khách hàng của dự án</t>
  </si>
  <si>
    <t>MS32</t>
  </si>
  <si>
    <t>MS33</t>
  </si>
  <si>
    <t>MS34</t>
  </si>
  <si>
    <t>MS35</t>
  </si>
  <si>
    <t>Bạn chưa nhập thời gian kéo dài dự án</t>
  </si>
  <si>
    <t>Bạn chưa nhập bill của dự án</t>
  </si>
  <si>
    <t>Bạn chưa nhập resource cần thiết của dự án</t>
  </si>
  <si>
    <t>Bạn chưa chọn trạng thái của dự án</t>
  </si>
  <si>
    <t>Test Create Project Page when [Code] field is empty</t>
  </si>
  <si>
    <t xml:space="preserve">1. Login the system with Resource manager role
2. Click [Project] in Menu
3. Click [Action button] at the right
4. Click [Create new project]
5. Input "" into [Code] , input correct information into other fileds
6. Click [Create] button
</t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</si>
  <si>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MS17</t>
    </r>
    <r>
      <rPr>
        <sz val="11"/>
        <color theme="1"/>
        <rFont val="Calibri"/>
        <family val="2"/>
        <scheme val="minor"/>
      </rPr>
      <t/>
    </r>
  </si>
  <si>
    <t>Test Create Project Page when [Start date] field is empty</t>
  </si>
  <si>
    <t xml:space="preserve">1. Login the system with Resource manager role
2. Click [Project] in Menu
3. Click [Action button] at the right
4. Click [Create new project]
5. Input "" into [Start date] , input correct information into other fileds
6. Click [Create] button
</t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</si>
  <si>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MS18</t>
    </r>
  </si>
  <si>
    <t>Test Create Project Page when [Customer] field is empty</t>
  </si>
  <si>
    <t xml:space="preserve">1. Login the system with Resource manager role
2. Click [Project] in Menu
3. Click [Action button] at the right
4. Click [Create new project]
5. Input "" into [Customer] , input correct information into other fileds
6. Click [Create] button
</t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</si>
  <si>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MS19</t>
    </r>
  </si>
  <si>
    <t>Test Create Project Page when [Duration] field is empty</t>
  </si>
  <si>
    <t xml:space="preserve">1. Login the system with Resource manager role
2. Click [Project] in Menu
3. Click [Action button] at the right
4. Click [Create new project]
5. Input "" into [Duration] , input correct information into other fileds
6. Click [Create] button
</t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</si>
  <si>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MS20</t>
    </r>
  </si>
  <si>
    <t>Test Create Project Page when [Total bill] field is empty</t>
  </si>
  <si>
    <t xml:space="preserve">1. Login the system with Resource manager role
2. Click [Project] in Menu
3. Click [Action button] at the right
4. Click [Create new project]
5. Input "" into [Total bill] , input correct information into other fileds
6. Click [Create] button
</t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</si>
  <si>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MS21</t>
    </r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</si>
  <si>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MS22</t>
    </r>
  </si>
  <si>
    <t>Test Create Project Page when [Resource needed] field is empty</t>
  </si>
  <si>
    <t xml:space="preserve">1. Login the system with Resource manager role
2. Click [Project] in Menu
3. Click [Action button] at the right
4. Click [Create new project]
5. Input "" into [Resource needed] , input correct information into other fileds
6. Click [Create] button
</t>
  </si>
  <si>
    <t>Test Create Project Page when [Status] field is empty</t>
  </si>
  <si>
    <t xml:space="preserve">1. Login the system with Resource manager role
2. Click [Project] in Menu
3. Click [Action button] at the right
4. Click [Create new project]
5. Do not choose status from [Status] , input correct information into other fileds
6. Click [Create] button
</t>
  </si>
  <si>
    <r>
      <t xml:space="preserve">1. The Homepage is displayed
4. The Create Project page is displayed
6. Display error message </t>
    </r>
    <r>
      <rPr>
        <b/>
        <sz val="10"/>
        <rFont val="Tahoma"/>
        <family val="2"/>
      </rPr>
      <t>MS23</t>
    </r>
  </si>
  <si>
    <t>Test Edit Project view in 1024x768 screen when edit created project</t>
  </si>
  <si>
    <t>Test Edit Project view in 1366x768 screen when edit created project</t>
  </si>
  <si>
    <t xml:space="preserve">1. Login the system with Resource manager role
2. Click [Project] in Menu
3. Click [Name of project] link in the table
4. Click [Edit] button
</t>
  </si>
  <si>
    <r>
      <t xml:space="preserve">1. The Homepage is displayed
3. [Project detail]form is displayed include:
- Code
- Name
- Customer
- Start date
- Duration
- Total bill
- Resource needed
- Status
- Programming language
4.Display
- Code: can edit
- Name: can edit
- Customer: can edit
- Start date: can edit
- Duration : </t>
    </r>
    <r>
      <rPr>
        <b/>
        <sz val="10"/>
        <rFont val="Tahoma"/>
        <family val="2"/>
      </rPr>
      <t>can not edit</t>
    </r>
    <r>
      <rPr>
        <sz val="10"/>
        <rFont val="Tahoma"/>
        <family val="2"/>
      </rPr>
      <t xml:space="preserve">
- Total bill: can edit
- Resource needed: can edit
- Status : </t>
    </r>
    <r>
      <rPr>
        <b/>
        <sz val="10"/>
        <rFont val="Tahoma"/>
        <family val="2"/>
      </rPr>
      <t>can not edit</t>
    </r>
    <r>
      <rPr>
        <sz val="10"/>
        <rFont val="Tahoma"/>
        <family val="2"/>
      </rPr>
      <t xml:space="preserve">
- Programming language: can edit 
</t>
    </r>
  </si>
  <si>
    <r>
      <t xml:space="preserve">1. The Homepage is displayed
3. [Project detail]form is displayed include:
- Code
- Name
- Customer
- Start date
- Duration
- Total bill
- Resource needed
- Status
- Programming language
4.Display [Edit] button is replaced by [Save] button
- Code: can edit
- Name: can edit
- Customer: can edit
- Start date: can edit
- Duration : </t>
    </r>
    <r>
      <rPr>
        <b/>
        <sz val="10"/>
        <rFont val="Tahoma"/>
        <family val="2"/>
      </rPr>
      <t>can not edit</t>
    </r>
    <r>
      <rPr>
        <sz val="10"/>
        <rFont val="Tahoma"/>
        <family val="2"/>
      </rPr>
      <t xml:space="preserve">
- Total bill: can edit
- Resource needed: can edit
- Status : </t>
    </r>
    <r>
      <rPr>
        <b/>
        <sz val="10"/>
        <rFont val="Tahoma"/>
        <family val="2"/>
      </rPr>
      <t>can not edit</t>
    </r>
    <r>
      <rPr>
        <sz val="10"/>
        <rFont val="Tahoma"/>
        <family val="2"/>
      </rPr>
      <t xml:space="preserve">
- Programming language: can edit 
</t>
    </r>
  </si>
  <si>
    <t>Test [Save] button  when [Name] field is empty</t>
  </si>
  <si>
    <t>Test [Save] button  when [Code] field is empty</t>
  </si>
  <si>
    <t>Test [Save] button  when [Start date] field is empty</t>
  </si>
  <si>
    <t>Test [Save] button  when [Customer] field is empty</t>
  </si>
  <si>
    <t>Test [Save] button  when [Total bill] field is empty</t>
  </si>
  <si>
    <t>Test [Save] button  when [Resource needed] field is empty</t>
  </si>
  <si>
    <r>
      <t xml:space="preserve">1. The Homepage is displayed
2. [Project list] table is displayed
6. Display error message </t>
    </r>
    <r>
      <rPr>
        <b/>
        <sz val="10"/>
        <rFont val="Tahoma"/>
        <family val="2"/>
      </rPr>
      <t>MS16</t>
    </r>
  </si>
  <si>
    <r>
      <t xml:space="preserve">1. The Homepage is displayed
2. [Project list] table is displayed
6. Display error message </t>
    </r>
    <r>
      <rPr>
        <b/>
        <sz val="10"/>
        <rFont val="Tahoma"/>
        <family val="2"/>
      </rPr>
      <t>MS17</t>
    </r>
    <r>
      <rPr>
        <sz val="11"/>
        <color theme="1"/>
        <rFont val="Calibri"/>
        <family val="2"/>
        <scheme val="minor"/>
      </rPr>
      <t/>
    </r>
  </si>
  <si>
    <r>
      <t xml:space="preserve">1. The Homepage is displayed
2. [Project list] table is displayed
6. Display error message </t>
    </r>
    <r>
      <rPr>
        <b/>
        <sz val="10"/>
        <rFont val="Tahoma"/>
        <family val="2"/>
      </rPr>
      <t>MS18</t>
    </r>
    <r>
      <rPr>
        <sz val="11"/>
        <color theme="1"/>
        <rFont val="Calibri"/>
        <family val="2"/>
        <scheme val="minor"/>
      </rPr>
      <t/>
    </r>
  </si>
  <si>
    <r>
      <t xml:space="preserve">1. The Homepage is displayed
2. [Project list] table is displayed
6. Display error message </t>
    </r>
    <r>
      <rPr>
        <b/>
        <sz val="10"/>
        <rFont val="Tahoma"/>
        <family val="2"/>
      </rPr>
      <t>MS19</t>
    </r>
    <r>
      <rPr>
        <sz val="11"/>
        <color theme="1"/>
        <rFont val="Calibri"/>
        <family val="2"/>
        <scheme val="minor"/>
      </rPr>
      <t/>
    </r>
  </si>
  <si>
    <t xml:space="preserve">1. Login the system with Resource manager role
2. Click [Project] in Menu
3. Click [Name of project] link in the table
4. Click [Edit] button
5. Input "" into [Name]
6. Click [Save] button
</t>
  </si>
  <si>
    <t xml:space="preserve">1. Login the system with Resource manager role
2. Click [Project] in Menu
3. Click [Name of project] link in the table
4. Click [Edit] button
5. Input "" into [Code]
6. Click [Save] button
</t>
  </si>
  <si>
    <t xml:space="preserve">1. Login the system with Resource manager role
2. Click [Project] in Menu
3. Click [Name of project] link in the table
4. Click [Edit] button
5. Input "" into [Start date]
6. Click [Save] button
</t>
  </si>
  <si>
    <t xml:space="preserve">1. Login the system with Resource manager role
2. Click [Project] in Menu
3. Click [Name of project] link in the table
4. Click [Edit] button
5. Input "" into [Customer]
6. Click [Save] button
</t>
  </si>
  <si>
    <r>
      <t xml:space="preserve">1. The Homepage is displayed
2. [Project list] table is displayed
6. Display error message </t>
    </r>
    <r>
      <rPr>
        <b/>
        <sz val="10"/>
        <rFont val="Tahoma"/>
        <family val="2"/>
      </rPr>
      <t>MS21</t>
    </r>
  </si>
  <si>
    <r>
      <t xml:space="preserve">1. The Homepage is displayed
2. [Project list] table is displayed
6. Display error message </t>
    </r>
    <r>
      <rPr>
        <b/>
        <sz val="10"/>
        <rFont val="Tahoma"/>
        <family val="2"/>
      </rPr>
      <t>MS22</t>
    </r>
  </si>
  <si>
    <t>Test [Save] button  when edit correct information</t>
  </si>
  <si>
    <t xml:space="preserve">1. Login the system with Resource manager role
2. Click [Project] in Menu
3. Click [Name of project] link in the table
4. Click [Edit] button
5. Input correct information into fields
6. Click [Save] button
</t>
  </si>
  <si>
    <t>1. The Homepage is displayed
4. The Create Project page is displayed
6. The edited information is displayed in [Project detail] form</t>
  </si>
  <si>
    <t>Test Project Detail page in 1024x768 screen</t>
  </si>
  <si>
    <t xml:space="preserve">1. Login the system with Resource manager role
2. Click [Project] in Menu
3. Click [Name of project] link in the table
</t>
  </si>
  <si>
    <t xml:space="preserve">1. The Homepage is displayed
3. [Project detail] page is displayed include 3tabs :
- Information
- Plan
- Project resource
</t>
  </si>
  <si>
    <t>Test Project Detail page in 1366x768 screen</t>
  </si>
  <si>
    <t xml:space="preserve">Test when click [Information] tab </t>
  </si>
  <si>
    <t xml:space="preserve">1. Login the system with Resource manager role
2. Click [Project] in Menu
3. Click [Name of project] link in the table
4. At [Project detail] page : click [Information] tab
</t>
  </si>
  <si>
    <t xml:space="preserve">1. The Homepage is displayed
4. [Project detail] form is displayed
</t>
  </si>
  <si>
    <t xml:space="preserve">Test when click [Plan] tab </t>
  </si>
  <si>
    <t xml:space="preserve">Test when click [Project resource] tab </t>
  </si>
  <si>
    <t xml:space="preserve">1. The Homepage is displayed
4. [Resource plan] table is displayed
</t>
  </si>
  <si>
    <t xml:space="preserve">1. Login the system with Resource manager role
2. Click [Project] in Menu
3. Click [Name of project] link in the table
4. At [Project detail] page : click [Plan] tab
</t>
  </si>
  <si>
    <t xml:space="preserve">1. Login the system with Resource manager role
2. Click [Project] in Menu
3. Click [Name of project] link in the table
4. At [Project detail] page : click [Project resource] tab
</t>
  </si>
  <si>
    <t xml:space="preserve">1. The Homepage is displayed
4. [Allocated resource] table and [Assigned engineers] table are displayed
</t>
  </si>
  <si>
    <t>Report</t>
  </si>
  <si>
    <t>This test cases were created to test Report module.</t>
  </si>
  <si>
    <t>Test Report view in 1366x768 screen</t>
  </si>
  <si>
    <t>Test Report view in 1024x768 screen</t>
  </si>
  <si>
    <t xml:space="preserve">1. Login the system with Resource manager role
2. Click [Report] in Menu
</t>
  </si>
  <si>
    <t xml:space="preserve">1. Homepage is displayed 
2. Report page is displayed include:
- Busy rate statistic
- Efficiency statistic
- Engineer's efficiency statistic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</si>
</sst>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6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b/>
      <u/>
      <sz val="10"/>
      <color indexed="12"/>
      <name val="Tahoma"/>
      <family val="2"/>
    </font>
    <font>
      <sz val="11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name val="Tahoma"/>
      <family val="2"/>
      <charset val="163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9"/>
      <color indexed="81"/>
      <name val="Tahoma"/>
      <family val="2"/>
    </font>
    <font>
      <b/>
      <sz val="10"/>
      <color theme="1"/>
      <name val="Tahoma"/>
      <family val="2"/>
    </font>
    <font>
      <sz val="9"/>
      <color indexed="81"/>
      <name val="Tahoma"/>
      <family val="2"/>
    </font>
    <font>
      <b/>
      <sz val="11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rgb="FF66FFFF"/>
        <bgColor indexed="41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17" fillId="0" borderId="0" applyNumberFormat="0" applyFill="0" applyBorder="0" applyAlignment="0" applyProtection="0"/>
    <xf numFmtId="0" fontId="23" fillId="0" borderId="0"/>
    <xf numFmtId="0" fontId="26" fillId="0" borderId="0"/>
    <xf numFmtId="0" fontId="22" fillId="0" borderId="0"/>
    <xf numFmtId="0" fontId="22" fillId="0" borderId="0"/>
    <xf numFmtId="0" fontId="3" fillId="0" borderId="0"/>
    <xf numFmtId="0" fontId="2" fillId="0" borderId="0"/>
  </cellStyleXfs>
  <cellXfs count="24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indent="1"/>
    </xf>
    <xf numFmtId="0" fontId="9" fillId="0" borderId="0" xfId="0" applyFont="1" applyAlignment="1">
      <alignment horizontal="left" indent="1"/>
    </xf>
    <xf numFmtId="0" fontId="4" fillId="2" borderId="0" xfId="0" applyFont="1" applyFill="1"/>
    <xf numFmtId="0" fontId="8" fillId="2" borderId="2" xfId="0" applyFont="1" applyFill="1" applyBorder="1" applyAlignment="1">
      <alignment horizontal="left"/>
    </xf>
    <xf numFmtId="0" fontId="4" fillId="0" borderId="3" xfId="0" applyFont="1" applyBorder="1" applyAlignment="1"/>
    <xf numFmtId="0" fontId="8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indent="1"/>
    </xf>
    <xf numFmtId="0" fontId="9" fillId="0" borderId="0" xfId="0" applyFont="1" applyBorder="1" applyAlignment="1">
      <alignment horizontal="left"/>
    </xf>
    <xf numFmtId="0" fontId="4" fillId="0" borderId="0" xfId="0" applyFont="1" applyBorder="1" applyAlignment="1"/>
    <xf numFmtId="0" fontId="9" fillId="0" borderId="0" xfId="0" applyFont="1" applyBorder="1" applyAlignment="1">
      <alignment horizontal="left" indent="1"/>
    </xf>
    <xf numFmtId="0" fontId="4" fillId="0" borderId="0" xfId="0" applyFont="1" applyBorder="1"/>
    <xf numFmtId="0" fontId="8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164" fontId="10" fillId="3" borderId="4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15" fontId="4" fillId="0" borderId="7" xfId="0" applyNumberFormat="1" applyFont="1" applyBorder="1" applyAlignment="1">
      <alignment vertical="top"/>
    </xf>
    <xf numFmtId="0" fontId="9" fillId="0" borderId="8" xfId="0" applyFont="1" applyBorder="1" applyAlignment="1">
      <alignment vertical="top" wrapText="1"/>
    </xf>
    <xf numFmtId="164" fontId="4" fillId="0" borderId="9" xfId="0" applyNumberFormat="1" applyFont="1" applyBorder="1" applyAlignment="1">
      <alignment vertical="top"/>
    </xf>
    <xf numFmtId="0" fontId="4" fillId="0" borderId="8" xfId="0" applyFont="1" applyBorder="1" applyAlignment="1">
      <alignment vertical="top"/>
    </xf>
    <xf numFmtId="164" fontId="4" fillId="0" borderId="10" xfId="0" applyNumberFormat="1" applyFont="1" applyBorder="1" applyAlignment="1">
      <alignment vertical="top"/>
    </xf>
    <xf numFmtId="49" fontId="4" fillId="0" borderId="11" xfId="0" applyNumberFormat="1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1" fontId="4" fillId="2" borderId="0" xfId="0" applyNumberFormat="1" applyFont="1" applyFill="1"/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Protection="1">
      <protection hidden="1"/>
    </xf>
    <xf numFmtId="0" fontId="7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4" fillId="2" borderId="0" xfId="0" applyFont="1" applyFill="1" applyAlignment="1">
      <alignment wrapText="1"/>
    </xf>
    <xf numFmtId="1" fontId="8" fillId="2" borderId="0" xfId="0" applyNumberFormat="1" applyFont="1" applyFill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>
      <alignment vertical="center"/>
    </xf>
    <xf numFmtId="1" fontId="4" fillId="2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/>
    </xf>
    <xf numFmtId="0" fontId="15" fillId="2" borderId="13" xfId="5" applyFont="1" applyFill="1" applyBorder="1" applyAlignment="1">
      <alignment horizontal="left" wrapText="1"/>
    </xf>
    <xf numFmtId="0" fontId="15" fillId="2" borderId="14" xfId="5" applyFont="1" applyFill="1" applyBorder="1" applyAlignment="1">
      <alignment horizontal="left" wrapText="1"/>
    </xf>
    <xf numFmtId="0" fontId="19" fillId="2" borderId="0" xfId="0" applyFont="1" applyFill="1" applyBorder="1" applyAlignment="1">
      <alignment horizontal="center" wrapText="1"/>
    </xf>
    <xf numFmtId="0" fontId="10" fillId="3" borderId="2" xfId="5" applyFont="1" applyFill="1" applyBorder="1" applyAlignment="1">
      <alignment horizontal="center" vertical="center" wrapText="1"/>
    </xf>
    <xf numFmtId="0" fontId="10" fillId="3" borderId="15" xfId="5" applyFont="1" applyFill="1" applyBorder="1" applyAlignment="1">
      <alignment horizontal="center" vertical="center" wrapText="1"/>
    </xf>
    <xf numFmtId="0" fontId="15" fillId="4" borderId="1" xfId="5" applyFont="1" applyFill="1" applyBorder="1" applyAlignment="1">
      <alignment horizontal="left" vertical="center"/>
    </xf>
    <xf numFmtId="0" fontId="15" fillId="4" borderId="16" xfId="5" applyFont="1" applyFill="1" applyBorder="1" applyAlignment="1">
      <alignment horizontal="left" vertical="center"/>
    </xf>
    <xf numFmtId="0" fontId="15" fillId="4" borderId="3" xfId="5" applyFont="1" applyFill="1" applyBorder="1" applyAlignment="1">
      <alignment horizontal="left" vertical="center"/>
    </xf>
    <xf numFmtId="0" fontId="4" fillId="2" borderId="2" xfId="5" applyFont="1" applyFill="1" applyBorder="1" applyAlignment="1">
      <alignment vertical="top" wrapText="1"/>
    </xf>
    <xf numFmtId="0" fontId="15" fillId="2" borderId="0" xfId="4" applyFont="1" applyFill="1" applyBorder="1"/>
    <xf numFmtId="0" fontId="4" fillId="2" borderId="0" xfId="4" applyFont="1" applyFill="1" applyBorder="1"/>
    <xf numFmtId="164" fontId="4" fillId="2" borderId="0" xfId="4" applyNumberFormat="1" applyFont="1" applyFill="1" applyBorder="1"/>
    <xf numFmtId="0" fontId="8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top"/>
    </xf>
    <xf numFmtId="0" fontId="8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top"/>
    </xf>
    <xf numFmtId="0" fontId="8" fillId="2" borderId="0" xfId="0" applyFont="1" applyFill="1"/>
    <xf numFmtId="0" fontId="9" fillId="2" borderId="0" xfId="4" applyFont="1" applyFill="1" applyBorder="1"/>
    <xf numFmtId="0" fontId="4" fillId="2" borderId="0" xfId="0" applyFont="1" applyFill="1" applyBorder="1"/>
    <xf numFmtId="0" fontId="4" fillId="2" borderId="17" xfId="0" applyFont="1" applyFill="1" applyBorder="1" applyAlignment="1"/>
    <xf numFmtId="0" fontId="4" fillId="2" borderId="17" xfId="0" applyFont="1" applyFill="1" applyBorder="1"/>
    <xf numFmtId="0" fontId="4" fillId="2" borderId="0" xfId="0" applyFont="1" applyFill="1" applyBorder="1" applyAlignment="1">
      <alignment horizontal="center"/>
    </xf>
    <xf numFmtId="10" fontId="4" fillId="2" borderId="0" xfId="0" applyNumberFormat="1" applyFont="1" applyFill="1" applyBorder="1" applyAlignment="1">
      <alignment horizontal="center"/>
    </xf>
    <xf numFmtId="9" fontId="4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2" fontId="21" fillId="2" borderId="0" xfId="0" applyNumberFormat="1" applyFont="1" applyFill="1" applyBorder="1" applyAlignment="1">
      <alignment horizontal="right" wrapText="1"/>
    </xf>
    <xf numFmtId="14" fontId="9" fillId="0" borderId="3" xfId="0" applyNumberFormat="1" applyFont="1" applyBorder="1" applyAlignment="1">
      <alignment horizontal="left" indent="1"/>
    </xf>
    <xf numFmtId="14" fontId="9" fillId="0" borderId="9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9" fillId="2" borderId="18" xfId="2" applyFont="1" applyFill="1" applyBorder="1" applyAlignment="1">
      <alignment wrapText="1"/>
    </xf>
    <xf numFmtId="0" fontId="15" fillId="2" borderId="0" xfId="2" applyFont="1" applyFill="1" applyAlignment="1" applyProtection="1">
      <alignment wrapText="1"/>
    </xf>
    <xf numFmtId="0" fontId="19" fillId="2" borderId="0" xfId="2" applyFont="1" applyFill="1" applyAlignment="1"/>
    <xf numFmtId="0" fontId="4" fillId="2" borderId="0" xfId="2" applyFont="1" applyFill="1" applyAlignment="1" applyProtection="1">
      <alignment wrapText="1"/>
    </xf>
    <xf numFmtId="0" fontId="13" fillId="2" borderId="0" xfId="2" applyFont="1" applyFill="1" applyAlignment="1"/>
    <xf numFmtId="0" fontId="13" fillId="2" borderId="14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wrapText="1"/>
    </xf>
    <xf numFmtId="0" fontId="18" fillId="2" borderId="0" xfId="2" applyFont="1" applyFill="1" applyBorder="1" applyAlignment="1">
      <alignment horizontal="center" wrapText="1"/>
    </xf>
    <xf numFmtId="0" fontId="19" fillId="2" borderId="19" xfId="2" applyFont="1" applyFill="1" applyBorder="1" applyAlignment="1">
      <alignment horizontal="center" vertical="center"/>
    </xf>
    <xf numFmtId="0" fontId="19" fillId="2" borderId="20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wrapText="1"/>
    </xf>
    <xf numFmtId="0" fontId="4" fillId="2" borderId="0" xfId="2" applyFont="1" applyFill="1"/>
    <xf numFmtId="0" fontId="4" fillId="6" borderId="2" xfId="2" applyFont="1" applyFill="1" applyBorder="1" applyAlignment="1">
      <alignment vertical="top" wrapText="1"/>
    </xf>
    <xf numFmtId="0" fontId="18" fillId="6" borderId="0" xfId="2" applyFont="1" applyFill="1"/>
    <xf numFmtId="0" fontId="4" fillId="2" borderId="0" xfId="2" applyFont="1" applyFill="1" applyAlignment="1"/>
    <xf numFmtId="0" fontId="24" fillId="2" borderId="18" xfId="1" applyFont="1" applyFill="1" applyBorder="1" applyAlignment="1"/>
    <xf numFmtId="14" fontId="8" fillId="2" borderId="3" xfId="0" applyNumberFormat="1" applyFont="1" applyFill="1" applyBorder="1" applyAlignment="1">
      <alignment horizontal="left"/>
    </xf>
    <xf numFmtId="0" fontId="4" fillId="6" borderId="15" xfId="5" applyFont="1" applyFill="1" applyBorder="1" applyAlignment="1">
      <alignment vertical="top" wrapText="1"/>
    </xf>
    <xf numFmtId="0" fontId="4" fillId="2" borderId="22" xfId="5" applyFont="1" applyFill="1" applyBorder="1" applyAlignment="1">
      <alignment vertical="top" wrapText="1"/>
    </xf>
    <xf numFmtId="0" fontId="4" fillId="6" borderId="22" xfId="5" applyFont="1" applyFill="1" applyBorder="1" applyAlignment="1">
      <alignment vertical="top" wrapText="1"/>
    </xf>
    <xf numFmtId="0" fontId="19" fillId="6" borderId="2" xfId="2" applyFont="1" applyFill="1" applyBorder="1" applyAlignment="1">
      <alignment horizontal="left" vertical="top" wrapText="1"/>
    </xf>
    <xf numFmtId="14" fontId="4" fillId="6" borderId="2" xfId="5" applyNumberFormat="1" applyFont="1" applyFill="1" applyBorder="1" applyAlignment="1">
      <alignment vertical="top" wrapText="1"/>
    </xf>
    <xf numFmtId="0" fontId="19" fillId="6" borderId="15" xfId="2" applyFont="1" applyFill="1" applyBorder="1" applyAlignment="1">
      <alignment horizontal="left" vertical="top" wrapText="1"/>
    </xf>
    <xf numFmtId="14" fontId="4" fillId="6" borderId="15" xfId="5" applyNumberFormat="1" applyFont="1" applyFill="1" applyBorder="1" applyAlignment="1">
      <alignment vertical="top" wrapText="1"/>
    </xf>
    <xf numFmtId="0" fontId="4" fillId="6" borderId="15" xfId="2" applyFont="1" applyFill="1" applyBorder="1" applyAlignment="1">
      <alignment vertical="top" wrapText="1"/>
    </xf>
    <xf numFmtId="0" fontId="19" fillId="6" borderId="22" xfId="2" applyFont="1" applyFill="1" applyBorder="1" applyAlignment="1">
      <alignment horizontal="left" vertical="top" wrapText="1"/>
    </xf>
    <xf numFmtId="14" fontId="4" fillId="6" borderId="22" xfId="5" applyNumberFormat="1" applyFont="1" applyFill="1" applyBorder="1" applyAlignment="1">
      <alignment vertical="top" wrapText="1"/>
    </xf>
    <xf numFmtId="0" fontId="4" fillId="6" borderId="22" xfId="2" applyFont="1" applyFill="1" applyBorder="1" applyAlignment="1">
      <alignment vertical="top" wrapText="1"/>
    </xf>
    <xf numFmtId="0" fontId="4" fillId="0" borderId="22" xfId="5" applyFont="1" applyFill="1" applyBorder="1" applyAlignment="1">
      <alignment horizontal="left" vertical="top" wrapText="1"/>
    </xf>
    <xf numFmtId="0" fontId="4" fillId="6" borderId="22" xfId="5" applyFont="1" applyFill="1" applyBorder="1" applyAlignment="1">
      <alignment horizontal="left" vertical="top" wrapText="1"/>
    </xf>
    <xf numFmtId="0" fontId="4" fillId="0" borderId="22" xfId="5" applyFont="1" applyFill="1" applyBorder="1" applyAlignment="1">
      <alignment horizontal="left" vertical="center" wrapText="1"/>
    </xf>
    <xf numFmtId="0" fontId="25" fillId="2" borderId="18" xfId="1" applyFont="1" applyFill="1" applyBorder="1" applyAlignment="1"/>
    <xf numFmtId="0" fontId="4" fillId="6" borderId="2" xfId="5" applyFont="1" applyFill="1" applyBorder="1" applyAlignment="1">
      <alignment vertical="top" wrapText="1"/>
    </xf>
    <xf numFmtId="0" fontId="10" fillId="3" borderId="23" xfId="0" applyNumberFormat="1" applyFont="1" applyFill="1" applyBorder="1" applyAlignment="1">
      <alignment horizontal="center"/>
    </xf>
    <xf numFmtId="0" fontId="10" fillId="3" borderId="24" xfId="0" applyNumberFormat="1" applyFont="1" applyFill="1" applyBorder="1" applyAlignment="1">
      <alignment horizontal="center"/>
    </xf>
    <xf numFmtId="0" fontId="10" fillId="3" borderId="24" xfId="0" applyNumberFormat="1" applyFont="1" applyFill="1" applyBorder="1" applyAlignment="1">
      <alignment horizontal="center" wrapText="1"/>
    </xf>
    <xf numFmtId="0" fontId="10" fillId="3" borderId="25" xfId="0" applyNumberFormat="1" applyFont="1" applyFill="1" applyBorder="1" applyAlignment="1">
      <alignment horizontal="center"/>
    </xf>
    <xf numFmtId="0" fontId="10" fillId="3" borderId="26" xfId="0" applyNumberFormat="1" applyFont="1" applyFill="1" applyBorder="1" applyAlignment="1">
      <alignment horizontal="center" wrapText="1"/>
    </xf>
    <xf numFmtId="0" fontId="20" fillId="3" borderId="27" xfId="0" applyNumberFormat="1" applyFont="1" applyFill="1" applyBorder="1" applyAlignment="1">
      <alignment horizontal="center"/>
    </xf>
    <xf numFmtId="0" fontId="10" fillId="3" borderId="28" xfId="0" applyFont="1" applyFill="1" applyBorder="1"/>
    <xf numFmtId="0" fontId="20" fillId="3" borderId="28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4" fillId="2" borderId="22" xfId="0" applyNumberFormat="1" applyFont="1" applyFill="1" applyBorder="1" applyAlignment="1">
      <alignment horizontal="center"/>
    </xf>
    <xf numFmtId="0" fontId="17" fillId="2" borderId="22" xfId="1" applyNumberFormat="1" applyFill="1" applyBorder="1" applyAlignment="1" applyProtection="1">
      <alignment horizontal="left" vertical="center"/>
    </xf>
    <xf numFmtId="0" fontId="17" fillId="2" borderId="22" xfId="1" applyFill="1" applyBorder="1" applyAlignment="1">
      <alignment horizontal="left" vertical="center"/>
    </xf>
    <xf numFmtId="0" fontId="17" fillId="2" borderId="22" xfId="1" applyFill="1" applyBorder="1"/>
    <xf numFmtId="1" fontId="10" fillId="5" borderId="30" xfId="0" applyNumberFormat="1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0" fillId="0" borderId="22" xfId="0" applyBorder="1"/>
    <xf numFmtId="0" fontId="16" fillId="2" borderId="22" xfId="1" applyNumberFormat="1" applyFont="1" applyFill="1" applyBorder="1" applyAlignment="1" applyProtection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center"/>
    </xf>
    <xf numFmtId="0" fontId="17" fillId="2" borderId="0" xfId="1" applyFill="1"/>
    <xf numFmtId="0" fontId="4" fillId="2" borderId="0" xfId="2" applyFont="1" applyFill="1" applyBorder="1"/>
    <xf numFmtId="0" fontId="27" fillId="7" borderId="0" xfId="5" applyFont="1" applyFill="1" applyBorder="1" applyAlignment="1">
      <alignment horizontal="left" vertical="center"/>
    </xf>
    <xf numFmtId="14" fontId="4" fillId="2" borderId="2" xfId="5" applyNumberFormat="1" applyFont="1" applyFill="1" applyBorder="1" applyAlignment="1">
      <alignment vertical="top" wrapText="1"/>
    </xf>
    <xf numFmtId="0" fontId="19" fillId="2" borderId="0" xfId="2" applyFont="1" applyFill="1" applyAlignment="1">
      <alignment vertical="top"/>
    </xf>
    <xf numFmtId="0" fontId="19" fillId="2" borderId="2" xfId="0" applyFont="1" applyFill="1" applyBorder="1" applyAlignment="1">
      <alignment vertical="top" wrapText="1"/>
    </xf>
    <xf numFmtId="0" fontId="19" fillId="2" borderId="2" xfId="0" applyFont="1" applyFill="1" applyBorder="1" applyAlignment="1">
      <alignment horizontal="left" vertical="top" wrapText="1"/>
    </xf>
    <xf numFmtId="0" fontId="30" fillId="0" borderId="0" xfId="0" applyFont="1"/>
    <xf numFmtId="0" fontId="30" fillId="0" borderId="22" xfId="0" applyFont="1" applyBorder="1"/>
    <xf numFmtId="0" fontId="30" fillId="0" borderId="37" xfId="0" applyFont="1" applyBorder="1" applyAlignment="1">
      <alignment vertical="center" wrapText="1"/>
    </xf>
    <xf numFmtId="0" fontId="29" fillId="0" borderId="22" xfId="0" applyFont="1" applyBorder="1" applyAlignment="1">
      <alignment horizontal="left" vertical="center" wrapText="1" indent="1"/>
    </xf>
    <xf numFmtId="0" fontId="15" fillId="4" borderId="38" xfId="5" applyFont="1" applyFill="1" applyBorder="1" applyAlignment="1">
      <alignment horizontal="left" vertical="center"/>
    </xf>
    <xf numFmtId="0" fontId="15" fillId="4" borderId="39" xfId="5" applyFont="1" applyFill="1" applyBorder="1" applyAlignment="1">
      <alignment horizontal="left" vertical="center"/>
    </xf>
    <xf numFmtId="0" fontId="15" fillId="4" borderId="40" xfId="5" applyFont="1" applyFill="1" applyBorder="1" applyAlignment="1">
      <alignment horizontal="left" vertical="center"/>
    </xf>
    <xf numFmtId="0" fontId="4" fillId="7" borderId="22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vertical="top" wrapText="1"/>
    </xf>
    <xf numFmtId="0" fontId="4" fillId="6" borderId="41" xfId="5" applyFont="1" applyFill="1" applyBorder="1" applyAlignment="1">
      <alignment vertical="top" wrapText="1"/>
    </xf>
    <xf numFmtId="0" fontId="15" fillId="4" borderId="42" xfId="5" applyFont="1" applyFill="1" applyBorder="1" applyAlignment="1">
      <alignment horizontal="left" vertical="center"/>
    </xf>
    <xf numFmtId="0" fontId="15" fillId="4" borderId="43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vertical="top" wrapText="1"/>
    </xf>
    <xf numFmtId="0" fontId="19" fillId="6" borderId="22" xfId="0" applyFont="1" applyFill="1" applyBorder="1" applyAlignment="1">
      <alignment horizontal="left" vertical="top" wrapText="1"/>
    </xf>
    <xf numFmtId="0" fontId="15" fillId="4" borderId="22" xfId="5" applyFont="1" applyFill="1" applyBorder="1" applyAlignment="1">
      <alignment horizontal="left" vertical="center"/>
    </xf>
    <xf numFmtId="0" fontId="4" fillId="2" borderId="22" xfId="2" applyFont="1" applyFill="1" applyBorder="1"/>
    <xf numFmtId="0" fontId="29" fillId="0" borderId="37" xfId="0" applyFont="1" applyBorder="1" applyAlignment="1">
      <alignment horizontal="left" vertical="center" wrapText="1" indent="1"/>
    </xf>
    <xf numFmtId="0" fontId="4" fillId="2" borderId="22" xfId="0" applyFont="1" applyFill="1" applyBorder="1" applyAlignment="1">
      <alignment horizontal="center" vertical="center"/>
    </xf>
    <xf numFmtId="0" fontId="15" fillId="8" borderId="37" xfId="5" applyFont="1" applyFill="1" applyBorder="1" applyAlignment="1">
      <alignment horizontal="left" vertical="center"/>
    </xf>
    <xf numFmtId="0" fontId="4" fillId="10" borderId="22" xfId="0" applyFont="1" applyFill="1" applyBorder="1"/>
    <xf numFmtId="0" fontId="4" fillId="10" borderId="22" xfId="0" applyFont="1" applyFill="1" applyBorder="1" applyAlignment="1">
      <alignment vertical="top" wrapText="1"/>
    </xf>
    <xf numFmtId="0" fontId="15" fillId="4" borderId="37" xfId="5" applyFont="1" applyFill="1" applyBorder="1" applyAlignment="1">
      <alignment horizontal="left" vertical="center"/>
    </xf>
    <xf numFmtId="0" fontId="15" fillId="4" borderId="44" xfId="5" applyFont="1" applyFill="1" applyBorder="1" applyAlignment="1">
      <alignment horizontal="left" vertical="center"/>
    </xf>
    <xf numFmtId="0" fontId="15" fillId="4" borderId="45" xfId="5" applyFont="1" applyFill="1" applyBorder="1" applyAlignment="1">
      <alignment horizontal="left" vertical="center"/>
    </xf>
    <xf numFmtId="0" fontId="9" fillId="2" borderId="22" xfId="7" applyFont="1" applyFill="1" applyBorder="1" applyAlignment="1">
      <alignment horizontal="left" vertical="top" wrapText="1"/>
    </xf>
    <xf numFmtId="0" fontId="28" fillId="2" borderId="22" xfId="7" applyFont="1" applyFill="1" applyBorder="1" applyAlignment="1">
      <alignment horizontal="left" vertical="top" wrapText="1"/>
    </xf>
    <xf numFmtId="0" fontId="10" fillId="3" borderId="38" xfId="5" applyFont="1" applyFill="1" applyBorder="1" applyAlignment="1">
      <alignment horizontal="center" vertical="center" wrapText="1"/>
    </xf>
    <xf numFmtId="0" fontId="10" fillId="3" borderId="22" xfId="5" applyFont="1" applyFill="1" applyBorder="1" applyAlignment="1">
      <alignment horizontal="center" vertical="center" wrapText="1"/>
    </xf>
    <xf numFmtId="0" fontId="19" fillId="2" borderId="22" xfId="7" applyFont="1" applyFill="1" applyBorder="1" applyAlignment="1">
      <alignment vertical="top" wrapText="1"/>
    </xf>
    <xf numFmtId="0" fontId="19" fillId="2" borderId="22" xfId="0" applyFont="1" applyFill="1" applyBorder="1" applyAlignment="1">
      <alignment horizontal="left" vertical="top" wrapText="1"/>
    </xf>
    <xf numFmtId="0" fontId="28" fillId="2" borderId="22" xfId="0" applyFont="1" applyFill="1" applyBorder="1" applyAlignment="1">
      <alignment horizontal="left" vertical="top" wrapText="1"/>
    </xf>
    <xf numFmtId="0" fontId="19" fillId="2" borderId="0" xfId="2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vertical="center" wrapText="1"/>
    </xf>
    <xf numFmtId="14" fontId="4" fillId="2" borderId="22" xfId="2" applyNumberFormat="1" applyFont="1" applyFill="1" applyBorder="1" applyAlignment="1">
      <alignment vertical="top"/>
    </xf>
    <xf numFmtId="0" fontId="4" fillId="6" borderId="22" xfId="2" quotePrefix="1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center" vertical="center" wrapText="1"/>
    </xf>
    <xf numFmtId="0" fontId="15" fillId="4" borderId="53" xfId="5" applyFont="1" applyFill="1" applyBorder="1" applyAlignment="1">
      <alignment horizontal="left" vertical="center"/>
    </xf>
    <xf numFmtId="0" fontId="35" fillId="11" borderId="35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9" fillId="2" borderId="2" xfId="4" applyFont="1" applyFill="1" applyBorder="1" applyAlignment="1">
      <alignment vertical="top"/>
    </xf>
    <xf numFmtId="0" fontId="7" fillId="2" borderId="0" xfId="4" applyFont="1" applyFill="1" applyBorder="1" applyAlignment="1">
      <alignment horizontal="center"/>
    </xf>
    <xf numFmtId="1" fontId="8" fillId="2" borderId="2" xfId="0" applyNumberFormat="1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top" wrapText="1"/>
    </xf>
    <xf numFmtId="1" fontId="8" fillId="2" borderId="1" xfId="0" applyNumberFormat="1" applyFont="1" applyFill="1" applyBorder="1" applyAlignment="1"/>
    <xf numFmtId="0" fontId="31" fillId="0" borderId="0" xfId="0" applyFont="1" applyAlignment="1">
      <alignment horizontal="left" vertical="center"/>
    </xf>
    <xf numFmtId="0" fontId="9" fillId="2" borderId="50" xfId="5" applyFont="1" applyFill="1" applyBorder="1" applyAlignment="1">
      <alignment horizontal="left" wrapText="1"/>
    </xf>
    <xf numFmtId="0" fontId="9" fillId="2" borderId="51" xfId="5" applyFont="1" applyFill="1" applyBorder="1" applyAlignment="1">
      <alignment horizontal="left" wrapText="1"/>
    </xf>
    <xf numFmtId="0" fontId="9" fillId="2" borderId="52" xfId="5" applyFont="1" applyFill="1" applyBorder="1" applyAlignment="1">
      <alignment horizontal="left" wrapText="1"/>
    </xf>
    <xf numFmtId="0" fontId="9" fillId="2" borderId="1" xfId="5" applyFont="1" applyFill="1" applyBorder="1" applyAlignment="1">
      <alignment horizontal="left" wrapText="1"/>
    </xf>
    <xf numFmtId="0" fontId="9" fillId="2" borderId="16" xfId="5" applyFont="1" applyFill="1" applyBorder="1" applyAlignment="1">
      <alignment horizontal="left" wrapText="1"/>
    </xf>
    <xf numFmtId="0" fontId="9" fillId="2" borderId="49" xfId="5" applyFont="1" applyFill="1" applyBorder="1" applyAlignment="1">
      <alignment horizontal="left" wrapText="1"/>
    </xf>
    <xf numFmtId="0" fontId="13" fillId="2" borderId="1" xfId="2" applyFont="1" applyFill="1" applyBorder="1" applyAlignment="1">
      <alignment horizontal="center" vertical="center" wrapText="1"/>
    </xf>
    <xf numFmtId="0" fontId="13" fillId="2" borderId="16" xfId="2" applyFont="1" applyFill="1" applyBorder="1" applyAlignment="1">
      <alignment horizontal="center" vertical="center" wrapText="1"/>
    </xf>
    <xf numFmtId="0" fontId="13" fillId="2" borderId="49" xfId="2" applyFont="1" applyFill="1" applyBorder="1" applyAlignment="1">
      <alignment horizontal="center" vertical="center" wrapText="1"/>
    </xf>
    <xf numFmtId="0" fontId="19" fillId="2" borderId="46" xfId="2" applyFont="1" applyFill="1" applyBorder="1" applyAlignment="1">
      <alignment horizontal="center" vertical="center" wrapText="1"/>
    </xf>
    <xf numFmtId="0" fontId="19" fillId="2" borderId="47" xfId="2" applyFont="1" applyFill="1" applyBorder="1" applyAlignment="1">
      <alignment horizontal="center" vertical="center" wrapText="1"/>
    </xf>
    <xf numFmtId="0" fontId="19" fillId="2" borderId="48" xfId="2" applyFont="1" applyFill="1" applyBorder="1" applyAlignment="1">
      <alignment horizontal="center" vertical="center" wrapText="1"/>
    </xf>
    <xf numFmtId="0" fontId="9" fillId="2" borderId="32" xfId="5" applyFont="1" applyFill="1" applyBorder="1" applyAlignment="1">
      <alignment horizontal="left" wrapText="1"/>
    </xf>
    <xf numFmtId="0" fontId="9" fillId="2" borderId="33" xfId="5" applyFont="1" applyFill="1" applyBorder="1" applyAlignment="1">
      <alignment horizontal="left" wrapText="1"/>
    </xf>
    <xf numFmtId="0" fontId="13" fillId="2" borderId="32" xfId="2" applyFont="1" applyFill="1" applyBorder="1" applyAlignment="1">
      <alignment horizontal="center" vertical="center" wrapText="1"/>
    </xf>
    <xf numFmtId="0" fontId="19" fillId="2" borderId="34" xfId="2" applyFont="1" applyFill="1" applyBorder="1" applyAlignment="1">
      <alignment horizontal="center" vertical="center" wrapText="1"/>
    </xf>
    <xf numFmtId="0" fontId="33" fillId="9" borderId="22" xfId="0" applyFont="1" applyFill="1" applyBorder="1" applyAlignment="1">
      <alignment horizontal="left" vertical="top" wrapText="1"/>
    </xf>
    <xf numFmtId="0" fontId="4" fillId="6" borderId="22" xfId="5" applyFont="1" applyFill="1" applyBorder="1" applyAlignment="1">
      <alignment vertical="center" wrapText="1"/>
    </xf>
    <xf numFmtId="0" fontId="24" fillId="2" borderId="18" xfId="1" applyFont="1" applyFill="1" applyBorder="1" applyAlignment="1">
      <alignment vertical="center"/>
    </xf>
    <xf numFmtId="0" fontId="19" fillId="2" borderId="18" xfId="2" applyFont="1" applyFill="1" applyBorder="1" applyAlignment="1">
      <alignment vertical="center" wrapText="1"/>
    </xf>
    <xf numFmtId="0" fontId="19" fillId="2" borderId="0" xfId="2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15" fillId="2" borderId="13" xfId="5" applyFont="1" applyFill="1" applyBorder="1" applyAlignment="1">
      <alignment horizontal="left" vertical="center" wrapText="1"/>
    </xf>
    <xf numFmtId="0" fontId="9" fillId="2" borderId="50" xfId="5" applyFont="1" applyFill="1" applyBorder="1" applyAlignment="1">
      <alignment horizontal="left" vertical="center" wrapText="1"/>
    </xf>
    <xf numFmtId="0" fontId="9" fillId="2" borderId="51" xfId="5" applyFont="1" applyFill="1" applyBorder="1" applyAlignment="1">
      <alignment horizontal="left" vertical="center" wrapText="1"/>
    </xf>
    <xf numFmtId="0" fontId="9" fillId="2" borderId="52" xfId="5" applyFont="1" applyFill="1" applyBorder="1" applyAlignment="1">
      <alignment horizontal="left" vertical="center" wrapText="1"/>
    </xf>
    <xf numFmtId="0" fontId="15" fillId="2" borderId="14" xfId="5" applyFont="1" applyFill="1" applyBorder="1" applyAlignment="1">
      <alignment horizontal="left" vertical="center" wrapText="1"/>
    </xf>
    <xf numFmtId="0" fontId="9" fillId="2" borderId="1" xfId="5" applyFont="1" applyFill="1" applyBorder="1" applyAlignment="1">
      <alignment horizontal="left" vertical="center" wrapText="1"/>
    </xf>
    <xf numFmtId="0" fontId="9" fillId="2" borderId="16" xfId="5" applyFont="1" applyFill="1" applyBorder="1" applyAlignment="1">
      <alignment horizontal="left" vertical="center" wrapText="1"/>
    </xf>
    <xf numFmtId="0" fontId="9" fillId="2" borderId="49" xfId="5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4" fillId="2" borderId="2" xfId="5" applyFont="1" applyFill="1" applyBorder="1" applyAlignment="1">
      <alignment vertical="center" wrapText="1"/>
    </xf>
    <xf numFmtId="0" fontId="4" fillId="6" borderId="2" xfId="5" applyFont="1" applyFill="1" applyBorder="1" applyAlignment="1">
      <alignment vertical="center" wrapText="1"/>
    </xf>
    <xf numFmtId="0" fontId="4" fillId="6" borderId="1" xfId="5" applyFont="1" applyFill="1" applyBorder="1" applyAlignment="1">
      <alignment vertical="center" wrapText="1"/>
    </xf>
    <xf numFmtId="0" fontId="19" fillId="6" borderId="22" xfId="2" applyFont="1" applyFill="1" applyBorder="1" applyAlignment="1">
      <alignment horizontal="left" vertical="center" wrapText="1"/>
    </xf>
    <xf numFmtId="14" fontId="4" fillId="6" borderId="22" xfId="5" applyNumberFormat="1" applyFont="1" applyFill="1" applyBorder="1" applyAlignment="1">
      <alignment vertical="center" wrapText="1"/>
    </xf>
    <xf numFmtId="0" fontId="4" fillId="6" borderId="22" xfId="2" applyFont="1" applyFill="1" applyBorder="1" applyAlignment="1">
      <alignment vertical="center" wrapText="1"/>
    </xf>
    <xf numFmtId="0" fontId="4" fillId="2" borderId="0" xfId="2" applyFont="1" applyFill="1" applyBorder="1" applyAlignment="1">
      <alignment vertical="center"/>
    </xf>
    <xf numFmtId="0" fontId="4" fillId="6" borderId="15" xfId="5" applyFont="1" applyFill="1" applyBorder="1" applyAlignment="1">
      <alignment vertical="center" wrapText="1"/>
    </xf>
    <xf numFmtId="0" fontId="4" fillId="6" borderId="38" xfId="5" applyFont="1" applyFill="1" applyBorder="1" applyAlignment="1">
      <alignment vertical="center" wrapText="1"/>
    </xf>
    <xf numFmtId="0" fontId="4" fillId="2" borderId="22" xfId="5" applyFont="1" applyFill="1" applyBorder="1" applyAlignment="1">
      <alignment vertical="center" wrapText="1"/>
    </xf>
    <xf numFmtId="0" fontId="4" fillId="6" borderId="37" xfId="5" applyFont="1" applyFill="1" applyBorder="1" applyAlignment="1">
      <alignment vertical="center" wrapText="1"/>
    </xf>
    <xf numFmtId="0" fontId="27" fillId="0" borderId="0" xfId="2" applyFont="1" applyFill="1" applyBorder="1" applyAlignment="1">
      <alignment vertical="center"/>
    </xf>
    <xf numFmtId="0" fontId="27" fillId="2" borderId="0" xfId="5" applyFont="1" applyFill="1" applyBorder="1" applyAlignment="1">
      <alignment vertical="center" wrapText="1"/>
    </xf>
    <xf numFmtId="0" fontId="27" fillId="6" borderId="0" xfId="5" applyFont="1" applyFill="1" applyBorder="1" applyAlignment="1">
      <alignment vertical="center" wrapText="1"/>
    </xf>
    <xf numFmtId="14" fontId="27" fillId="6" borderId="0" xfId="5" applyNumberFormat="1" applyFont="1" applyFill="1" applyBorder="1" applyAlignment="1">
      <alignment vertical="center" wrapText="1"/>
    </xf>
    <xf numFmtId="0" fontId="27" fillId="6" borderId="0" xfId="2" applyFont="1" applyFill="1" applyBorder="1" applyAlignment="1">
      <alignment vertical="center" wrapText="1"/>
    </xf>
    <xf numFmtId="0" fontId="27" fillId="2" borderId="0" xfId="2" applyFont="1" applyFill="1" applyBorder="1" applyAlignment="1">
      <alignment vertical="center"/>
    </xf>
    <xf numFmtId="0" fontId="4" fillId="6" borderId="54" xfId="5" applyFont="1" applyFill="1" applyBorder="1" applyAlignment="1">
      <alignment vertical="top" wrapText="1"/>
    </xf>
  </cellXfs>
  <cellStyles count="8">
    <cellStyle name="Hyperlink" xfId="1" builtinId="8"/>
    <cellStyle name="Normal" xfId="0" builtinId="0"/>
    <cellStyle name="Normal 2" xfId="2"/>
    <cellStyle name="Normal 3" xfId="3"/>
    <cellStyle name="Normal 3 2" xfId="7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05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918883</xdr:colOff>
      <xdr:row>18</xdr:row>
      <xdr:rowOff>152961</xdr:rowOff>
    </xdr:from>
    <xdr:to>
      <xdr:col>1</xdr:col>
      <xdr:colOff>1109382</xdr:colOff>
      <xdr:row>18</xdr:row>
      <xdr:rowOff>343460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7" y="7022167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2</xdr:col>
      <xdr:colOff>481853</xdr:colOff>
      <xdr:row>17</xdr:row>
      <xdr:rowOff>190500</xdr:rowOff>
    </xdr:from>
    <xdr:to>
      <xdr:col>2</xdr:col>
      <xdr:colOff>671289</xdr:colOff>
      <xdr:row>17</xdr:row>
      <xdr:rowOff>364782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53" y="6577853"/>
          <a:ext cx="189436" cy="174282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896471</xdr:colOff>
      <xdr:row>17</xdr:row>
      <xdr:rowOff>89647</xdr:rowOff>
    </xdr:from>
    <xdr:to>
      <xdr:col>1</xdr:col>
      <xdr:colOff>1110268</xdr:colOff>
      <xdr:row>17</xdr:row>
      <xdr:rowOff>286341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8765" y="6477000"/>
          <a:ext cx="213797" cy="196694"/>
        </a:xfrm>
        <a:prstGeom prst="rect">
          <a:avLst/>
        </a:prstGeom>
      </xdr:spPr>
    </xdr:pic>
    <xdr:clientData/>
  </xdr:twoCellAnchor>
  <xdr:twoCellAnchor editAs="oneCell">
    <xdr:from>
      <xdr:col>2</xdr:col>
      <xdr:colOff>493059</xdr:colOff>
      <xdr:row>18</xdr:row>
      <xdr:rowOff>156883</xdr:rowOff>
    </xdr:from>
    <xdr:to>
      <xdr:col>2</xdr:col>
      <xdr:colOff>683558</xdr:colOff>
      <xdr:row>18</xdr:row>
      <xdr:rowOff>347382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3559" y="7026089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2</xdr:col>
      <xdr:colOff>481853</xdr:colOff>
      <xdr:row>18</xdr:row>
      <xdr:rowOff>369793</xdr:rowOff>
    </xdr:from>
    <xdr:to>
      <xdr:col>2</xdr:col>
      <xdr:colOff>672352</xdr:colOff>
      <xdr:row>18</xdr:row>
      <xdr:rowOff>560292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353" y="7238999"/>
          <a:ext cx="190499" cy="190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P_System%20Test%20Case_v1.1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Test Report"/>
      <sheetName val="Admin Module"/>
      <sheetName val="Common"/>
      <sheetName val="Display Homepage"/>
      <sheetName val="Suggest Module"/>
      <sheetName val="Post Management"/>
      <sheetName val="Like Management"/>
      <sheetName val="Wishlist management"/>
      <sheetName val="Comment management"/>
      <sheetName val="Share Management"/>
      <sheetName val="Report"/>
      <sheetName val="Friend management"/>
      <sheetName val="Chat"/>
      <sheetName val="Room"/>
      <sheetName val="Account management"/>
      <sheetName val="Admin managemen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4" sqref="G4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10.75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1" t="s">
        <v>0</v>
      </c>
      <c r="D2" s="181"/>
      <c r="E2" s="181"/>
      <c r="F2" s="181"/>
      <c r="G2" s="181"/>
    </row>
    <row r="3" spans="1:7">
      <c r="B3" s="6"/>
      <c r="C3" s="7"/>
      <c r="F3" s="8"/>
    </row>
    <row r="4" spans="1:7" ht="14.25" customHeight="1">
      <c r="B4" s="9" t="s">
        <v>1</v>
      </c>
      <c r="C4" s="182" t="s">
        <v>182</v>
      </c>
      <c r="D4" s="182"/>
      <c r="E4" s="182"/>
      <c r="F4" s="9" t="s">
        <v>2</v>
      </c>
      <c r="G4" s="10" t="s">
        <v>184</v>
      </c>
    </row>
    <row r="5" spans="1:7" ht="14.25" customHeight="1">
      <c r="B5" s="9" t="s">
        <v>3</v>
      </c>
      <c r="C5" s="182" t="s">
        <v>183</v>
      </c>
      <c r="D5" s="182"/>
      <c r="E5" s="182"/>
      <c r="F5" s="9" t="s">
        <v>4</v>
      </c>
      <c r="G5" s="10"/>
    </row>
    <row r="6" spans="1:7" ht="15.75" customHeight="1">
      <c r="B6" s="183" t="s">
        <v>5</v>
      </c>
      <c r="C6" s="184" t="str">
        <f>C5&amp;"_"&amp;"System Test Case"&amp;"_"&amp;"v1.0"</f>
        <v>OHRM_System Test Case_v1.0</v>
      </c>
      <c r="D6" s="184"/>
      <c r="E6" s="184"/>
      <c r="F6" s="9" t="s">
        <v>6</v>
      </c>
      <c r="G6" s="72"/>
    </row>
    <row r="7" spans="1:7" ht="13.5" customHeight="1">
      <c r="B7" s="183"/>
      <c r="C7" s="184"/>
      <c r="D7" s="184"/>
      <c r="E7" s="184"/>
      <c r="F7" s="9" t="s">
        <v>7</v>
      </c>
      <c r="G7" s="12" t="s">
        <v>45</v>
      </c>
    </row>
    <row r="8" spans="1:7">
      <c r="B8" s="1"/>
      <c r="C8" s="13"/>
      <c r="D8" s="14"/>
      <c r="E8" s="14"/>
      <c r="F8" s="14"/>
      <c r="G8" s="15"/>
    </row>
    <row r="9" spans="1:7">
      <c r="B9" s="1"/>
      <c r="C9" s="16"/>
      <c r="D9" s="16"/>
      <c r="E9" s="16"/>
      <c r="F9" s="16"/>
    </row>
    <row r="10" spans="1:7">
      <c r="B10" s="17" t="s">
        <v>8</v>
      </c>
    </row>
    <row r="11" spans="1:7" s="18" customFormat="1">
      <c r="B11" s="19" t="s">
        <v>9</v>
      </c>
      <c r="C11" s="20" t="s">
        <v>7</v>
      </c>
      <c r="D11" s="20" t="s">
        <v>10</v>
      </c>
      <c r="E11" s="20" t="s">
        <v>11</v>
      </c>
      <c r="F11" s="20" t="s">
        <v>12</v>
      </c>
      <c r="G11" s="21" t="s">
        <v>13</v>
      </c>
    </row>
    <row r="12" spans="1:7" s="22" customFormat="1" ht="21.75" customHeight="1">
      <c r="B12" s="73"/>
      <c r="C12" s="74" t="s">
        <v>45</v>
      </c>
      <c r="D12" s="75"/>
      <c r="E12" s="75" t="s">
        <v>46</v>
      </c>
      <c r="F12" s="25"/>
      <c r="G12" s="26"/>
    </row>
    <row r="13" spans="1:7" s="22" customFormat="1" ht="21.75" customHeight="1">
      <c r="B13" s="73"/>
      <c r="C13" s="74"/>
      <c r="D13" s="24"/>
      <c r="E13" s="75"/>
      <c r="F13" s="24"/>
      <c r="G13" s="28"/>
    </row>
    <row r="14" spans="1:7" s="22" customFormat="1" ht="19.5" customHeight="1">
      <c r="B14" s="73"/>
      <c r="C14" s="74"/>
      <c r="D14" s="24"/>
      <c r="E14" s="24"/>
      <c r="G14" s="28"/>
    </row>
    <row r="15" spans="1:7" s="22" customFormat="1" ht="21.75" customHeight="1">
      <c r="B15" s="27"/>
      <c r="C15" s="23"/>
      <c r="D15" s="24"/>
      <c r="E15" s="24"/>
      <c r="F15" s="24"/>
      <c r="G15" s="28"/>
    </row>
    <row r="16" spans="1:7" s="22" customFormat="1" ht="19.5" customHeight="1">
      <c r="B16" s="27"/>
      <c r="C16" s="23"/>
      <c r="D16" s="24"/>
      <c r="E16" s="24"/>
      <c r="F16" s="24"/>
      <c r="G16" s="28"/>
    </row>
    <row r="17" spans="2:7" s="22" customFormat="1" ht="21.75" customHeight="1">
      <c r="B17" s="27"/>
      <c r="C17" s="23"/>
      <c r="D17" s="24"/>
      <c r="E17" s="24"/>
      <c r="F17" s="24"/>
      <c r="G17" s="28"/>
    </row>
    <row r="18" spans="2:7" s="22" customFormat="1" ht="19.5" customHeight="1">
      <c r="B18" s="29"/>
      <c r="C18" s="30"/>
      <c r="D18" s="31"/>
      <c r="E18" s="31"/>
      <c r="F18" s="31"/>
      <c r="G18" s="32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4"/>
  <sheetViews>
    <sheetView topLeftCell="A3" zoomScale="85" zoomScaleNormal="85" workbookViewId="0">
      <selection activeCell="B17" sqref="B17"/>
    </sheetView>
  </sheetViews>
  <sheetFormatPr defaultRowHeight="12.75"/>
  <cols>
    <col min="1" max="1" width="22.625" style="90" customWidth="1"/>
    <col min="2" max="2" width="46.75" style="90" customWidth="1"/>
    <col min="3" max="3" width="34.37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10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05" t="s">
        <v>401</v>
      </c>
      <c r="C2" s="205"/>
      <c r="D2" s="205"/>
      <c r="E2" s="205"/>
      <c r="F2" s="205"/>
      <c r="G2" s="205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05" t="s">
        <v>402</v>
      </c>
      <c r="C3" s="205"/>
      <c r="D3" s="205"/>
      <c r="E3" s="205"/>
      <c r="F3" s="205"/>
      <c r="G3" s="205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06"/>
      <c r="C4" s="206"/>
      <c r="D4" s="206"/>
      <c r="E4" s="206"/>
      <c r="F4" s="206"/>
      <c r="G4" s="206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07" t="s">
        <v>28</v>
      </c>
      <c r="F5" s="207"/>
      <c r="G5" s="207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COUNTIF(F11:G77,"Pass")</f>
        <v>0</v>
      </c>
      <c r="B6" s="87">
        <f>COUNTIF(F11:G77,"Fail")</f>
        <v>0</v>
      </c>
      <c r="C6" s="87">
        <f>E6-D6-B6-A6</f>
        <v>4</v>
      </c>
      <c r="D6" s="88">
        <f>COUNTIF(F11:G77,"N/A")</f>
        <v>0</v>
      </c>
      <c r="E6" s="208">
        <f>COUNTA(A11:A77)*2</f>
        <v>4</v>
      </c>
      <c r="F6" s="208"/>
      <c r="G6" s="208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71"/>
      <c r="B7" s="171"/>
      <c r="C7" s="171"/>
      <c r="D7" s="171"/>
      <c r="E7" s="172"/>
      <c r="F7" s="172"/>
      <c r="G7" s="172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71"/>
      <c r="B8" s="171"/>
      <c r="C8" s="171"/>
      <c r="D8" s="171"/>
      <c r="E8" s="172"/>
      <c r="F8" s="172"/>
      <c r="G8" s="172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25.5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142</v>
      </c>
      <c r="G10" s="50" t="s">
        <v>141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>
      <c r="A11" s="144"/>
      <c r="B11" s="144" t="s">
        <v>151</v>
      </c>
      <c r="C11" s="145"/>
      <c r="D11" s="145"/>
      <c r="E11" s="145"/>
      <c r="F11" s="145"/>
      <c r="G11" s="145"/>
      <c r="H11" s="145"/>
      <c r="I11" s="146"/>
      <c r="J11" s="90"/>
    </row>
    <row r="12" spans="1:257" ht="76.5">
      <c r="A12" s="97" t="str">
        <f>IF(OR(B12&lt;&gt;"",D12&lt;E11&gt;""),"["&amp;TEXT($B$2,"##")&amp;"-"&amp;TEXT(ROW()-10,"##")&amp;"]","")</f>
        <v>[Report-2]</v>
      </c>
      <c r="B12" s="98" t="s">
        <v>403</v>
      </c>
      <c r="C12" s="111" t="s">
        <v>405</v>
      </c>
      <c r="D12" s="98" t="s">
        <v>406</v>
      </c>
      <c r="E12" s="104"/>
      <c r="F12" s="98"/>
      <c r="G12" s="98"/>
      <c r="H12" s="105"/>
      <c r="I12" s="174"/>
      <c r="J12" s="90"/>
    </row>
    <row r="13" spans="1:257" ht="76.5">
      <c r="A13" s="97" t="str">
        <f t="shared" ref="A13" si="0">IF(OR(B13&lt;&gt;"",D13&lt;E12&gt;""),"["&amp;TEXT($B$2,"##")&amp;"-"&amp;TEXT(ROW()-10,"##")&amp;"]","")</f>
        <v>[Report-3]</v>
      </c>
      <c r="B13" s="98" t="s">
        <v>404</v>
      </c>
      <c r="C13" s="111" t="s">
        <v>405</v>
      </c>
      <c r="D13" s="98" t="s">
        <v>406</v>
      </c>
      <c r="E13" s="104"/>
      <c r="F13" s="98"/>
      <c r="G13" s="98"/>
      <c r="H13" s="105"/>
      <c r="I13" s="174"/>
      <c r="J13" s="90"/>
    </row>
    <row r="14" spans="1:257">
      <c r="J14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13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33"/>
  <sheetViews>
    <sheetView zoomScale="80" zoomScaleNormal="80" workbookViewId="0"/>
  </sheetViews>
  <sheetFormatPr defaultRowHeight="14.25" customHeight="1"/>
  <cols>
    <col min="1" max="1" width="16.875" style="90" customWidth="1"/>
    <col min="2" max="2" width="54" style="90" customWidth="1"/>
    <col min="3" max="3" width="48.625" style="90" customWidth="1"/>
    <col min="4" max="4" width="54.5" style="90" customWidth="1"/>
    <col min="5" max="7" width="16.5" style="90" customWidth="1"/>
    <col min="8" max="8" width="9" style="93"/>
    <col min="9" max="9" width="16.25" style="90" customWidth="1"/>
    <col min="10" max="10" width="9.375" style="92" hidden="1" customWidth="1"/>
    <col min="11" max="11" width="9" style="90" customWidth="1"/>
    <col min="12" max="12" width="13.625" style="90" customWidth="1"/>
    <col min="13" max="13" width="14.75" style="90" customWidth="1"/>
    <col min="14" max="15" width="9" style="90"/>
    <col min="16" max="16" width="9" style="90" customWidth="1"/>
    <col min="17" max="17" width="0" style="90" hidden="1" customWidth="1"/>
    <col min="18" max="22" width="9" style="90"/>
    <col min="23" max="23" width="0" style="90" hidden="1" customWidth="1"/>
    <col min="24" max="16384" width="9" style="90"/>
  </cols>
  <sheetData>
    <row r="1" spans="1:257" ht="27" customHeight="1" thickBot="1">
      <c r="A1" s="94" t="s">
        <v>47</v>
      </c>
      <c r="B1" s="76"/>
      <c r="C1" s="76"/>
      <c r="D1" s="76"/>
      <c r="E1" s="76"/>
      <c r="F1" s="76"/>
      <c r="G1" s="76"/>
      <c r="H1" s="77"/>
      <c r="J1" s="78" t="s">
        <v>22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 ht="14.25" customHeight="1">
      <c r="A2" s="46" t="s">
        <v>21</v>
      </c>
      <c r="B2" s="205" t="s">
        <v>153</v>
      </c>
      <c r="C2" s="205"/>
      <c r="D2" s="205"/>
      <c r="E2" s="205"/>
      <c r="F2" s="205"/>
      <c r="G2" s="205"/>
      <c r="H2" s="79"/>
      <c r="J2" s="78" t="s">
        <v>24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 ht="14.25" customHeight="1">
      <c r="A3" s="47" t="s">
        <v>23</v>
      </c>
      <c r="B3" s="205" t="s">
        <v>165</v>
      </c>
      <c r="C3" s="205"/>
      <c r="D3" s="205"/>
      <c r="E3" s="205"/>
      <c r="F3" s="205"/>
      <c r="G3" s="205"/>
      <c r="H3" s="79"/>
      <c r="J3" s="80"/>
      <c r="O3" s="78"/>
      <c r="P3" s="8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 ht="14.25" customHeight="1">
      <c r="A4" s="46" t="s">
        <v>25</v>
      </c>
      <c r="B4" s="206"/>
      <c r="C4" s="206"/>
      <c r="D4" s="206"/>
      <c r="E4" s="206"/>
      <c r="F4" s="206"/>
      <c r="G4" s="206"/>
      <c r="H4" s="79"/>
      <c r="J4" s="78" t="s">
        <v>29</v>
      </c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 ht="14.25" customHeight="1">
      <c r="A5" s="81" t="s">
        <v>22</v>
      </c>
      <c r="B5" s="82" t="s">
        <v>24</v>
      </c>
      <c r="C5" s="82" t="s">
        <v>26</v>
      </c>
      <c r="D5" s="175" t="s">
        <v>27</v>
      </c>
      <c r="E5" s="207" t="s">
        <v>28</v>
      </c>
      <c r="F5" s="207"/>
      <c r="G5" s="207"/>
      <c r="H5" s="84"/>
      <c r="J5" s="78" t="s">
        <v>27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4.25" customHeight="1" thickBot="1">
      <c r="A6" s="86">
        <f>COUNTIF(F11:G45,"Pass")</f>
        <v>0</v>
      </c>
      <c r="B6" s="87">
        <f>COUNTIF(F11:G45,"Fail")</f>
        <v>0</v>
      </c>
      <c r="C6" s="87">
        <f>E6-D6-B6-A6</f>
        <v>36</v>
      </c>
      <c r="D6" s="88">
        <f>COUNTIF(F11:G45,"N/A")</f>
        <v>0</v>
      </c>
      <c r="E6" s="208">
        <f>COUNTA(A11:A45)*2</f>
        <v>36</v>
      </c>
      <c r="F6" s="208"/>
      <c r="G6" s="208"/>
      <c r="H6" s="84"/>
      <c r="I6" s="134"/>
      <c r="J6" s="90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 ht="14.25" customHeight="1">
      <c r="A7" s="78"/>
      <c r="B7" s="78"/>
      <c r="C7" s="78"/>
      <c r="D7" s="89"/>
      <c r="E7" s="89"/>
      <c r="F7" s="89"/>
      <c r="G7" s="89"/>
      <c r="H7" s="84"/>
      <c r="J7" s="90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 ht="14.25" customHeight="1">
      <c r="A8" s="78"/>
      <c r="B8" s="78"/>
      <c r="C8" s="78"/>
      <c r="D8" s="89"/>
      <c r="E8" s="89"/>
      <c r="F8" s="89"/>
      <c r="G8" s="89"/>
      <c r="H8" s="84"/>
      <c r="J8" s="90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 ht="14.25" customHeight="1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28.5" customHeight="1">
      <c r="A10" s="166" t="s">
        <v>30</v>
      </c>
      <c r="B10" s="167" t="s">
        <v>31</v>
      </c>
      <c r="C10" s="167" t="s">
        <v>32</v>
      </c>
      <c r="D10" s="167" t="s">
        <v>33</v>
      </c>
      <c r="E10" s="167" t="s">
        <v>34</v>
      </c>
      <c r="F10" s="167" t="s">
        <v>142</v>
      </c>
      <c r="G10" s="167" t="s">
        <v>141</v>
      </c>
      <c r="H10" s="167" t="s">
        <v>35</v>
      </c>
      <c r="I10" s="167" t="s">
        <v>36</v>
      </c>
      <c r="J10" s="90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 ht="14.25" customHeight="1">
      <c r="A11" s="158"/>
      <c r="B11" s="209" t="s">
        <v>65</v>
      </c>
      <c r="C11" s="209"/>
      <c r="D11" s="209"/>
      <c r="E11" s="209"/>
      <c r="F11" s="209"/>
      <c r="G11" s="209"/>
      <c r="H11" s="209"/>
      <c r="I11" s="209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</row>
    <row r="12" spans="1:257" ht="76.5">
      <c r="A12" s="152" t="str">
        <f t="shared" ref="A12:A22" si="0">IF(OR(B12&lt;&gt;"",D12&lt;&gt;""),"["&amp;TEXT($B$2,"##")&amp;"-"&amp;TEXT(ROW()-10,"##")&amp;"]","")</f>
        <v>[Admin Module-2]</v>
      </c>
      <c r="B12" s="98" t="s">
        <v>281</v>
      </c>
      <c r="C12" s="98" t="s">
        <v>283</v>
      </c>
      <c r="D12" s="98" t="s">
        <v>282</v>
      </c>
      <c r="E12" s="164"/>
      <c r="F12" s="98"/>
      <c r="G12" s="98"/>
      <c r="H12" s="105"/>
      <c r="I12" s="168"/>
      <c r="J12" s="90"/>
    </row>
    <row r="13" spans="1:257" ht="63.75">
      <c r="A13" s="152" t="str">
        <f t="shared" si="0"/>
        <v>[Admin Module-3]</v>
      </c>
      <c r="B13" s="98" t="s">
        <v>154</v>
      </c>
      <c r="C13" s="98" t="s">
        <v>291</v>
      </c>
      <c r="D13" s="98" t="s">
        <v>279</v>
      </c>
      <c r="E13" s="165"/>
      <c r="F13" s="98"/>
      <c r="G13" s="98"/>
      <c r="H13" s="105"/>
      <c r="I13" s="159"/>
      <c r="J13" s="90"/>
    </row>
    <row r="14" spans="1:257" ht="38.25">
      <c r="A14" s="152" t="str">
        <f t="shared" si="0"/>
        <v>[Admin Module-4]</v>
      </c>
      <c r="B14" s="98" t="s">
        <v>155</v>
      </c>
      <c r="C14" s="98" t="s">
        <v>290</v>
      </c>
      <c r="D14" s="98" t="s">
        <v>280</v>
      </c>
      <c r="E14" s="165"/>
      <c r="F14" s="98"/>
      <c r="G14" s="98"/>
      <c r="H14" s="105"/>
      <c r="I14" s="159"/>
      <c r="J14" s="90"/>
    </row>
    <row r="15" spans="1:257" ht="38.25">
      <c r="A15" s="152" t="str">
        <f t="shared" si="0"/>
        <v>[Admin Module-5]</v>
      </c>
      <c r="B15" s="98" t="s">
        <v>156</v>
      </c>
      <c r="C15" s="98" t="s">
        <v>289</v>
      </c>
      <c r="D15" s="98" t="s">
        <v>284</v>
      </c>
      <c r="E15" s="165"/>
      <c r="F15" s="98"/>
      <c r="G15" s="98"/>
      <c r="H15" s="105"/>
      <c r="I15" s="159"/>
      <c r="J15" s="90"/>
    </row>
    <row r="16" spans="1:257" ht="38.25">
      <c r="A16" s="152" t="str">
        <f t="shared" si="0"/>
        <v>[Admin Module-6]</v>
      </c>
      <c r="B16" s="98" t="s">
        <v>70</v>
      </c>
      <c r="C16" s="98" t="s">
        <v>288</v>
      </c>
      <c r="D16" s="98" t="s">
        <v>164</v>
      </c>
      <c r="E16" s="165"/>
      <c r="F16" s="98"/>
      <c r="G16" s="98"/>
      <c r="H16" s="105"/>
      <c r="I16" s="159"/>
      <c r="J16" s="90"/>
    </row>
    <row r="17" spans="1:248" ht="38.25">
      <c r="A17" s="152" t="str">
        <f t="shared" si="0"/>
        <v>[Admin Module-7]</v>
      </c>
      <c r="B17" s="98" t="s">
        <v>286</v>
      </c>
      <c r="C17" s="98" t="s">
        <v>287</v>
      </c>
      <c r="D17" s="98" t="s">
        <v>285</v>
      </c>
      <c r="E17" s="165"/>
      <c r="F17" s="98"/>
      <c r="G17" s="98"/>
      <c r="H17" s="105"/>
      <c r="I17" s="159"/>
      <c r="J17" s="90"/>
    </row>
    <row r="18" spans="1:248" ht="51">
      <c r="A18" s="152" t="str">
        <f t="shared" si="0"/>
        <v>[Admin Module-8]</v>
      </c>
      <c r="B18" s="98" t="s">
        <v>157</v>
      </c>
      <c r="C18" s="98" t="s">
        <v>292</v>
      </c>
      <c r="D18" s="98" t="s">
        <v>158</v>
      </c>
      <c r="E18" s="165"/>
      <c r="F18" s="98"/>
      <c r="G18" s="98"/>
      <c r="H18" s="105"/>
      <c r="I18" s="159"/>
      <c r="J18" s="90"/>
    </row>
    <row r="19" spans="1:248" ht="51">
      <c r="A19" s="152" t="str">
        <f t="shared" si="0"/>
        <v>[Admin Module-9]</v>
      </c>
      <c r="B19" s="98" t="s">
        <v>159</v>
      </c>
      <c r="C19" s="98" t="s">
        <v>293</v>
      </c>
      <c r="D19" s="98" t="s">
        <v>160</v>
      </c>
      <c r="E19" s="165"/>
      <c r="F19" s="98"/>
      <c r="G19" s="98"/>
      <c r="H19" s="105"/>
      <c r="I19" s="159"/>
      <c r="J19" s="90"/>
    </row>
    <row r="20" spans="1:248" ht="51">
      <c r="A20" s="152" t="str">
        <f t="shared" si="0"/>
        <v>[Admin Module-10]</v>
      </c>
      <c r="B20" s="98" t="s">
        <v>161</v>
      </c>
      <c r="C20" s="98" t="s">
        <v>296</v>
      </c>
      <c r="D20" s="98" t="s">
        <v>294</v>
      </c>
      <c r="E20" s="165"/>
      <c r="F20" s="98"/>
      <c r="G20" s="98"/>
      <c r="H20" s="105"/>
      <c r="I20" s="159"/>
      <c r="J20" s="90"/>
    </row>
    <row r="21" spans="1:248" ht="51">
      <c r="A21" s="152" t="str">
        <f t="shared" si="0"/>
        <v>[Admin Module-11]</v>
      </c>
      <c r="B21" s="98" t="s">
        <v>162</v>
      </c>
      <c r="C21" s="98" t="s">
        <v>295</v>
      </c>
      <c r="D21" s="98" t="s">
        <v>294</v>
      </c>
      <c r="E21" s="165"/>
      <c r="F21" s="98"/>
      <c r="G21" s="98"/>
      <c r="H21" s="105"/>
      <c r="I21" s="159"/>
      <c r="J21" s="90"/>
    </row>
    <row r="22" spans="1:248" s="92" customFormat="1" ht="51">
      <c r="A22" s="152" t="str">
        <f t="shared" si="0"/>
        <v>[Admin Module-12]</v>
      </c>
      <c r="B22" s="98" t="s">
        <v>163</v>
      </c>
      <c r="C22" s="98" t="s">
        <v>297</v>
      </c>
      <c r="D22" s="98" t="s">
        <v>294</v>
      </c>
      <c r="E22" s="165"/>
      <c r="F22" s="98"/>
      <c r="G22" s="98"/>
      <c r="H22" s="105"/>
      <c r="I22" s="16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  <c r="DS22" s="90"/>
      <c r="DT22" s="90"/>
      <c r="DU22" s="90"/>
      <c r="DV22" s="90"/>
      <c r="DW22" s="90"/>
      <c r="DX22" s="90"/>
      <c r="DY22" s="90"/>
      <c r="DZ22" s="90"/>
      <c r="EA22" s="90"/>
      <c r="EB22" s="90"/>
      <c r="EC22" s="90"/>
      <c r="ED22" s="90"/>
      <c r="EE22" s="90"/>
      <c r="EF22" s="90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0"/>
      <c r="EZ22" s="90"/>
      <c r="FA22" s="90"/>
      <c r="FB22" s="90"/>
      <c r="FC22" s="90"/>
      <c r="FD22" s="90"/>
      <c r="FE22" s="90"/>
      <c r="FF22" s="90"/>
      <c r="FG22" s="90"/>
      <c r="FH22" s="90"/>
      <c r="FI22" s="90"/>
      <c r="FJ22" s="90"/>
      <c r="FK22" s="90"/>
      <c r="FL22" s="90"/>
      <c r="FM22" s="90"/>
      <c r="FN22" s="90"/>
      <c r="FO22" s="90"/>
      <c r="FP22" s="90"/>
      <c r="FQ22" s="90"/>
      <c r="FR22" s="90"/>
      <c r="FS22" s="90"/>
      <c r="FT22" s="90"/>
      <c r="FU22" s="90"/>
      <c r="FV22" s="90"/>
      <c r="FW22" s="90"/>
      <c r="FX22" s="90"/>
      <c r="FY22" s="90"/>
      <c r="FZ22" s="90"/>
      <c r="GA22" s="90"/>
      <c r="GB22" s="90"/>
      <c r="GC22" s="90"/>
      <c r="GD22" s="90"/>
      <c r="GE22" s="90"/>
      <c r="GF22" s="90"/>
      <c r="GG22" s="90"/>
      <c r="GH22" s="90"/>
      <c r="GI22" s="90"/>
      <c r="GJ22" s="90"/>
      <c r="GK22" s="90"/>
      <c r="GL22" s="90"/>
      <c r="GM22" s="90"/>
      <c r="GN22" s="90"/>
      <c r="GO22" s="90"/>
      <c r="GP22" s="90"/>
      <c r="GQ22" s="90"/>
      <c r="GR22" s="90"/>
      <c r="GS22" s="90"/>
      <c r="GT22" s="90"/>
      <c r="GU22" s="90"/>
      <c r="GV22" s="90"/>
      <c r="GW22" s="90"/>
      <c r="GX22" s="90"/>
      <c r="GY22" s="90"/>
      <c r="GZ22" s="90"/>
      <c r="HA22" s="90"/>
      <c r="HB22" s="90"/>
      <c r="HC22" s="90"/>
      <c r="HD22" s="90"/>
      <c r="HE22" s="90"/>
      <c r="HF22" s="90"/>
      <c r="HG22" s="90"/>
      <c r="HH22" s="90"/>
      <c r="HI22" s="90"/>
      <c r="HJ22" s="90"/>
      <c r="HK22" s="90"/>
      <c r="HL22" s="90"/>
      <c r="HM22" s="90"/>
      <c r="HN22" s="90"/>
      <c r="HO22" s="90"/>
      <c r="HP22" s="90"/>
      <c r="HQ22" s="90"/>
      <c r="HR22" s="90"/>
      <c r="HS22" s="90"/>
      <c r="HT22" s="90"/>
      <c r="HU22" s="90"/>
      <c r="HV22" s="90"/>
      <c r="HW22" s="90"/>
      <c r="HX22" s="90"/>
      <c r="HY22" s="90"/>
      <c r="HZ22" s="90"/>
      <c r="IA22" s="90"/>
      <c r="IB22" s="90"/>
      <c r="IC22" s="90"/>
      <c r="ID22" s="90"/>
      <c r="IE22" s="90"/>
      <c r="IF22" s="90"/>
      <c r="IG22" s="90"/>
      <c r="IH22" s="90"/>
      <c r="II22" s="90"/>
      <c r="IJ22" s="90"/>
      <c r="IK22" s="90"/>
      <c r="IL22" s="90"/>
      <c r="IM22" s="90"/>
      <c r="IN22" s="90"/>
    </row>
    <row r="23" spans="1:248" s="92" customFormat="1" ht="14.25" customHeight="1">
      <c r="A23" s="162"/>
      <c r="B23" s="161" t="s">
        <v>166</v>
      </c>
      <c r="C23" s="162"/>
      <c r="D23" s="162"/>
      <c r="E23" s="162"/>
      <c r="F23" s="162"/>
      <c r="G23" s="162"/>
      <c r="H23" s="162"/>
      <c r="I23" s="163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  <c r="DS23" s="90"/>
      <c r="DT23" s="90"/>
      <c r="DU23" s="90"/>
      <c r="DV23" s="90"/>
      <c r="DW23" s="90"/>
      <c r="DX23" s="90"/>
      <c r="DY23" s="90"/>
      <c r="DZ23" s="90"/>
      <c r="EA23" s="90"/>
      <c r="EB23" s="90"/>
      <c r="EC23" s="90"/>
      <c r="ED23" s="90"/>
      <c r="EE23" s="90"/>
      <c r="EF23" s="90"/>
      <c r="EG23" s="90"/>
      <c r="EH23" s="90"/>
      <c r="EI23" s="90"/>
      <c r="EJ23" s="90"/>
      <c r="EK23" s="90"/>
      <c r="EL23" s="90"/>
      <c r="EM23" s="90"/>
      <c r="EN23" s="90"/>
      <c r="EO23" s="90"/>
      <c r="EP23" s="90"/>
      <c r="EQ23" s="90"/>
      <c r="ER23" s="90"/>
      <c r="ES23" s="90"/>
      <c r="ET23" s="90"/>
      <c r="EU23" s="90"/>
      <c r="EV23" s="90"/>
      <c r="EW23" s="90"/>
      <c r="EX23" s="90"/>
      <c r="EY23" s="90"/>
      <c r="EZ23" s="90"/>
      <c r="FA23" s="90"/>
      <c r="FB23" s="90"/>
      <c r="FC23" s="90"/>
      <c r="FD23" s="90"/>
      <c r="FE23" s="90"/>
      <c r="FF23" s="90"/>
      <c r="FG23" s="90"/>
      <c r="FH23" s="90"/>
      <c r="FI23" s="90"/>
      <c r="FJ23" s="90"/>
      <c r="FK23" s="90"/>
      <c r="FL23" s="90"/>
      <c r="FM23" s="90"/>
      <c r="FN23" s="90"/>
      <c r="FO23" s="90"/>
      <c r="FP23" s="90"/>
      <c r="FQ23" s="90"/>
      <c r="FR23" s="90"/>
      <c r="FS23" s="90"/>
      <c r="FT23" s="90"/>
      <c r="FU23" s="90"/>
      <c r="FV23" s="90"/>
      <c r="FW23" s="90"/>
      <c r="FX23" s="90"/>
      <c r="FY23" s="90"/>
      <c r="FZ23" s="90"/>
      <c r="GA23" s="90"/>
      <c r="GB23" s="90"/>
      <c r="GC23" s="90"/>
      <c r="GD23" s="90"/>
      <c r="GE23" s="90"/>
      <c r="GF23" s="90"/>
      <c r="GG23" s="90"/>
      <c r="GH23" s="90"/>
      <c r="GI23" s="90"/>
      <c r="GJ23" s="90"/>
      <c r="GK23" s="90"/>
      <c r="GL23" s="90"/>
      <c r="GM23" s="90"/>
      <c r="GN23" s="90"/>
      <c r="GO23" s="90"/>
      <c r="GP23" s="90"/>
      <c r="GQ23" s="90"/>
      <c r="GR23" s="90"/>
      <c r="GS23" s="90"/>
      <c r="GT23" s="90"/>
      <c r="GU23" s="90"/>
      <c r="GV23" s="90"/>
      <c r="GW23" s="90"/>
      <c r="GX23" s="90"/>
      <c r="GY23" s="90"/>
      <c r="GZ23" s="90"/>
      <c r="HA23" s="90"/>
      <c r="HB23" s="90"/>
      <c r="HC23" s="90"/>
      <c r="HD23" s="90"/>
      <c r="HE23" s="90"/>
      <c r="HF23" s="90"/>
      <c r="HG23" s="90"/>
      <c r="HH23" s="90"/>
      <c r="HI23" s="90"/>
      <c r="HJ23" s="90"/>
      <c r="HK23" s="90"/>
      <c r="HL23" s="90"/>
      <c r="HM23" s="90"/>
      <c r="HN23" s="90"/>
      <c r="HO23" s="90"/>
      <c r="HP23" s="90"/>
      <c r="HQ23" s="90"/>
      <c r="HR23" s="90"/>
      <c r="HS23" s="90"/>
      <c r="HT23" s="90"/>
      <c r="HU23" s="90"/>
      <c r="HV23" s="90"/>
      <c r="HW23" s="90"/>
      <c r="HX23" s="90"/>
      <c r="HY23" s="90"/>
      <c r="HZ23" s="90"/>
      <c r="IA23" s="90"/>
      <c r="IB23" s="90"/>
      <c r="IC23" s="90"/>
      <c r="ID23" s="90"/>
      <c r="IE23" s="90"/>
      <c r="IF23" s="90"/>
      <c r="IG23" s="90"/>
      <c r="IH23" s="90"/>
      <c r="II23" s="90"/>
      <c r="IJ23" s="90"/>
      <c r="IK23" s="90"/>
      <c r="IL23" s="90"/>
      <c r="IM23" s="90"/>
      <c r="IN23" s="90"/>
    </row>
    <row r="24" spans="1:248" s="92" customFormat="1" ht="38.25">
      <c r="A24" s="152" t="str">
        <f t="shared" ref="A24:A26" si="1">IF(OR(B24&lt;&gt;"",D24&lt;&gt;""),"["&amp;TEXT($B$2,"##")&amp;"-"&amp;TEXT(ROW()-10,"##")&amp;"]","")</f>
        <v>[Admin Module-14]</v>
      </c>
      <c r="B24" s="98" t="s">
        <v>167</v>
      </c>
      <c r="C24" s="98" t="s">
        <v>299</v>
      </c>
      <c r="D24" s="98" t="s">
        <v>298</v>
      </c>
      <c r="E24" s="170"/>
      <c r="F24" s="98"/>
      <c r="G24" s="98"/>
      <c r="H24" s="105"/>
      <c r="I24" s="16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90"/>
      <c r="EG24" s="90"/>
      <c r="EH24" s="90"/>
      <c r="EI24" s="90"/>
      <c r="EJ24" s="90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90"/>
      <c r="EV24" s="90"/>
      <c r="EW24" s="90"/>
      <c r="EX24" s="90"/>
      <c r="EY24" s="90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90"/>
      <c r="FK24" s="90"/>
      <c r="FL24" s="90"/>
      <c r="FM24" s="90"/>
      <c r="FN24" s="90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90"/>
      <c r="FZ24" s="90"/>
      <c r="GA24" s="90"/>
      <c r="GB24" s="90"/>
      <c r="GC24" s="90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90"/>
      <c r="GO24" s="90"/>
      <c r="GP24" s="90"/>
      <c r="GQ24" s="90"/>
      <c r="GR24" s="90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90"/>
      <c r="HD24" s="90"/>
      <c r="HE24" s="90"/>
      <c r="HF24" s="90"/>
      <c r="HG24" s="90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90"/>
      <c r="HS24" s="90"/>
      <c r="HT24" s="90"/>
      <c r="HU24" s="90"/>
      <c r="HV24" s="90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90"/>
      <c r="IH24" s="90"/>
      <c r="II24" s="90"/>
      <c r="IJ24" s="90"/>
      <c r="IK24" s="90"/>
      <c r="IL24" s="90"/>
      <c r="IM24" s="90"/>
      <c r="IN24" s="90"/>
    </row>
    <row r="25" spans="1:248" s="92" customFormat="1" ht="38.25">
      <c r="A25" s="152" t="str">
        <f t="shared" si="1"/>
        <v>[Admin Module-15]</v>
      </c>
      <c r="B25" s="98" t="s">
        <v>168</v>
      </c>
      <c r="C25" s="98" t="s">
        <v>299</v>
      </c>
      <c r="D25" s="98" t="s">
        <v>298</v>
      </c>
      <c r="E25" s="170"/>
      <c r="F25" s="98"/>
      <c r="G25" s="98"/>
      <c r="H25" s="105"/>
      <c r="I25" s="16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90"/>
      <c r="EX25" s="90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0"/>
      <c r="FN25" s="90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90"/>
      <c r="FZ25" s="90"/>
      <c r="GA25" s="90"/>
      <c r="GB25" s="90"/>
      <c r="GC25" s="90"/>
      <c r="GD25" s="90"/>
      <c r="GE25" s="90"/>
      <c r="GF25" s="90"/>
      <c r="GG25" s="90"/>
      <c r="GH25" s="90"/>
      <c r="GI25" s="90"/>
      <c r="GJ25" s="90"/>
      <c r="GK25" s="90"/>
      <c r="GL25" s="90"/>
      <c r="GM25" s="90"/>
      <c r="GN25" s="90"/>
      <c r="GO25" s="90"/>
      <c r="GP25" s="90"/>
      <c r="GQ25" s="90"/>
      <c r="GR25" s="90"/>
      <c r="GS25" s="90"/>
      <c r="GT25" s="90"/>
      <c r="GU25" s="90"/>
      <c r="GV25" s="90"/>
      <c r="GW25" s="90"/>
      <c r="GX25" s="90"/>
      <c r="GY25" s="90"/>
      <c r="GZ25" s="90"/>
      <c r="HA25" s="90"/>
      <c r="HB25" s="90"/>
      <c r="HC25" s="90"/>
      <c r="HD25" s="90"/>
      <c r="HE25" s="90"/>
      <c r="HF25" s="90"/>
      <c r="HG25" s="90"/>
      <c r="HH25" s="90"/>
      <c r="HI25" s="90"/>
      <c r="HJ25" s="90"/>
      <c r="HK25" s="90"/>
      <c r="HL25" s="90"/>
      <c r="HM25" s="90"/>
      <c r="HN25" s="90"/>
      <c r="HO25" s="90"/>
      <c r="HP25" s="90"/>
      <c r="HQ25" s="90"/>
      <c r="HR25" s="90"/>
      <c r="HS25" s="90"/>
      <c r="HT25" s="90"/>
      <c r="HU25" s="90"/>
      <c r="HV25" s="90"/>
      <c r="HW25" s="90"/>
      <c r="HX25" s="90"/>
      <c r="HY25" s="90"/>
      <c r="HZ25" s="90"/>
      <c r="IA25" s="90"/>
      <c r="IB25" s="90"/>
      <c r="IC25" s="90"/>
      <c r="ID25" s="90"/>
      <c r="IE25" s="90"/>
      <c r="IF25" s="90"/>
      <c r="IG25" s="90"/>
      <c r="IH25" s="90"/>
      <c r="II25" s="90"/>
      <c r="IJ25" s="90"/>
      <c r="IK25" s="90"/>
      <c r="IL25" s="90"/>
      <c r="IM25" s="90"/>
      <c r="IN25" s="90"/>
    </row>
    <row r="26" spans="1:248" s="92" customFormat="1" ht="38.25">
      <c r="A26" s="152" t="str">
        <f t="shared" si="1"/>
        <v>[Admin Module-16]</v>
      </c>
      <c r="B26" s="98" t="s">
        <v>169</v>
      </c>
      <c r="C26" s="98" t="s">
        <v>300</v>
      </c>
      <c r="D26" s="169" t="s">
        <v>170</v>
      </c>
      <c r="E26" s="170"/>
      <c r="F26" s="98"/>
      <c r="G26" s="98"/>
      <c r="H26" s="105"/>
      <c r="I26" s="16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  <c r="DS26" s="90"/>
      <c r="DT26" s="90"/>
      <c r="DU26" s="90"/>
      <c r="DV26" s="90"/>
      <c r="DW26" s="90"/>
      <c r="DX26" s="90"/>
      <c r="DY26" s="90"/>
      <c r="DZ26" s="90"/>
      <c r="EA26" s="90"/>
      <c r="EB26" s="90"/>
      <c r="EC26" s="90"/>
      <c r="ED26" s="90"/>
      <c r="EE26" s="90"/>
      <c r="EF26" s="90"/>
      <c r="EG26" s="90"/>
      <c r="EH26" s="90"/>
      <c r="EI26" s="90"/>
      <c r="EJ26" s="90"/>
      <c r="EK26" s="90"/>
      <c r="EL26" s="90"/>
      <c r="EM26" s="90"/>
      <c r="EN26" s="90"/>
      <c r="EO26" s="90"/>
      <c r="EP26" s="90"/>
      <c r="EQ26" s="90"/>
      <c r="ER26" s="90"/>
      <c r="ES26" s="90"/>
      <c r="ET26" s="90"/>
      <c r="EU26" s="90"/>
      <c r="EV26" s="90"/>
      <c r="EW26" s="90"/>
      <c r="EX26" s="90"/>
      <c r="EY26" s="90"/>
      <c r="EZ26" s="90"/>
      <c r="FA26" s="90"/>
      <c r="FB26" s="90"/>
      <c r="FC26" s="90"/>
      <c r="FD26" s="90"/>
      <c r="FE26" s="90"/>
      <c r="FF26" s="90"/>
      <c r="FG26" s="90"/>
      <c r="FH26" s="90"/>
      <c r="FI26" s="90"/>
      <c r="FJ26" s="90"/>
      <c r="FK26" s="90"/>
      <c r="FL26" s="90"/>
      <c r="FM26" s="90"/>
      <c r="FN26" s="90"/>
      <c r="FO26" s="90"/>
      <c r="FP26" s="90"/>
      <c r="FQ26" s="90"/>
      <c r="FR26" s="90"/>
      <c r="FS26" s="90"/>
      <c r="FT26" s="90"/>
      <c r="FU26" s="90"/>
      <c r="FV26" s="90"/>
      <c r="FW26" s="90"/>
      <c r="FX26" s="90"/>
      <c r="FY26" s="90"/>
      <c r="FZ26" s="90"/>
      <c r="GA26" s="90"/>
      <c r="GB26" s="90"/>
      <c r="GC26" s="90"/>
      <c r="GD26" s="90"/>
      <c r="GE26" s="90"/>
      <c r="GF26" s="90"/>
      <c r="GG26" s="90"/>
      <c r="GH26" s="90"/>
      <c r="GI26" s="90"/>
      <c r="GJ26" s="90"/>
      <c r="GK26" s="90"/>
      <c r="GL26" s="90"/>
      <c r="GM26" s="90"/>
      <c r="GN26" s="90"/>
      <c r="GO26" s="90"/>
      <c r="GP26" s="90"/>
      <c r="GQ26" s="90"/>
      <c r="GR26" s="90"/>
      <c r="GS26" s="90"/>
      <c r="GT26" s="90"/>
      <c r="GU26" s="90"/>
      <c r="GV26" s="90"/>
      <c r="GW26" s="90"/>
      <c r="GX26" s="90"/>
      <c r="GY26" s="90"/>
      <c r="GZ26" s="90"/>
      <c r="HA26" s="90"/>
      <c r="HB26" s="90"/>
      <c r="HC26" s="90"/>
      <c r="HD26" s="90"/>
      <c r="HE26" s="90"/>
      <c r="HF26" s="90"/>
      <c r="HG26" s="90"/>
      <c r="HH26" s="90"/>
      <c r="HI26" s="90"/>
      <c r="HJ26" s="90"/>
      <c r="HK26" s="90"/>
      <c r="HL26" s="90"/>
      <c r="HM26" s="90"/>
      <c r="HN26" s="90"/>
      <c r="HO26" s="90"/>
      <c r="HP26" s="90"/>
      <c r="HQ26" s="90"/>
      <c r="HR26" s="90"/>
      <c r="HS26" s="90"/>
      <c r="HT26" s="90"/>
      <c r="HU26" s="90"/>
      <c r="HV26" s="90"/>
      <c r="HW26" s="90"/>
      <c r="HX26" s="90"/>
      <c r="HY26" s="90"/>
      <c r="HZ26" s="90"/>
      <c r="IA26" s="90"/>
      <c r="IB26" s="90"/>
      <c r="IC26" s="90"/>
      <c r="ID26" s="90"/>
      <c r="IE26" s="90"/>
      <c r="IF26" s="90"/>
      <c r="IG26" s="90"/>
      <c r="IH26" s="90"/>
      <c r="II26" s="90"/>
      <c r="IJ26" s="90"/>
      <c r="IK26" s="90"/>
      <c r="IL26" s="90"/>
      <c r="IM26" s="90"/>
      <c r="IN26" s="90"/>
    </row>
    <row r="27" spans="1:248" s="92" customFormat="1" ht="14.25" customHeight="1">
      <c r="A27" s="162"/>
      <c r="B27" s="161" t="s">
        <v>301</v>
      </c>
      <c r="C27" s="162"/>
      <c r="D27" s="162"/>
      <c r="E27" s="162"/>
      <c r="F27" s="162"/>
      <c r="G27" s="162"/>
      <c r="H27" s="162"/>
      <c r="I27" s="163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  <c r="DS27" s="90"/>
      <c r="DT27" s="90"/>
      <c r="DU27" s="90"/>
      <c r="DV27" s="90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90"/>
      <c r="FX27" s="90"/>
      <c r="FY27" s="90"/>
      <c r="FZ27" s="90"/>
      <c r="GA27" s="90"/>
      <c r="GB27" s="90"/>
      <c r="GC27" s="90"/>
      <c r="GD27" s="90"/>
      <c r="GE27" s="90"/>
      <c r="GF27" s="90"/>
      <c r="GG27" s="90"/>
      <c r="GH27" s="90"/>
      <c r="GI27" s="90"/>
      <c r="GJ27" s="90"/>
      <c r="GK27" s="90"/>
      <c r="GL27" s="90"/>
      <c r="GM27" s="90"/>
      <c r="GN27" s="90"/>
      <c r="GO27" s="90"/>
      <c r="GP27" s="90"/>
      <c r="GQ27" s="90"/>
      <c r="GR27" s="90"/>
      <c r="GS27" s="90"/>
      <c r="GT27" s="90"/>
      <c r="GU27" s="90"/>
      <c r="GV27" s="90"/>
      <c r="GW27" s="90"/>
      <c r="GX27" s="90"/>
      <c r="GY27" s="90"/>
      <c r="GZ27" s="90"/>
      <c r="HA27" s="90"/>
      <c r="HB27" s="90"/>
      <c r="HC27" s="90"/>
      <c r="HD27" s="90"/>
      <c r="HE27" s="90"/>
      <c r="HF27" s="90"/>
      <c r="HG27" s="90"/>
      <c r="HH27" s="90"/>
      <c r="HI27" s="90"/>
      <c r="HJ27" s="90"/>
      <c r="HK27" s="90"/>
      <c r="HL27" s="90"/>
      <c r="HM27" s="90"/>
      <c r="HN27" s="90"/>
      <c r="HO27" s="90"/>
      <c r="HP27" s="90"/>
      <c r="HQ27" s="90"/>
      <c r="HR27" s="90"/>
      <c r="HS27" s="90"/>
      <c r="HT27" s="90"/>
      <c r="HU27" s="90"/>
      <c r="HV27" s="90"/>
      <c r="HW27" s="90"/>
      <c r="HX27" s="90"/>
      <c r="HY27" s="90"/>
      <c r="HZ27" s="90"/>
      <c r="IA27" s="90"/>
      <c r="IB27" s="90"/>
      <c r="IC27" s="90"/>
      <c r="ID27" s="90"/>
      <c r="IE27" s="90"/>
      <c r="IF27" s="90"/>
      <c r="IG27" s="90"/>
      <c r="IH27" s="90"/>
      <c r="II27" s="90"/>
      <c r="IJ27" s="90"/>
      <c r="IK27" s="90"/>
      <c r="IL27" s="90"/>
      <c r="IM27" s="90"/>
      <c r="IN27" s="90"/>
    </row>
    <row r="28" spans="1:248" s="92" customFormat="1" ht="38.25">
      <c r="A28" s="152" t="str">
        <f t="shared" ref="A28" si="2">IF(OR(B28&lt;&gt;"",D28&lt;&gt;""),"["&amp;TEXT($B$2,"##")&amp;"-"&amp;TEXT(ROW()-10,"##")&amp;"]","")</f>
        <v>[Admin Module-18]</v>
      </c>
      <c r="B28" s="98" t="s">
        <v>302</v>
      </c>
      <c r="C28" s="98" t="s">
        <v>303</v>
      </c>
      <c r="D28" s="169" t="s">
        <v>304</v>
      </c>
      <c r="E28" s="170"/>
      <c r="F28" s="98"/>
      <c r="G28" s="98"/>
      <c r="H28" s="105"/>
      <c r="I28" s="16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0"/>
      <c r="GN28" s="90"/>
      <c r="GO28" s="90"/>
      <c r="GP28" s="90"/>
      <c r="GQ28" s="90"/>
      <c r="GR28" s="90"/>
      <c r="GS28" s="90"/>
      <c r="GT28" s="90"/>
      <c r="GU28" s="90"/>
      <c r="GV28" s="90"/>
      <c r="GW28" s="90"/>
      <c r="GX28" s="90"/>
      <c r="GY28" s="90"/>
      <c r="GZ28" s="90"/>
      <c r="HA28" s="90"/>
      <c r="HB28" s="90"/>
      <c r="HC28" s="90"/>
      <c r="HD28" s="90"/>
      <c r="HE28" s="90"/>
      <c r="HF28" s="90"/>
      <c r="HG28" s="90"/>
      <c r="HH28" s="90"/>
      <c r="HI28" s="90"/>
      <c r="HJ28" s="90"/>
      <c r="HK28" s="90"/>
      <c r="HL28" s="90"/>
      <c r="HM28" s="90"/>
      <c r="HN28" s="90"/>
      <c r="HO28" s="90"/>
      <c r="HP28" s="90"/>
      <c r="HQ28" s="90"/>
      <c r="HR28" s="90"/>
      <c r="HS28" s="90"/>
      <c r="HT28" s="90"/>
      <c r="HU28" s="90"/>
      <c r="HV28" s="90"/>
      <c r="HW28" s="90"/>
      <c r="HX28" s="90"/>
      <c r="HY28" s="90"/>
      <c r="HZ28" s="90"/>
      <c r="IA28" s="90"/>
      <c r="IB28" s="90"/>
      <c r="IC28" s="90"/>
      <c r="ID28" s="90"/>
      <c r="IE28" s="90"/>
      <c r="IF28" s="90"/>
      <c r="IG28" s="90"/>
      <c r="IH28" s="90"/>
      <c r="II28" s="90"/>
      <c r="IJ28" s="90"/>
      <c r="IK28" s="90"/>
      <c r="IL28" s="90"/>
      <c r="IM28" s="90"/>
      <c r="IN28" s="90"/>
    </row>
    <row r="29" spans="1:248" s="92" customFormat="1" ht="38.25">
      <c r="A29" s="152" t="str">
        <f t="shared" ref="A29" si="3">IF(OR(B29&lt;&gt;"",D29&lt;&gt;""),"["&amp;TEXT($B$2,"##")&amp;"-"&amp;TEXT(ROW()-10,"##")&amp;"]","")</f>
        <v>[Admin Module-19]</v>
      </c>
      <c r="B29" s="98" t="s">
        <v>305</v>
      </c>
      <c r="C29" s="98" t="s">
        <v>306</v>
      </c>
      <c r="D29" s="169" t="s">
        <v>307</v>
      </c>
      <c r="E29" s="170"/>
      <c r="F29" s="98"/>
      <c r="G29" s="98"/>
      <c r="H29" s="105"/>
      <c r="I29" s="16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90"/>
      <c r="EH29" s="90"/>
      <c r="EI29" s="90"/>
      <c r="EJ29" s="90"/>
      <c r="EK29" s="90"/>
      <c r="EL29" s="90"/>
      <c r="EM29" s="90"/>
      <c r="EN29" s="90"/>
      <c r="EO29" s="90"/>
      <c r="EP29" s="90"/>
      <c r="EQ29" s="90"/>
      <c r="ER29" s="90"/>
      <c r="ES29" s="90"/>
      <c r="ET29" s="90"/>
      <c r="EU29" s="90"/>
      <c r="EV29" s="90"/>
      <c r="EW29" s="90"/>
      <c r="EX29" s="90"/>
      <c r="EY29" s="90"/>
      <c r="EZ29" s="90"/>
      <c r="FA29" s="90"/>
      <c r="FB29" s="90"/>
      <c r="FC29" s="90"/>
      <c r="FD29" s="90"/>
      <c r="FE29" s="90"/>
      <c r="FF29" s="90"/>
      <c r="FG29" s="90"/>
      <c r="FH29" s="90"/>
      <c r="FI29" s="90"/>
      <c r="FJ29" s="90"/>
      <c r="FK29" s="90"/>
      <c r="FL29" s="90"/>
      <c r="FM29" s="90"/>
      <c r="FN29" s="90"/>
      <c r="FO29" s="90"/>
      <c r="FP29" s="90"/>
      <c r="FQ29" s="90"/>
      <c r="FR29" s="90"/>
      <c r="FS29" s="90"/>
      <c r="FT29" s="90"/>
      <c r="FU29" s="90"/>
      <c r="FV29" s="90"/>
      <c r="FW29" s="90"/>
      <c r="FX29" s="90"/>
      <c r="FY29" s="90"/>
      <c r="FZ29" s="90"/>
      <c r="GA29" s="90"/>
      <c r="GB29" s="90"/>
      <c r="GC29" s="90"/>
      <c r="GD29" s="90"/>
      <c r="GE29" s="90"/>
      <c r="GF29" s="90"/>
      <c r="GG29" s="90"/>
      <c r="GH29" s="90"/>
      <c r="GI29" s="90"/>
      <c r="GJ29" s="90"/>
      <c r="GK29" s="90"/>
      <c r="GL29" s="90"/>
      <c r="GM29" s="90"/>
      <c r="GN29" s="90"/>
      <c r="GO29" s="90"/>
      <c r="GP29" s="90"/>
      <c r="GQ29" s="90"/>
      <c r="GR29" s="90"/>
      <c r="GS29" s="90"/>
      <c r="GT29" s="90"/>
      <c r="GU29" s="90"/>
      <c r="GV29" s="90"/>
      <c r="GW29" s="90"/>
      <c r="GX29" s="90"/>
      <c r="GY29" s="90"/>
      <c r="GZ29" s="90"/>
      <c r="HA29" s="90"/>
      <c r="HB29" s="90"/>
      <c r="HC29" s="90"/>
      <c r="HD29" s="90"/>
      <c r="HE29" s="90"/>
      <c r="HF29" s="90"/>
      <c r="HG29" s="90"/>
      <c r="HH29" s="90"/>
      <c r="HI29" s="90"/>
      <c r="HJ29" s="90"/>
      <c r="HK29" s="90"/>
      <c r="HL29" s="90"/>
      <c r="HM29" s="90"/>
      <c r="HN29" s="90"/>
      <c r="HO29" s="90"/>
      <c r="HP29" s="90"/>
      <c r="HQ29" s="90"/>
      <c r="HR29" s="90"/>
      <c r="HS29" s="90"/>
      <c r="HT29" s="90"/>
      <c r="HU29" s="90"/>
      <c r="HV29" s="90"/>
      <c r="HW29" s="90"/>
      <c r="HX29" s="90"/>
      <c r="HY29" s="90"/>
      <c r="HZ29" s="90"/>
      <c r="IA29" s="90"/>
      <c r="IB29" s="90"/>
      <c r="IC29" s="90"/>
      <c r="ID29" s="90"/>
      <c r="IE29" s="90"/>
      <c r="IF29" s="90"/>
      <c r="IG29" s="90"/>
      <c r="IH29" s="90"/>
      <c r="II29" s="90"/>
      <c r="IJ29" s="90"/>
      <c r="IK29" s="90"/>
      <c r="IL29" s="90"/>
      <c r="IM29" s="90"/>
      <c r="IN29" s="90"/>
    </row>
    <row r="30" spans="1:248" s="92" customFormat="1" ht="38.25">
      <c r="A30" s="152" t="str">
        <f t="shared" ref="A30" si="4">IF(OR(B30&lt;&gt;"",D30&lt;&gt;""),"["&amp;TEXT($B$2,"##")&amp;"-"&amp;TEXT(ROW()-10,"##")&amp;"]","")</f>
        <v>[Admin Module-20]</v>
      </c>
      <c r="B30" s="98" t="s">
        <v>308</v>
      </c>
      <c r="C30" s="98" t="s">
        <v>309</v>
      </c>
      <c r="D30" s="169" t="s">
        <v>310</v>
      </c>
      <c r="E30" s="170"/>
      <c r="F30" s="98"/>
      <c r="G30" s="98"/>
      <c r="H30" s="105"/>
      <c r="I30" s="16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  <c r="HW30" s="90"/>
      <c r="HX30" s="90"/>
      <c r="HY30" s="90"/>
      <c r="HZ30" s="90"/>
      <c r="IA30" s="90"/>
      <c r="IB30" s="90"/>
      <c r="IC30" s="90"/>
      <c r="ID30" s="90"/>
      <c r="IE30" s="90"/>
      <c r="IF30" s="90"/>
      <c r="IG30" s="90"/>
      <c r="IH30" s="90"/>
      <c r="II30" s="90"/>
      <c r="IJ30" s="90"/>
      <c r="IK30" s="90"/>
      <c r="IL30" s="90"/>
      <c r="IM30" s="90"/>
      <c r="IN30" s="90"/>
    </row>
    <row r="31" spans="1:248" s="92" customFormat="1" ht="14.25" customHeight="1">
      <c r="A31" s="162"/>
      <c r="B31" s="161" t="s">
        <v>311</v>
      </c>
      <c r="C31" s="162"/>
      <c r="D31" s="162"/>
      <c r="E31" s="162"/>
      <c r="F31" s="162"/>
      <c r="G31" s="162"/>
      <c r="H31" s="162"/>
      <c r="I31" s="163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90"/>
      <c r="CQ31" s="90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  <c r="DS31" s="90"/>
      <c r="DT31" s="90"/>
      <c r="DU31" s="90"/>
      <c r="DV31" s="90"/>
      <c r="DW31" s="90"/>
      <c r="DX31" s="90"/>
      <c r="DY31" s="90"/>
      <c r="DZ31" s="90"/>
      <c r="EA31" s="90"/>
      <c r="EB31" s="90"/>
      <c r="EC31" s="90"/>
      <c r="ED31" s="90"/>
      <c r="EE31" s="90"/>
      <c r="EF31" s="90"/>
      <c r="EG31" s="90"/>
      <c r="EH31" s="90"/>
      <c r="EI31" s="90"/>
      <c r="EJ31" s="90"/>
      <c r="EK31" s="90"/>
      <c r="EL31" s="90"/>
      <c r="EM31" s="90"/>
      <c r="EN31" s="90"/>
      <c r="EO31" s="90"/>
      <c r="EP31" s="90"/>
      <c r="EQ31" s="90"/>
      <c r="ER31" s="90"/>
      <c r="ES31" s="90"/>
      <c r="ET31" s="90"/>
      <c r="EU31" s="90"/>
      <c r="EV31" s="90"/>
      <c r="EW31" s="90"/>
      <c r="EX31" s="90"/>
      <c r="EY31" s="90"/>
      <c r="EZ31" s="90"/>
      <c r="FA31" s="90"/>
      <c r="FB31" s="90"/>
      <c r="FC31" s="90"/>
      <c r="FD31" s="90"/>
      <c r="FE31" s="90"/>
      <c r="FF31" s="90"/>
      <c r="FG31" s="90"/>
      <c r="FH31" s="90"/>
      <c r="FI31" s="90"/>
      <c r="FJ31" s="90"/>
      <c r="FK31" s="90"/>
      <c r="FL31" s="90"/>
      <c r="FM31" s="90"/>
      <c r="FN31" s="90"/>
      <c r="FO31" s="90"/>
      <c r="FP31" s="90"/>
      <c r="FQ31" s="90"/>
      <c r="FR31" s="90"/>
      <c r="FS31" s="90"/>
      <c r="FT31" s="90"/>
      <c r="FU31" s="90"/>
      <c r="FV31" s="90"/>
      <c r="FW31" s="90"/>
      <c r="FX31" s="90"/>
      <c r="FY31" s="90"/>
      <c r="FZ31" s="90"/>
      <c r="GA31" s="90"/>
      <c r="GB31" s="90"/>
      <c r="GC31" s="90"/>
      <c r="GD31" s="90"/>
      <c r="GE31" s="90"/>
      <c r="GF31" s="90"/>
      <c r="GG31" s="90"/>
      <c r="GH31" s="90"/>
      <c r="GI31" s="90"/>
      <c r="GJ31" s="90"/>
      <c r="GK31" s="90"/>
      <c r="GL31" s="90"/>
      <c r="GM31" s="90"/>
      <c r="GN31" s="90"/>
      <c r="GO31" s="90"/>
      <c r="GP31" s="90"/>
      <c r="GQ31" s="90"/>
      <c r="GR31" s="90"/>
      <c r="GS31" s="90"/>
      <c r="GT31" s="90"/>
      <c r="GU31" s="90"/>
      <c r="GV31" s="90"/>
      <c r="GW31" s="90"/>
      <c r="GX31" s="90"/>
      <c r="GY31" s="90"/>
      <c r="GZ31" s="90"/>
      <c r="HA31" s="90"/>
      <c r="HB31" s="90"/>
      <c r="HC31" s="90"/>
      <c r="HD31" s="90"/>
      <c r="HE31" s="90"/>
      <c r="HF31" s="90"/>
      <c r="HG31" s="90"/>
      <c r="HH31" s="90"/>
      <c r="HI31" s="90"/>
      <c r="HJ31" s="90"/>
      <c r="HK31" s="90"/>
      <c r="HL31" s="90"/>
      <c r="HM31" s="90"/>
      <c r="HN31" s="90"/>
      <c r="HO31" s="90"/>
      <c r="HP31" s="90"/>
      <c r="HQ31" s="90"/>
      <c r="HR31" s="90"/>
      <c r="HS31" s="90"/>
      <c r="HT31" s="90"/>
      <c r="HU31" s="90"/>
      <c r="HV31" s="90"/>
      <c r="HW31" s="90"/>
      <c r="HX31" s="90"/>
      <c r="HY31" s="90"/>
      <c r="HZ31" s="90"/>
      <c r="IA31" s="90"/>
      <c r="IB31" s="90"/>
      <c r="IC31" s="90"/>
      <c r="ID31" s="90"/>
      <c r="IE31" s="90"/>
      <c r="IF31" s="90"/>
      <c r="IG31" s="90"/>
      <c r="IH31" s="90"/>
      <c r="II31" s="90"/>
      <c r="IJ31" s="90"/>
      <c r="IK31" s="90"/>
      <c r="IL31" s="90"/>
      <c r="IM31" s="90"/>
      <c r="IN31" s="90"/>
    </row>
    <row r="32" spans="1:248" s="92" customFormat="1" ht="38.25">
      <c r="A32" s="152" t="str">
        <f t="shared" ref="A32" si="5">IF(OR(B32&lt;&gt;"",D32&lt;&gt;""),"["&amp;TEXT($B$2,"##")&amp;"-"&amp;TEXT(ROW()-10,"##")&amp;"]","")</f>
        <v>[Admin Module-22]</v>
      </c>
      <c r="B32" s="98" t="s">
        <v>312</v>
      </c>
      <c r="C32" s="98" t="s">
        <v>313</v>
      </c>
      <c r="D32" s="169" t="s">
        <v>314</v>
      </c>
      <c r="E32" s="170"/>
      <c r="F32" s="98"/>
      <c r="G32" s="98"/>
      <c r="H32" s="105"/>
      <c r="I32" s="16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  <c r="HW32" s="90"/>
      <c r="HX32" s="90"/>
      <c r="HY32" s="90"/>
      <c r="HZ32" s="90"/>
      <c r="IA32" s="90"/>
      <c r="IB32" s="90"/>
      <c r="IC32" s="90"/>
      <c r="ID32" s="90"/>
      <c r="IE32" s="90"/>
      <c r="IF32" s="90"/>
      <c r="IG32" s="90"/>
      <c r="IH32" s="90"/>
      <c r="II32" s="90"/>
      <c r="IJ32" s="90"/>
      <c r="IK32" s="90"/>
      <c r="IL32" s="90"/>
      <c r="IM32" s="90"/>
      <c r="IN32" s="90"/>
    </row>
    <row r="33" spans="10:10" ht="14.25" customHeight="1">
      <c r="J33" s="90"/>
    </row>
  </sheetData>
  <mergeCells count="6">
    <mergeCell ref="B11:I11"/>
    <mergeCell ref="B2:G2"/>
    <mergeCell ref="B3:G3"/>
    <mergeCell ref="B4:G4"/>
    <mergeCell ref="E5:G5"/>
    <mergeCell ref="E6:G6"/>
  </mergeCells>
  <dataValidations count="1">
    <dataValidation type="list" allowBlank="1" showErrorMessage="1" sqref="F12:G22 F24:G26 F28:G30 F32:G32">
      <formula1>$J$1:$J$5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I15" sqref="I15"/>
    </sheetView>
  </sheetViews>
  <sheetFormatPr defaultRowHeight="12.75"/>
  <cols>
    <col min="1" max="1" width="9" style="8"/>
    <col min="2" max="2" width="13.5" style="8" customWidth="1"/>
    <col min="3" max="3" width="27.625" style="8" customWidth="1"/>
    <col min="4" max="6" width="9" style="8"/>
    <col min="7" max="7" width="10.875" style="8" bestFit="1" customWidth="1"/>
    <col min="8" max="9" width="33.125" style="8" customWidth="1"/>
    <col min="10" max="16384" width="9" style="8"/>
  </cols>
  <sheetData>
    <row r="1" spans="1:8" ht="25.5" customHeight="1">
      <c r="B1" s="188" t="s">
        <v>37</v>
      </c>
      <c r="C1" s="188"/>
      <c r="D1" s="188"/>
      <c r="E1" s="188"/>
      <c r="F1" s="188"/>
      <c r="G1" s="188"/>
      <c r="H1" s="188"/>
    </row>
    <row r="2" spans="1:8" ht="14.25" customHeight="1">
      <c r="A2" s="55"/>
      <c r="B2" s="55"/>
      <c r="C2" s="56"/>
      <c r="D2" s="56"/>
      <c r="E2" s="56"/>
      <c r="F2" s="56"/>
      <c r="G2" s="56"/>
      <c r="H2" s="57"/>
    </row>
    <row r="3" spans="1:8" ht="12" customHeight="1">
      <c r="B3" s="11" t="s">
        <v>1</v>
      </c>
      <c r="C3" s="185" t="str">
        <f>Cover!C4</f>
        <v>Outsourcing Human Resource Management</v>
      </c>
      <c r="D3" s="185"/>
      <c r="E3" s="186" t="s">
        <v>2</v>
      </c>
      <c r="F3" s="186"/>
      <c r="G3" s="58" t="str">
        <f>Cover!G4</f>
        <v>HiepTQSE60928</v>
      </c>
      <c r="H3" s="59"/>
    </row>
    <row r="4" spans="1:8" ht="12" customHeight="1">
      <c r="B4" s="11" t="s">
        <v>3</v>
      </c>
      <c r="C4" s="185" t="str">
        <f>Cover!C5</f>
        <v>OHRM</v>
      </c>
      <c r="D4" s="185"/>
      <c r="E4" s="186" t="s">
        <v>4</v>
      </c>
      <c r="F4" s="186"/>
      <c r="G4" s="58"/>
      <c r="H4" s="59"/>
    </row>
    <row r="5" spans="1:8" ht="12" customHeight="1">
      <c r="B5" s="60" t="s">
        <v>5</v>
      </c>
      <c r="C5" s="185" t="str">
        <f>C4&amp;"_"&amp;"System Test Report"&amp;"_"&amp;"v1.0"</f>
        <v>OHRM_System Test Report_v1.0</v>
      </c>
      <c r="D5" s="185"/>
      <c r="E5" s="186" t="s">
        <v>6</v>
      </c>
      <c r="F5" s="186"/>
      <c r="G5" s="95"/>
      <c r="H5" s="61"/>
    </row>
    <row r="6" spans="1:8" ht="21.75" customHeight="1">
      <c r="A6" s="55"/>
      <c r="B6" s="60" t="s">
        <v>38</v>
      </c>
      <c r="C6" s="187"/>
      <c r="D6" s="187"/>
      <c r="E6" s="187"/>
      <c r="F6" s="187"/>
      <c r="G6" s="187"/>
      <c r="H6" s="187"/>
    </row>
    <row r="7" spans="1:8" ht="14.25" customHeight="1">
      <c r="A7" s="55"/>
      <c r="B7" s="62"/>
      <c r="C7" s="63"/>
      <c r="D7" s="56"/>
      <c r="E7" s="56"/>
      <c r="F7" s="56"/>
      <c r="G7" s="56"/>
      <c r="H7" s="57"/>
    </row>
    <row r="8" spans="1:8">
      <c r="B8" s="62"/>
      <c r="C8" s="63"/>
      <c r="D8" s="56"/>
      <c r="E8" s="56"/>
      <c r="F8" s="56"/>
      <c r="G8" s="56"/>
      <c r="H8" s="57"/>
    </row>
    <row r="9" spans="1:8">
      <c r="A9" s="64"/>
      <c r="B9" s="64"/>
      <c r="C9" s="64"/>
      <c r="D9" s="64"/>
      <c r="E9" s="64"/>
      <c r="F9" s="64"/>
      <c r="G9" s="64"/>
      <c r="H9" s="64"/>
    </row>
    <row r="10" spans="1:8">
      <c r="A10" s="65"/>
      <c r="B10" s="112" t="s">
        <v>16</v>
      </c>
      <c r="C10" s="113" t="s">
        <v>39</v>
      </c>
      <c r="D10" s="114" t="s">
        <v>22</v>
      </c>
      <c r="E10" s="113" t="s">
        <v>24</v>
      </c>
      <c r="F10" s="113" t="s">
        <v>26</v>
      </c>
      <c r="G10" s="115" t="s">
        <v>27</v>
      </c>
      <c r="H10" s="116" t="s">
        <v>40</v>
      </c>
    </row>
    <row r="11" spans="1:8" ht="14.45" customHeight="1">
      <c r="A11" s="41"/>
      <c r="B11" s="121">
        <v>1</v>
      </c>
      <c r="C11" s="124" t="s">
        <v>59</v>
      </c>
      <c r="D11" s="132">
        <f>Common!A6</f>
        <v>0</v>
      </c>
      <c r="E11" s="132">
        <f>Common!B6</f>
        <v>0</v>
      </c>
      <c r="F11" s="132">
        <f>Common!C6</f>
        <v>16</v>
      </c>
      <c r="G11" s="132">
        <f>Common!D6</f>
        <v>0</v>
      </c>
      <c r="H11" s="132">
        <f>Common!E6</f>
        <v>16</v>
      </c>
    </row>
    <row r="12" spans="1:8" ht="14.45" customHeight="1">
      <c r="A12" s="41"/>
      <c r="B12" s="121">
        <v>2</v>
      </c>
      <c r="C12" s="124" t="s">
        <v>60</v>
      </c>
      <c r="D12" s="132">
        <f>'Display Homepage'!A6</f>
        <v>0</v>
      </c>
      <c r="E12" s="132">
        <f>'Display Homepage'!B6</f>
        <v>0</v>
      </c>
      <c r="F12" s="132">
        <f>'Display Homepage'!C6</f>
        <v>14</v>
      </c>
      <c r="G12" s="132">
        <f>'Display Homepage'!D6</f>
        <v>0</v>
      </c>
      <c r="H12" s="132">
        <f>'Display Homepage'!E6</f>
        <v>14</v>
      </c>
    </row>
    <row r="13" spans="1:8" ht="14.45" customHeight="1">
      <c r="A13" s="64"/>
      <c r="B13" s="121">
        <v>3</v>
      </c>
      <c r="C13" s="124" t="s">
        <v>63</v>
      </c>
      <c r="D13" s="132">
        <f>'Account management'!A6</f>
        <v>0</v>
      </c>
      <c r="E13" s="132">
        <f>'Account management'!B6</f>
        <v>0</v>
      </c>
      <c r="F13" s="132">
        <f>'Account management'!C6</f>
        <v>54</v>
      </c>
      <c r="G13" s="132">
        <f>'Account management'!D6</f>
        <v>0</v>
      </c>
      <c r="H13" s="132">
        <f>'Account management'!E6</f>
        <v>54</v>
      </c>
    </row>
    <row r="14" spans="1:8" ht="14.45" customHeight="1">
      <c r="A14" s="64"/>
      <c r="B14" s="121">
        <v>4</v>
      </c>
      <c r="C14" s="124" t="s">
        <v>114</v>
      </c>
      <c r="D14" s="132">
        <f>'Create Edit Project'!A6</f>
        <v>0</v>
      </c>
      <c r="E14" s="132">
        <f>'Create Edit Project'!B6</f>
        <v>0</v>
      </c>
      <c r="F14" s="132">
        <f>'Create Edit Project'!C6</f>
        <v>46</v>
      </c>
      <c r="G14" s="132">
        <f>'Create Edit Project'!D6</f>
        <v>0</v>
      </c>
      <c r="H14" s="132">
        <f>'Create Edit Project'!E6</f>
        <v>46</v>
      </c>
    </row>
    <row r="15" spans="1:8" ht="14.45" customHeight="1">
      <c r="A15" s="64"/>
      <c r="B15" s="121">
        <v>5</v>
      </c>
      <c r="C15" s="124" t="s">
        <v>143</v>
      </c>
      <c r="D15" s="132">
        <f>'Project Detail'!A6</f>
        <v>0</v>
      </c>
      <c r="E15" s="132">
        <f>'Project Detail'!B6</f>
        <v>0</v>
      </c>
      <c r="F15" s="132">
        <f>'Project Detail'!C6</f>
        <v>10</v>
      </c>
      <c r="G15" s="132">
        <f>'Project Detail'!D6</f>
        <v>0</v>
      </c>
      <c r="H15" s="132">
        <f>'Project Detail'!E6</f>
        <v>10</v>
      </c>
    </row>
    <row r="16" spans="1:8" ht="14.45" customHeight="1">
      <c r="A16" s="64"/>
      <c r="B16" s="121">
        <v>8</v>
      </c>
      <c r="C16" s="122" t="s">
        <v>401</v>
      </c>
      <c r="D16" s="121">
        <f>Report!A6</f>
        <v>0</v>
      </c>
      <c r="E16" s="121">
        <f>Report!B6</f>
        <v>0</v>
      </c>
      <c r="F16" s="121">
        <f>Report!C6</f>
        <v>4</v>
      </c>
      <c r="G16" s="121">
        <f>Report!D6</f>
        <v>0</v>
      </c>
      <c r="H16" s="121">
        <f>Report!E6</f>
        <v>4</v>
      </c>
    </row>
    <row r="17" spans="1:8" ht="14.45" customHeight="1">
      <c r="A17" s="64"/>
      <c r="B17" s="121">
        <v>9</v>
      </c>
      <c r="C17" s="123" t="s">
        <v>153</v>
      </c>
      <c r="D17" s="121">
        <f>'Admin Module'!A6</f>
        <v>0</v>
      </c>
      <c r="E17" s="121">
        <f>'Admin Module'!B6</f>
        <v>0</v>
      </c>
      <c r="F17" s="121">
        <f>'Admin Module'!C6</f>
        <v>36</v>
      </c>
      <c r="G17" s="121">
        <f>'Admin Module'!D6</f>
        <v>0</v>
      </c>
      <c r="H17" s="121">
        <f>'Admin Module'!E6</f>
        <v>36</v>
      </c>
    </row>
    <row r="18" spans="1:8" ht="14.45" customHeight="1">
      <c r="A18" s="64"/>
      <c r="B18" s="121"/>
      <c r="C18" s="133"/>
      <c r="D18" s="121"/>
      <c r="E18" s="121"/>
      <c r="F18" s="121"/>
      <c r="G18" s="121"/>
      <c r="H18" s="121"/>
    </row>
    <row r="19" spans="1:8" ht="14.45" customHeight="1">
      <c r="A19" s="64"/>
      <c r="B19" s="121"/>
      <c r="C19" s="124"/>
      <c r="D19" s="121"/>
      <c r="E19" s="121"/>
      <c r="F19" s="121"/>
      <c r="G19" s="121"/>
      <c r="H19" s="121"/>
    </row>
    <row r="20" spans="1:8" ht="14.45" customHeight="1">
      <c r="A20" s="64"/>
      <c r="B20" s="157"/>
      <c r="C20" s="124"/>
      <c r="D20" s="121"/>
      <c r="E20" s="121"/>
      <c r="F20" s="121"/>
      <c r="G20" s="121"/>
      <c r="H20" s="121"/>
    </row>
    <row r="21" spans="1:8">
      <c r="A21" s="66"/>
      <c r="B21" s="117"/>
      <c r="C21" s="118" t="s">
        <v>41</v>
      </c>
      <c r="D21" s="119">
        <f>SUM(D9:D19)</f>
        <v>0</v>
      </c>
      <c r="E21" s="119">
        <f>SUM(E9:E19)</f>
        <v>0</v>
      </c>
      <c r="F21" s="119">
        <f>SUM(F11:F20)</f>
        <v>180</v>
      </c>
      <c r="G21" s="119">
        <f>SUM(G11:G20)</f>
        <v>0</v>
      </c>
      <c r="H21" s="120">
        <f>SUM(H11:H20)</f>
        <v>180</v>
      </c>
    </row>
    <row r="22" spans="1:8">
      <c r="A22" s="64"/>
      <c r="B22" s="67"/>
      <c r="C22" s="64"/>
      <c r="D22" s="68"/>
      <c r="E22" s="69"/>
      <c r="F22" s="69"/>
      <c r="G22" s="69"/>
      <c r="H22" s="69"/>
    </row>
    <row r="23" spans="1:8">
      <c r="A23" s="64"/>
      <c r="B23" s="64"/>
      <c r="C23" s="70" t="s">
        <v>42</v>
      </c>
      <c r="D23" s="64"/>
      <c r="E23" s="71">
        <f>(D21+E21)*100/(H21-G21)</f>
        <v>0</v>
      </c>
      <c r="F23" s="64" t="s">
        <v>43</v>
      </c>
      <c r="G23" s="64"/>
      <c r="H23" s="48"/>
    </row>
    <row r="24" spans="1:8">
      <c r="A24" s="64"/>
      <c r="B24" s="64"/>
      <c r="C24" s="70" t="s">
        <v>44</v>
      </c>
      <c r="D24" s="64"/>
      <c r="E24" s="71">
        <f>D21*100/(H21-G21)</f>
        <v>0</v>
      </c>
      <c r="F24" s="64" t="s">
        <v>43</v>
      </c>
      <c r="G24" s="64"/>
      <c r="H24" s="48"/>
    </row>
    <row r="25" spans="1:8">
      <c r="C25" s="64"/>
      <c r="D25" s="6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Common!A1" display="Common"/>
    <hyperlink ref="C12" location="'Display Homepage'!A1" display="Display Personal Page"/>
    <hyperlink ref="C13" location="'Account management'!A1" display="Account management module"/>
    <hyperlink ref="C14" location="'Create Edit Project'!A1" display="Create Edit Project"/>
    <hyperlink ref="C15" location="'Project Detail'!A1" display="Project detail"/>
    <hyperlink ref="C16" location="Report!A1" display="Report"/>
    <hyperlink ref="C17" location="'Admin Module'!A1" display="Admin Module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7" workbookViewId="0">
      <selection activeCell="D17" sqref="D17"/>
    </sheetView>
  </sheetViews>
  <sheetFormatPr defaultRowHeight="12.75"/>
  <cols>
    <col min="1" max="1" width="1.375" style="8" customWidth="1"/>
    <col min="2" max="2" width="11.75" style="33" customWidth="1"/>
    <col min="3" max="3" width="26.5" style="34" customWidth="1"/>
    <col min="4" max="4" width="25.375" style="34" customWidth="1"/>
    <col min="5" max="5" width="28.125" style="34" customWidth="1"/>
    <col min="6" max="6" width="30.625" style="34" customWidth="1"/>
    <col min="7" max="16384" width="9" style="8"/>
  </cols>
  <sheetData>
    <row r="1" spans="2:6" ht="25.5">
      <c r="B1" s="35"/>
      <c r="D1" s="36" t="s">
        <v>14</v>
      </c>
      <c r="E1" s="37"/>
    </row>
    <row r="2" spans="2:6" ht="13.5" customHeight="1">
      <c r="B2" s="35"/>
      <c r="D2" s="38"/>
      <c r="E2" s="38"/>
    </row>
    <row r="3" spans="2:6">
      <c r="B3" s="191" t="s">
        <v>1</v>
      </c>
      <c r="C3" s="191"/>
      <c r="D3" s="185" t="str">
        <f>Cover!C4</f>
        <v>Outsourcing Human Resource Management</v>
      </c>
      <c r="E3" s="185"/>
      <c r="F3" s="185"/>
    </row>
    <row r="4" spans="2:6">
      <c r="B4" s="191" t="s">
        <v>3</v>
      </c>
      <c r="C4" s="191"/>
      <c r="D4" s="185" t="str">
        <f>Cover!C5</f>
        <v>OHRM</v>
      </c>
      <c r="E4" s="185"/>
      <c r="F4" s="185"/>
    </row>
    <row r="5" spans="2:6" s="39" customFormat="1" ht="84.75" customHeight="1">
      <c r="B5" s="189" t="s">
        <v>15</v>
      </c>
      <c r="C5" s="189"/>
      <c r="D5" s="190" t="s">
        <v>61</v>
      </c>
      <c r="E5" s="190"/>
      <c r="F5" s="190"/>
    </row>
    <row r="6" spans="2:6">
      <c r="B6" s="40"/>
      <c r="C6" s="41"/>
      <c r="D6" s="41"/>
      <c r="E6" s="41"/>
      <c r="F6" s="41"/>
    </row>
    <row r="7" spans="2:6" s="42" customFormat="1">
      <c r="B7" s="43"/>
      <c r="C7" s="44"/>
      <c r="D7" s="44"/>
      <c r="E7" s="44"/>
      <c r="F7" s="44"/>
    </row>
    <row r="8" spans="2:6" s="45" customFormat="1" ht="21" customHeight="1">
      <c r="B8" s="125" t="s">
        <v>16</v>
      </c>
      <c r="C8" s="126" t="s">
        <v>17</v>
      </c>
      <c r="D8" s="126" t="s">
        <v>18</v>
      </c>
      <c r="E8" s="127" t="s">
        <v>19</v>
      </c>
      <c r="F8" s="128" t="s">
        <v>20</v>
      </c>
    </row>
    <row r="9" spans="2:6" ht="14.25">
      <c r="B9" s="121">
        <v>1</v>
      </c>
      <c r="C9" s="129" t="s">
        <v>59</v>
      </c>
      <c r="D9" s="124" t="s">
        <v>59</v>
      </c>
      <c r="E9" s="130"/>
      <c r="F9" s="131"/>
    </row>
    <row r="10" spans="2:6" ht="14.25">
      <c r="B10" s="121">
        <v>2</v>
      </c>
      <c r="C10" s="129" t="s">
        <v>60</v>
      </c>
      <c r="D10" s="124" t="s">
        <v>60</v>
      </c>
      <c r="E10" s="130"/>
      <c r="F10" s="131"/>
    </row>
    <row r="11" spans="2:6" ht="14.25">
      <c r="B11" s="121">
        <v>3</v>
      </c>
      <c r="C11" s="34" t="s">
        <v>63</v>
      </c>
      <c r="D11" s="124" t="s">
        <v>63</v>
      </c>
      <c r="E11" s="130"/>
      <c r="F11" s="131"/>
    </row>
    <row r="12" spans="2:6" ht="14.25">
      <c r="B12" s="121">
        <v>4</v>
      </c>
      <c r="C12" s="129" t="s">
        <v>171</v>
      </c>
      <c r="D12" s="124" t="s">
        <v>114</v>
      </c>
      <c r="E12" s="130"/>
      <c r="F12" s="131"/>
    </row>
    <row r="13" spans="2:6" ht="14.25">
      <c r="B13" s="121">
        <v>5</v>
      </c>
      <c r="C13" s="129" t="s">
        <v>143</v>
      </c>
      <c r="D13" s="124" t="s">
        <v>143</v>
      </c>
      <c r="E13" s="130"/>
      <c r="F13" s="131"/>
    </row>
    <row r="14" spans="2:6" ht="14.25">
      <c r="B14" s="121">
        <v>6</v>
      </c>
      <c r="C14" s="129" t="s">
        <v>172</v>
      </c>
      <c r="D14" s="122" t="s">
        <v>147</v>
      </c>
      <c r="E14" s="131"/>
      <c r="F14" s="131"/>
    </row>
    <row r="15" spans="2:6" ht="14.25">
      <c r="B15" s="121">
        <v>7</v>
      </c>
      <c r="C15" s="129" t="s">
        <v>149</v>
      </c>
      <c r="D15" s="122" t="s">
        <v>149</v>
      </c>
      <c r="E15" s="131"/>
      <c r="F15" s="131"/>
    </row>
    <row r="16" spans="2:6" ht="14.25">
      <c r="B16" s="121">
        <v>8</v>
      </c>
      <c r="C16" s="129" t="s">
        <v>150</v>
      </c>
      <c r="D16" s="122" t="s">
        <v>150</v>
      </c>
      <c r="E16" s="131"/>
      <c r="F16" s="131"/>
    </row>
    <row r="17" spans="2:6" ht="14.25">
      <c r="B17" s="121">
        <v>9</v>
      </c>
      <c r="C17" s="129" t="s">
        <v>151</v>
      </c>
      <c r="D17" s="122" t="s">
        <v>151</v>
      </c>
      <c r="E17" s="131"/>
      <c r="F17" s="131"/>
    </row>
    <row r="18" spans="2:6" ht="14.25">
      <c r="B18" s="121">
        <v>10</v>
      </c>
      <c r="C18" s="129" t="s">
        <v>152</v>
      </c>
      <c r="D18" s="122" t="s">
        <v>152</v>
      </c>
      <c r="E18" s="131"/>
      <c r="F18" s="131"/>
    </row>
    <row r="19" spans="2:6" ht="14.25">
      <c r="B19" s="121">
        <v>11</v>
      </c>
      <c r="C19" s="129" t="s">
        <v>153</v>
      </c>
      <c r="D19" s="123" t="s">
        <v>153</v>
      </c>
      <c r="E19" s="131"/>
      <c r="F19" s="131"/>
    </row>
    <row r="20" spans="2:6" ht="14.25">
      <c r="B20" s="121"/>
      <c r="C20" s="129"/>
      <c r="D20" s="124"/>
      <c r="E20" s="131"/>
      <c r="F20" s="131"/>
    </row>
    <row r="21" spans="2:6" ht="14.25">
      <c r="B21" s="121"/>
      <c r="C21" s="129"/>
      <c r="D21" s="124"/>
      <c r="E21" s="131"/>
      <c r="F21" s="13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1" location="'Account management'!A1" display="Account management module"/>
    <hyperlink ref="D10" location="'Display Homepage'!A1" display="Display Personal Page"/>
    <hyperlink ref="D9" location="Common!A1" display="Common"/>
    <hyperlink ref="D12" location="'Create Edit Project'!A1" display="Create Edit Project"/>
    <hyperlink ref="D13" location="'Project Detail'!A1" display="Project detail"/>
    <hyperlink ref="D15" location="'Project management'!A1" display="Project management"/>
    <hyperlink ref="D14" location="'Back Project'!A1" display="Back Project"/>
    <hyperlink ref="D16" location="Discover!A1" display="Discover"/>
    <hyperlink ref="D17" location="Statistic!A1" display="Statistic"/>
    <hyperlink ref="D18" location="Message!A1" display="Message"/>
    <hyperlink ref="D1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5" workbookViewId="0">
      <selection activeCell="G32" sqref="G32"/>
    </sheetView>
  </sheetViews>
  <sheetFormatPr defaultRowHeight="14.25" customHeight="1"/>
  <cols>
    <col min="1" max="1" width="14.25" style="140" customWidth="1"/>
    <col min="2" max="2" width="52.875" style="140" customWidth="1"/>
    <col min="3" max="3" width="37.5" style="140" customWidth="1"/>
    <col min="4" max="16384" width="9" style="140"/>
  </cols>
  <sheetData>
    <row r="1" spans="1:3" ht="14.25" customHeight="1">
      <c r="A1" s="192" t="s">
        <v>85</v>
      </c>
      <c r="B1" s="192"/>
      <c r="C1" s="192"/>
    </row>
    <row r="2" spans="1:3" ht="14.25" customHeight="1" thickBot="1"/>
    <row r="3" spans="1:3" ht="15">
      <c r="A3" s="177" t="s">
        <v>16</v>
      </c>
      <c r="B3" s="178" t="s">
        <v>84</v>
      </c>
      <c r="C3" s="179" t="s">
        <v>83</v>
      </c>
    </row>
    <row r="4" spans="1:3" ht="15">
      <c r="A4" s="143" t="s">
        <v>102</v>
      </c>
      <c r="B4" s="141" t="s">
        <v>91</v>
      </c>
      <c r="C4" s="141"/>
    </row>
    <row r="5" spans="1:3" ht="15">
      <c r="A5" s="143" t="s">
        <v>103</v>
      </c>
      <c r="B5" s="141" t="s">
        <v>181</v>
      </c>
      <c r="C5" s="141"/>
    </row>
    <row r="6" spans="1:3" ht="15">
      <c r="A6" s="143" t="s">
        <v>104</v>
      </c>
      <c r="B6" s="141" t="s">
        <v>225</v>
      </c>
      <c r="C6" s="141"/>
    </row>
    <row r="7" spans="1:3" ht="15">
      <c r="A7" s="143" t="s">
        <v>105</v>
      </c>
      <c r="B7" s="141" t="s">
        <v>86</v>
      </c>
      <c r="C7" s="141"/>
    </row>
    <row r="8" spans="1:3" ht="15">
      <c r="A8" s="143" t="s">
        <v>106</v>
      </c>
      <c r="B8" s="141" t="s">
        <v>90</v>
      </c>
      <c r="C8" s="141"/>
    </row>
    <row r="9" spans="1:3" ht="15">
      <c r="A9" s="143" t="s">
        <v>107</v>
      </c>
      <c r="B9" s="141" t="s">
        <v>87</v>
      </c>
      <c r="C9" s="141"/>
    </row>
    <row r="10" spans="1:3" ht="15">
      <c r="A10" s="143" t="s">
        <v>108</v>
      </c>
      <c r="B10" s="141" t="s">
        <v>175</v>
      </c>
      <c r="C10" s="141"/>
    </row>
    <row r="11" spans="1:3" ht="15">
      <c r="A11" s="143" t="s">
        <v>109</v>
      </c>
      <c r="B11" s="141" t="s">
        <v>88</v>
      </c>
      <c r="C11" s="141"/>
    </row>
    <row r="12" spans="1:3" ht="15">
      <c r="A12" s="143" t="s">
        <v>110</v>
      </c>
      <c r="B12" s="141" t="s">
        <v>89</v>
      </c>
      <c r="C12" s="141"/>
    </row>
    <row r="13" spans="1:3" ht="15">
      <c r="A13" s="143" t="s">
        <v>93</v>
      </c>
      <c r="B13" s="141" t="s">
        <v>92</v>
      </c>
      <c r="C13" s="141"/>
    </row>
    <row r="14" spans="1:3" ht="15">
      <c r="A14" s="143" t="s">
        <v>94</v>
      </c>
      <c r="B14" s="142" t="s">
        <v>113</v>
      </c>
      <c r="C14" s="141"/>
    </row>
    <row r="15" spans="1:3" ht="15">
      <c r="A15" s="143" t="s">
        <v>95</v>
      </c>
      <c r="B15" s="141" t="s">
        <v>176</v>
      </c>
      <c r="C15" s="141"/>
    </row>
    <row r="16" spans="1:3" ht="15">
      <c r="A16" s="143" t="s">
        <v>96</v>
      </c>
      <c r="B16" s="141" t="s">
        <v>178</v>
      </c>
      <c r="C16" s="141"/>
    </row>
    <row r="17" spans="1:3" ht="15">
      <c r="A17" s="143" t="s">
        <v>97</v>
      </c>
      <c r="B17" s="141" t="s">
        <v>119</v>
      </c>
      <c r="C17" s="141"/>
    </row>
    <row r="18" spans="1:3" ht="15">
      <c r="A18" s="143" t="s">
        <v>98</v>
      </c>
      <c r="B18" s="141" t="s">
        <v>120</v>
      </c>
      <c r="C18" s="141"/>
    </row>
    <row r="19" spans="1:3" ht="15">
      <c r="A19" s="143" t="s">
        <v>99</v>
      </c>
      <c r="B19" s="142" t="s">
        <v>121</v>
      </c>
      <c r="C19" s="141"/>
    </row>
    <row r="20" spans="1:3" ht="15">
      <c r="A20" s="143" t="s">
        <v>100</v>
      </c>
      <c r="B20" s="142" t="s">
        <v>332</v>
      </c>
      <c r="C20" s="141"/>
    </row>
    <row r="21" spans="1:3" ht="15">
      <c r="A21" s="143" t="s">
        <v>101</v>
      </c>
      <c r="B21" s="142" t="s">
        <v>333</v>
      </c>
      <c r="C21" s="141"/>
    </row>
    <row r="22" spans="1:3" ht="15">
      <c r="A22" s="143" t="s">
        <v>122</v>
      </c>
      <c r="B22" s="142" t="s">
        <v>334</v>
      </c>
      <c r="C22" s="141"/>
    </row>
    <row r="23" spans="1:3" ht="15">
      <c r="A23" s="143" t="s">
        <v>123</v>
      </c>
      <c r="B23" s="142" t="s">
        <v>339</v>
      </c>
      <c r="C23" s="141"/>
    </row>
    <row r="24" spans="1:3" ht="15">
      <c r="A24" s="143" t="s">
        <v>124</v>
      </c>
      <c r="B24" s="142" t="s">
        <v>340</v>
      </c>
      <c r="C24" s="141"/>
    </row>
    <row r="25" spans="1:3" ht="15">
      <c r="A25" s="143" t="s">
        <v>125</v>
      </c>
      <c r="B25" s="142" t="s">
        <v>341</v>
      </c>
      <c r="C25" s="141"/>
    </row>
    <row r="26" spans="1:3" ht="15">
      <c r="A26" s="143" t="s">
        <v>126</v>
      </c>
      <c r="B26" s="142" t="s">
        <v>342</v>
      </c>
      <c r="C26" s="141"/>
    </row>
    <row r="27" spans="1:3" ht="15">
      <c r="A27" s="143" t="s">
        <v>132</v>
      </c>
      <c r="B27" s="141" t="s">
        <v>127</v>
      </c>
      <c r="C27" s="141"/>
    </row>
    <row r="28" spans="1:3" ht="15">
      <c r="A28" s="143" t="s">
        <v>133</v>
      </c>
      <c r="B28" s="141" t="s">
        <v>128</v>
      </c>
      <c r="C28" s="141"/>
    </row>
    <row r="29" spans="1:3" ht="15">
      <c r="A29" s="143" t="s">
        <v>134</v>
      </c>
      <c r="B29" s="141" t="s">
        <v>129</v>
      </c>
      <c r="C29" s="141"/>
    </row>
    <row r="30" spans="1:3" ht="15">
      <c r="A30" s="143" t="s">
        <v>135</v>
      </c>
      <c r="B30" s="141" t="s">
        <v>130</v>
      </c>
      <c r="C30" s="141"/>
    </row>
    <row r="31" spans="1:3" ht="15">
      <c r="A31" s="143" t="s">
        <v>136</v>
      </c>
      <c r="B31" s="141" t="s">
        <v>131</v>
      </c>
      <c r="C31" s="141"/>
    </row>
    <row r="32" spans="1:3" ht="15">
      <c r="A32" s="143" t="s">
        <v>137</v>
      </c>
      <c r="B32" s="141" t="s">
        <v>139</v>
      </c>
      <c r="C32" s="141"/>
    </row>
    <row r="33" spans="1:3" ht="15">
      <c r="A33" s="143" t="s">
        <v>138</v>
      </c>
      <c r="B33" s="141" t="s">
        <v>140</v>
      </c>
      <c r="C33" s="141"/>
    </row>
    <row r="34" spans="1:3" ht="15">
      <c r="A34" s="143" t="s">
        <v>335</v>
      </c>
      <c r="B34" s="141" t="s">
        <v>148</v>
      </c>
      <c r="C34" s="141"/>
    </row>
    <row r="35" spans="1:3" ht="15">
      <c r="A35" s="143" t="s">
        <v>336</v>
      </c>
      <c r="B35" s="141" t="s">
        <v>177</v>
      </c>
      <c r="C35" s="141"/>
    </row>
    <row r="36" spans="1:3" ht="15">
      <c r="A36" s="143" t="s">
        <v>337</v>
      </c>
      <c r="B36" s="141" t="s">
        <v>179</v>
      </c>
      <c r="C36" s="141"/>
    </row>
    <row r="37" spans="1:3" ht="15">
      <c r="A37" s="143" t="s">
        <v>338</v>
      </c>
      <c r="B37" s="141" t="s">
        <v>180</v>
      </c>
      <c r="C37" s="141"/>
    </row>
    <row r="38" spans="1:3" ht="15">
      <c r="A38" s="156"/>
      <c r="B38" s="141"/>
      <c r="C38" s="14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P24"/>
  <sheetViews>
    <sheetView zoomScale="85" zoomScaleNormal="85" workbookViewId="0"/>
  </sheetViews>
  <sheetFormatPr defaultRowHeight="14.25" customHeight="1"/>
  <cols>
    <col min="1" max="1" width="17.375" style="214" customWidth="1"/>
    <col min="2" max="2" width="35.125" style="214" customWidth="1"/>
    <col min="3" max="3" width="36" style="214" customWidth="1"/>
    <col min="4" max="4" width="31.625" style="214" customWidth="1"/>
    <col min="5" max="6" width="16.5" style="214" customWidth="1"/>
    <col min="7" max="7" width="18.875" style="214" customWidth="1"/>
    <col min="8" max="8" width="9" style="214"/>
    <col min="9" max="9" width="16.25" style="214" customWidth="1"/>
    <col min="10" max="10" width="0" style="214" hidden="1" customWidth="1"/>
    <col min="11" max="16384" width="9" style="214"/>
  </cols>
  <sheetData>
    <row r="1" spans="1:250" ht="14.25" customHeight="1" thickBot="1">
      <c r="A1" s="211" t="s">
        <v>47</v>
      </c>
      <c r="B1" s="212"/>
      <c r="C1" s="212"/>
      <c r="D1" s="212"/>
      <c r="E1" s="212"/>
      <c r="F1" s="212"/>
      <c r="G1" s="212"/>
      <c r="H1" s="213"/>
      <c r="I1" s="213"/>
      <c r="J1" s="213" t="s">
        <v>173</v>
      </c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  <c r="BO1" s="213"/>
      <c r="BP1" s="213"/>
      <c r="BQ1" s="213"/>
      <c r="BR1" s="213"/>
      <c r="BS1" s="213"/>
      <c r="BT1" s="213"/>
      <c r="BU1" s="213"/>
      <c r="BV1" s="213"/>
      <c r="BW1" s="213"/>
      <c r="BX1" s="213"/>
      <c r="BY1" s="213"/>
      <c r="BZ1" s="213"/>
      <c r="CA1" s="213"/>
      <c r="CB1" s="213"/>
      <c r="CC1" s="213"/>
      <c r="CD1" s="213"/>
      <c r="CE1" s="213"/>
      <c r="CF1" s="213"/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213"/>
      <c r="CT1" s="213"/>
      <c r="CU1" s="213"/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  <c r="DH1" s="213"/>
      <c r="DI1" s="213"/>
      <c r="DJ1" s="213"/>
      <c r="DK1" s="213"/>
      <c r="DL1" s="213"/>
      <c r="DM1" s="213"/>
      <c r="DN1" s="213"/>
      <c r="DO1" s="213"/>
      <c r="DP1" s="213"/>
      <c r="DQ1" s="213"/>
      <c r="DR1" s="213"/>
      <c r="DS1" s="213"/>
      <c r="DT1" s="213"/>
      <c r="DU1" s="213"/>
      <c r="DV1" s="213"/>
      <c r="DW1" s="213"/>
      <c r="DX1" s="213"/>
      <c r="DY1" s="213"/>
      <c r="DZ1" s="213"/>
      <c r="EA1" s="213"/>
      <c r="EB1" s="213"/>
      <c r="EC1" s="213"/>
      <c r="ED1" s="213"/>
      <c r="EE1" s="213"/>
      <c r="EF1" s="213"/>
      <c r="EG1" s="213"/>
      <c r="EH1" s="213"/>
      <c r="EI1" s="213"/>
      <c r="EJ1" s="213"/>
      <c r="EK1" s="213"/>
      <c r="EL1" s="213"/>
      <c r="EM1" s="213"/>
      <c r="EN1" s="213"/>
      <c r="EO1" s="213"/>
      <c r="EP1" s="213"/>
      <c r="EQ1" s="213"/>
      <c r="ER1" s="213"/>
      <c r="ES1" s="213"/>
      <c r="ET1" s="213"/>
      <c r="EU1" s="213"/>
      <c r="EV1" s="213"/>
      <c r="EW1" s="213"/>
      <c r="EX1" s="213"/>
      <c r="EY1" s="213"/>
      <c r="EZ1" s="213"/>
      <c r="FA1" s="213"/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3"/>
      <c r="FR1" s="213"/>
      <c r="FS1" s="213"/>
      <c r="FT1" s="213"/>
      <c r="FU1" s="213"/>
      <c r="FV1" s="213"/>
      <c r="FW1" s="213"/>
      <c r="FX1" s="213"/>
      <c r="FY1" s="213"/>
      <c r="FZ1" s="213"/>
      <c r="GA1" s="213"/>
      <c r="GB1" s="213"/>
      <c r="GC1" s="213"/>
      <c r="GD1" s="213"/>
      <c r="GE1" s="213"/>
      <c r="GF1" s="213"/>
      <c r="GG1" s="213"/>
      <c r="GH1" s="213"/>
      <c r="GI1" s="213"/>
      <c r="GJ1" s="213"/>
      <c r="GK1" s="213"/>
      <c r="GL1" s="213"/>
      <c r="GM1" s="213"/>
      <c r="GN1" s="213"/>
      <c r="GO1" s="213"/>
      <c r="GP1" s="213"/>
      <c r="GQ1" s="213"/>
      <c r="GR1" s="213"/>
      <c r="GS1" s="213"/>
      <c r="GT1" s="213"/>
      <c r="GU1" s="213"/>
      <c r="GV1" s="213"/>
      <c r="GW1" s="213"/>
      <c r="GX1" s="213"/>
      <c r="GY1" s="213"/>
      <c r="GZ1" s="213"/>
      <c r="HA1" s="213"/>
      <c r="HB1" s="213"/>
      <c r="HC1" s="213"/>
      <c r="HD1" s="213"/>
      <c r="HE1" s="213"/>
      <c r="HF1" s="213"/>
      <c r="HG1" s="213"/>
      <c r="HH1" s="213"/>
      <c r="HI1" s="213"/>
      <c r="HJ1" s="213"/>
      <c r="HK1" s="213"/>
      <c r="HL1" s="213"/>
      <c r="HM1" s="213"/>
      <c r="HN1" s="213"/>
      <c r="HO1" s="213"/>
      <c r="HP1" s="213"/>
      <c r="HQ1" s="213"/>
      <c r="HR1" s="213"/>
      <c r="HS1" s="213"/>
      <c r="HT1" s="213"/>
      <c r="HU1" s="213"/>
      <c r="HV1" s="213"/>
      <c r="HW1" s="213"/>
      <c r="HX1" s="213"/>
      <c r="HY1" s="213"/>
      <c r="HZ1" s="213"/>
      <c r="IA1" s="213"/>
      <c r="IB1" s="213"/>
      <c r="IC1" s="213"/>
      <c r="ID1" s="213"/>
      <c r="IE1" s="213"/>
      <c r="IF1" s="213"/>
      <c r="IG1" s="213"/>
      <c r="IH1" s="213"/>
      <c r="II1" s="213"/>
      <c r="IJ1" s="213"/>
      <c r="IK1" s="213"/>
      <c r="IL1" s="213"/>
      <c r="IM1" s="213"/>
      <c r="IN1" s="213"/>
      <c r="IO1" s="213"/>
      <c r="IP1" s="213"/>
    </row>
    <row r="2" spans="1:250" ht="14.25" customHeight="1">
      <c r="A2" s="215" t="s">
        <v>21</v>
      </c>
      <c r="B2" s="216" t="s">
        <v>48</v>
      </c>
      <c r="C2" s="217"/>
      <c r="D2" s="217"/>
      <c r="E2" s="217"/>
      <c r="F2" s="217"/>
      <c r="G2" s="218"/>
      <c r="H2" s="213"/>
      <c r="I2" s="213"/>
      <c r="J2" s="213" t="s">
        <v>22</v>
      </c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  <c r="DF2" s="213"/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213"/>
      <c r="DR2" s="213"/>
      <c r="DS2" s="213"/>
      <c r="DT2" s="213"/>
      <c r="DU2" s="213"/>
      <c r="DV2" s="213"/>
      <c r="DW2" s="213"/>
      <c r="DX2" s="213"/>
      <c r="DY2" s="213"/>
      <c r="DZ2" s="213"/>
      <c r="EA2" s="213"/>
      <c r="EB2" s="213"/>
      <c r="EC2" s="213"/>
      <c r="ED2" s="213"/>
      <c r="EE2" s="213"/>
      <c r="EF2" s="213"/>
      <c r="EG2" s="213"/>
      <c r="EH2" s="213"/>
      <c r="EI2" s="213"/>
      <c r="EJ2" s="213"/>
      <c r="EK2" s="213"/>
      <c r="EL2" s="213"/>
      <c r="EM2" s="213"/>
      <c r="EN2" s="213"/>
      <c r="EO2" s="213"/>
      <c r="EP2" s="213"/>
      <c r="EQ2" s="213"/>
      <c r="ER2" s="213"/>
      <c r="ES2" s="213"/>
      <c r="ET2" s="213"/>
      <c r="EU2" s="213"/>
      <c r="EV2" s="213"/>
      <c r="EW2" s="213"/>
      <c r="EX2" s="213"/>
      <c r="EY2" s="213"/>
      <c r="EZ2" s="213"/>
      <c r="FA2" s="213"/>
      <c r="FB2" s="213"/>
      <c r="FC2" s="213"/>
      <c r="FD2" s="213"/>
      <c r="FE2" s="213"/>
      <c r="FF2" s="213"/>
      <c r="FG2" s="213"/>
      <c r="FH2" s="213"/>
      <c r="FI2" s="213"/>
      <c r="FJ2" s="213"/>
      <c r="FK2" s="213"/>
      <c r="FL2" s="213"/>
      <c r="FM2" s="213"/>
      <c r="FN2" s="213"/>
      <c r="FO2" s="213"/>
      <c r="FP2" s="213"/>
      <c r="FQ2" s="213"/>
      <c r="FR2" s="213"/>
      <c r="FS2" s="213"/>
      <c r="FT2" s="213"/>
      <c r="FU2" s="213"/>
      <c r="FV2" s="213"/>
      <c r="FW2" s="213"/>
      <c r="FX2" s="213"/>
      <c r="FY2" s="213"/>
      <c r="FZ2" s="213"/>
      <c r="GA2" s="213"/>
      <c r="GB2" s="213"/>
      <c r="GC2" s="213"/>
      <c r="GD2" s="213"/>
      <c r="GE2" s="213"/>
      <c r="GF2" s="213"/>
      <c r="GG2" s="213"/>
      <c r="GH2" s="213"/>
      <c r="GI2" s="213"/>
      <c r="GJ2" s="213"/>
      <c r="GK2" s="213"/>
      <c r="GL2" s="213"/>
      <c r="GM2" s="213"/>
      <c r="GN2" s="213"/>
      <c r="GO2" s="213"/>
      <c r="GP2" s="213"/>
      <c r="GQ2" s="213"/>
      <c r="GR2" s="213"/>
      <c r="GS2" s="213"/>
      <c r="GT2" s="213"/>
      <c r="GU2" s="213"/>
      <c r="GV2" s="213"/>
      <c r="GW2" s="213"/>
      <c r="GX2" s="213"/>
      <c r="GY2" s="213"/>
      <c r="GZ2" s="213"/>
      <c r="HA2" s="213"/>
      <c r="HB2" s="213"/>
      <c r="HC2" s="213"/>
      <c r="HD2" s="213"/>
      <c r="HE2" s="213"/>
      <c r="HF2" s="213"/>
      <c r="HG2" s="213"/>
      <c r="HH2" s="213"/>
      <c r="HI2" s="213"/>
      <c r="HJ2" s="213"/>
      <c r="HK2" s="213"/>
      <c r="HL2" s="213"/>
      <c r="HM2" s="213"/>
      <c r="HN2" s="213"/>
      <c r="HO2" s="213"/>
      <c r="HP2" s="213"/>
      <c r="HQ2" s="213"/>
      <c r="HR2" s="213"/>
      <c r="HS2" s="213"/>
      <c r="HT2" s="213"/>
      <c r="HU2" s="213"/>
      <c r="HV2" s="213"/>
      <c r="HW2" s="213"/>
      <c r="HX2" s="213"/>
      <c r="HY2" s="213"/>
      <c r="HZ2" s="213"/>
      <c r="IA2" s="213"/>
      <c r="IB2" s="213"/>
      <c r="IC2" s="213"/>
      <c r="ID2" s="213"/>
      <c r="IE2" s="213"/>
      <c r="IF2" s="213"/>
      <c r="IG2" s="213"/>
      <c r="IH2" s="213"/>
      <c r="II2" s="213"/>
      <c r="IJ2" s="213"/>
      <c r="IK2" s="213"/>
      <c r="IL2" s="213"/>
      <c r="IM2" s="213"/>
      <c r="IN2" s="213"/>
      <c r="IO2" s="213"/>
      <c r="IP2" s="213"/>
    </row>
    <row r="3" spans="1:250" ht="14.25" customHeight="1">
      <c r="A3" s="219" t="s">
        <v>23</v>
      </c>
      <c r="B3" s="220" t="s">
        <v>62</v>
      </c>
      <c r="C3" s="221"/>
      <c r="D3" s="221"/>
      <c r="E3" s="221"/>
      <c r="F3" s="221"/>
      <c r="G3" s="222"/>
      <c r="H3" s="213"/>
      <c r="I3" s="213"/>
      <c r="J3" s="213" t="s">
        <v>24</v>
      </c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3"/>
      <c r="CW3" s="213"/>
      <c r="CX3" s="213"/>
      <c r="CY3" s="213"/>
      <c r="CZ3" s="213"/>
      <c r="DA3" s="213"/>
      <c r="DB3" s="213"/>
      <c r="DC3" s="213"/>
      <c r="DD3" s="213"/>
      <c r="DE3" s="213"/>
      <c r="DF3" s="213"/>
      <c r="DG3" s="213"/>
      <c r="DH3" s="213"/>
      <c r="DI3" s="213"/>
      <c r="DJ3" s="213"/>
      <c r="DK3" s="213"/>
      <c r="DL3" s="213"/>
      <c r="DM3" s="213"/>
      <c r="DN3" s="213"/>
      <c r="DO3" s="213"/>
      <c r="DP3" s="213"/>
      <c r="DQ3" s="213"/>
      <c r="DR3" s="213"/>
      <c r="DS3" s="213"/>
      <c r="DT3" s="213"/>
      <c r="DU3" s="213"/>
      <c r="DV3" s="213"/>
      <c r="DW3" s="213"/>
      <c r="DX3" s="213"/>
      <c r="DY3" s="213"/>
      <c r="DZ3" s="213"/>
      <c r="EA3" s="213"/>
      <c r="EB3" s="213"/>
      <c r="EC3" s="213"/>
      <c r="ED3" s="213"/>
      <c r="EE3" s="213"/>
      <c r="EF3" s="213"/>
      <c r="EG3" s="213"/>
      <c r="EH3" s="213"/>
      <c r="EI3" s="213"/>
      <c r="EJ3" s="213"/>
      <c r="EK3" s="213"/>
      <c r="EL3" s="213"/>
      <c r="EM3" s="213"/>
      <c r="EN3" s="213"/>
      <c r="EO3" s="213"/>
      <c r="EP3" s="213"/>
      <c r="EQ3" s="213"/>
      <c r="ER3" s="213"/>
      <c r="ES3" s="213"/>
      <c r="ET3" s="213"/>
      <c r="EU3" s="213"/>
      <c r="EV3" s="213"/>
      <c r="EW3" s="213"/>
      <c r="EX3" s="213"/>
      <c r="EY3" s="213"/>
      <c r="EZ3" s="213"/>
      <c r="FA3" s="213"/>
      <c r="FB3" s="213"/>
      <c r="FC3" s="213"/>
      <c r="FD3" s="213"/>
      <c r="FE3" s="213"/>
      <c r="FF3" s="213"/>
      <c r="FG3" s="213"/>
      <c r="FH3" s="213"/>
      <c r="FI3" s="213"/>
      <c r="FJ3" s="213"/>
      <c r="FK3" s="213"/>
      <c r="FL3" s="213"/>
      <c r="FM3" s="213"/>
      <c r="FN3" s="213"/>
      <c r="FO3" s="213"/>
      <c r="FP3" s="213"/>
      <c r="FQ3" s="213"/>
      <c r="FR3" s="213"/>
      <c r="FS3" s="213"/>
      <c r="FT3" s="213"/>
      <c r="FU3" s="213"/>
      <c r="FV3" s="213"/>
      <c r="FW3" s="213"/>
      <c r="FX3" s="213"/>
      <c r="FY3" s="213"/>
      <c r="FZ3" s="213"/>
      <c r="GA3" s="213"/>
      <c r="GB3" s="213"/>
      <c r="GC3" s="213"/>
      <c r="GD3" s="213"/>
      <c r="GE3" s="213"/>
      <c r="GF3" s="213"/>
      <c r="GG3" s="213"/>
      <c r="GH3" s="213"/>
      <c r="GI3" s="213"/>
      <c r="GJ3" s="213"/>
      <c r="GK3" s="213"/>
      <c r="GL3" s="213"/>
      <c r="GM3" s="213"/>
      <c r="GN3" s="213"/>
      <c r="GO3" s="213"/>
      <c r="GP3" s="213"/>
      <c r="GQ3" s="213"/>
      <c r="GR3" s="213"/>
      <c r="GS3" s="213"/>
      <c r="GT3" s="213"/>
      <c r="GU3" s="213"/>
      <c r="GV3" s="213"/>
      <c r="GW3" s="213"/>
      <c r="GX3" s="213"/>
      <c r="GY3" s="213"/>
      <c r="GZ3" s="213"/>
      <c r="HA3" s="213"/>
      <c r="HB3" s="213"/>
      <c r="HC3" s="213"/>
      <c r="HD3" s="213"/>
      <c r="HE3" s="213"/>
      <c r="HF3" s="213"/>
      <c r="HG3" s="213"/>
      <c r="HH3" s="213"/>
      <c r="HI3" s="213"/>
      <c r="HJ3" s="213"/>
      <c r="HK3" s="213"/>
      <c r="HL3" s="213"/>
      <c r="HM3" s="213"/>
      <c r="HN3" s="213"/>
      <c r="HO3" s="213"/>
      <c r="HP3" s="213"/>
      <c r="HQ3" s="213"/>
      <c r="HR3" s="213"/>
      <c r="HS3" s="213"/>
      <c r="HT3" s="213"/>
      <c r="HU3" s="213"/>
      <c r="HV3" s="213"/>
      <c r="HW3" s="213"/>
      <c r="HX3" s="213"/>
      <c r="HY3" s="213"/>
      <c r="HZ3" s="213"/>
      <c r="IA3" s="213"/>
      <c r="IB3" s="213"/>
      <c r="IC3" s="213"/>
      <c r="ID3" s="213"/>
      <c r="IE3" s="213"/>
      <c r="IF3" s="213"/>
      <c r="IG3" s="213"/>
      <c r="IH3" s="213"/>
      <c r="II3" s="213"/>
      <c r="IJ3" s="213"/>
      <c r="IK3" s="213"/>
      <c r="IL3" s="213"/>
      <c r="IM3" s="213"/>
      <c r="IN3" s="213"/>
      <c r="IO3" s="213"/>
      <c r="IP3" s="213"/>
    </row>
    <row r="4" spans="1:250" ht="14.25" customHeight="1">
      <c r="A4" s="215" t="s">
        <v>25</v>
      </c>
      <c r="B4" s="220" t="str">
        <f>Cover!G4</f>
        <v>HiepTQSE60928</v>
      </c>
      <c r="C4" s="221"/>
      <c r="D4" s="221"/>
      <c r="E4" s="221"/>
      <c r="F4" s="221"/>
      <c r="G4" s="222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  <c r="DH4" s="213"/>
      <c r="DI4" s="213"/>
      <c r="DJ4" s="213"/>
      <c r="DK4" s="213"/>
      <c r="DL4" s="213"/>
      <c r="DM4" s="213"/>
      <c r="DN4" s="213"/>
      <c r="DO4" s="213"/>
      <c r="DP4" s="213"/>
      <c r="DQ4" s="213"/>
      <c r="DR4" s="213"/>
      <c r="DS4" s="213"/>
      <c r="DT4" s="213"/>
      <c r="DU4" s="213"/>
      <c r="DV4" s="213"/>
      <c r="DW4" s="213"/>
      <c r="DX4" s="213"/>
      <c r="DY4" s="213"/>
      <c r="DZ4" s="213"/>
      <c r="EA4" s="213"/>
      <c r="EB4" s="213"/>
      <c r="EC4" s="213"/>
      <c r="ED4" s="213"/>
      <c r="EE4" s="213"/>
      <c r="EF4" s="213"/>
      <c r="EG4" s="213"/>
      <c r="EH4" s="213"/>
      <c r="EI4" s="213"/>
      <c r="EJ4" s="213"/>
      <c r="EK4" s="213"/>
      <c r="EL4" s="213"/>
      <c r="EM4" s="213"/>
      <c r="EN4" s="213"/>
      <c r="EO4" s="213"/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13"/>
      <c r="FF4" s="213"/>
      <c r="FG4" s="213"/>
      <c r="FH4" s="213"/>
      <c r="FI4" s="213"/>
      <c r="FJ4" s="213"/>
      <c r="FK4" s="213"/>
      <c r="FL4" s="213"/>
      <c r="FM4" s="213"/>
      <c r="FN4" s="213"/>
      <c r="FO4" s="213"/>
      <c r="FP4" s="213"/>
      <c r="FQ4" s="213"/>
      <c r="FR4" s="213"/>
      <c r="FS4" s="213"/>
      <c r="FT4" s="213"/>
      <c r="FU4" s="213"/>
      <c r="FV4" s="213"/>
      <c r="FW4" s="213"/>
      <c r="FX4" s="213"/>
      <c r="FY4" s="213"/>
      <c r="FZ4" s="213"/>
      <c r="GA4" s="213"/>
      <c r="GB4" s="213"/>
      <c r="GC4" s="213"/>
      <c r="GD4" s="213"/>
      <c r="GE4" s="213"/>
      <c r="GF4" s="213"/>
      <c r="GG4" s="213"/>
      <c r="GH4" s="213"/>
      <c r="GI4" s="213"/>
      <c r="GJ4" s="213"/>
      <c r="GK4" s="213"/>
      <c r="GL4" s="213"/>
      <c r="GM4" s="213"/>
      <c r="GN4" s="213"/>
      <c r="GO4" s="213"/>
      <c r="GP4" s="213"/>
      <c r="GQ4" s="213"/>
      <c r="GR4" s="213"/>
      <c r="GS4" s="213"/>
      <c r="GT4" s="213"/>
      <c r="GU4" s="213"/>
      <c r="GV4" s="213"/>
      <c r="GW4" s="213"/>
      <c r="GX4" s="213"/>
      <c r="GY4" s="213"/>
      <c r="GZ4" s="213"/>
      <c r="HA4" s="213"/>
      <c r="HB4" s="213"/>
      <c r="HC4" s="213"/>
      <c r="HD4" s="213"/>
      <c r="HE4" s="213"/>
      <c r="HF4" s="213"/>
      <c r="HG4" s="213"/>
      <c r="HH4" s="213"/>
      <c r="HI4" s="213"/>
      <c r="HJ4" s="213"/>
      <c r="HK4" s="213"/>
      <c r="HL4" s="213"/>
      <c r="HM4" s="213"/>
      <c r="HN4" s="213"/>
      <c r="HO4" s="213"/>
      <c r="HP4" s="213"/>
      <c r="HQ4" s="213"/>
      <c r="HR4" s="213"/>
      <c r="HS4" s="213"/>
      <c r="HT4" s="213"/>
      <c r="HU4" s="213"/>
      <c r="HV4" s="213"/>
      <c r="HW4" s="213"/>
      <c r="HX4" s="213"/>
      <c r="HY4" s="213"/>
      <c r="HZ4" s="213"/>
      <c r="IA4" s="213"/>
      <c r="IB4" s="213"/>
      <c r="IC4" s="213"/>
      <c r="ID4" s="213"/>
      <c r="IE4" s="213"/>
      <c r="IF4" s="213"/>
      <c r="IG4" s="213"/>
      <c r="IH4" s="213"/>
      <c r="II4" s="213"/>
      <c r="IJ4" s="213"/>
      <c r="IK4" s="213"/>
      <c r="IL4" s="213"/>
      <c r="IM4" s="213"/>
      <c r="IN4" s="213"/>
      <c r="IO4" s="213"/>
      <c r="IP4" s="213"/>
    </row>
    <row r="5" spans="1:250" ht="14.25" customHeight="1">
      <c r="A5" s="81" t="s">
        <v>22</v>
      </c>
      <c r="B5" s="82" t="s">
        <v>24</v>
      </c>
      <c r="C5" s="82" t="s">
        <v>26</v>
      </c>
      <c r="D5" s="180" t="s">
        <v>27</v>
      </c>
      <c r="E5" s="199" t="s">
        <v>28</v>
      </c>
      <c r="F5" s="200"/>
      <c r="G5" s="201"/>
      <c r="H5" s="213"/>
      <c r="I5" s="213"/>
      <c r="J5" s="213" t="s">
        <v>26</v>
      </c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3"/>
      <c r="BX5" s="213"/>
      <c r="BY5" s="213"/>
      <c r="BZ5" s="213"/>
      <c r="CA5" s="213"/>
      <c r="CB5" s="213"/>
      <c r="CC5" s="213"/>
      <c r="CD5" s="213"/>
      <c r="CE5" s="213"/>
      <c r="CF5" s="213"/>
      <c r="CG5" s="213"/>
      <c r="CH5" s="213"/>
      <c r="CI5" s="213"/>
      <c r="CJ5" s="213"/>
      <c r="CK5" s="213"/>
      <c r="CL5" s="213"/>
      <c r="CM5" s="213"/>
      <c r="CN5" s="213"/>
      <c r="CO5" s="213"/>
      <c r="CP5" s="213"/>
      <c r="CQ5" s="213"/>
      <c r="CR5" s="213"/>
      <c r="CS5" s="213"/>
      <c r="CT5" s="213"/>
      <c r="CU5" s="213"/>
      <c r="CV5" s="213"/>
      <c r="CW5" s="213"/>
      <c r="CX5" s="213"/>
      <c r="CY5" s="213"/>
      <c r="CZ5" s="213"/>
      <c r="DA5" s="213"/>
      <c r="DB5" s="213"/>
      <c r="DC5" s="213"/>
      <c r="DD5" s="213"/>
      <c r="DE5" s="213"/>
      <c r="DF5" s="213"/>
      <c r="DG5" s="213"/>
      <c r="DH5" s="213"/>
      <c r="DI5" s="213"/>
      <c r="DJ5" s="213"/>
      <c r="DK5" s="213"/>
      <c r="DL5" s="213"/>
      <c r="DM5" s="213"/>
      <c r="DN5" s="213"/>
      <c r="DO5" s="213"/>
      <c r="DP5" s="213"/>
      <c r="DQ5" s="213"/>
      <c r="DR5" s="213"/>
      <c r="DS5" s="213"/>
      <c r="DT5" s="213"/>
      <c r="DU5" s="213"/>
      <c r="DV5" s="213"/>
      <c r="DW5" s="213"/>
      <c r="DX5" s="213"/>
      <c r="DY5" s="213"/>
      <c r="DZ5" s="213"/>
      <c r="EA5" s="213"/>
      <c r="EB5" s="213"/>
      <c r="EC5" s="213"/>
      <c r="ED5" s="213"/>
      <c r="EE5" s="213"/>
      <c r="EF5" s="213"/>
      <c r="EG5" s="213"/>
      <c r="EH5" s="213"/>
      <c r="EI5" s="213"/>
      <c r="EJ5" s="213"/>
      <c r="EK5" s="213"/>
      <c r="EL5" s="213"/>
      <c r="EM5" s="213"/>
      <c r="EN5" s="213"/>
      <c r="EO5" s="213"/>
      <c r="EP5" s="213"/>
      <c r="EQ5" s="213"/>
      <c r="ER5" s="213"/>
      <c r="ES5" s="213"/>
      <c r="ET5" s="213"/>
      <c r="EU5" s="213"/>
      <c r="EV5" s="213"/>
      <c r="EW5" s="213"/>
      <c r="EX5" s="213"/>
      <c r="EY5" s="213"/>
      <c r="EZ5" s="213"/>
      <c r="FA5" s="213"/>
      <c r="FB5" s="213"/>
      <c r="FC5" s="213"/>
      <c r="FD5" s="213"/>
      <c r="FE5" s="213"/>
      <c r="FF5" s="213"/>
      <c r="FG5" s="213"/>
      <c r="FH5" s="213"/>
      <c r="FI5" s="213"/>
      <c r="FJ5" s="213"/>
      <c r="FK5" s="213"/>
      <c r="FL5" s="213"/>
      <c r="FM5" s="213"/>
      <c r="FN5" s="213"/>
      <c r="FO5" s="213"/>
      <c r="FP5" s="213"/>
      <c r="FQ5" s="213"/>
      <c r="FR5" s="213"/>
      <c r="FS5" s="213"/>
      <c r="FT5" s="213"/>
      <c r="FU5" s="213"/>
      <c r="FV5" s="213"/>
      <c r="FW5" s="213"/>
      <c r="FX5" s="213"/>
      <c r="FY5" s="213"/>
      <c r="FZ5" s="213"/>
      <c r="GA5" s="213"/>
      <c r="GB5" s="213"/>
      <c r="GC5" s="213"/>
      <c r="GD5" s="213"/>
      <c r="GE5" s="213"/>
      <c r="GF5" s="213"/>
      <c r="GG5" s="213"/>
      <c r="GH5" s="213"/>
      <c r="GI5" s="213"/>
      <c r="GJ5" s="213"/>
      <c r="GK5" s="213"/>
      <c r="GL5" s="213"/>
      <c r="GM5" s="213"/>
      <c r="GN5" s="213"/>
      <c r="GO5" s="213"/>
      <c r="GP5" s="213"/>
      <c r="GQ5" s="213"/>
      <c r="GR5" s="213"/>
      <c r="GS5" s="213"/>
      <c r="GT5" s="213"/>
      <c r="GU5" s="213"/>
      <c r="GV5" s="213"/>
      <c r="GW5" s="213"/>
      <c r="GX5" s="213"/>
      <c r="GY5" s="213"/>
      <c r="GZ5" s="213"/>
      <c r="HA5" s="213"/>
      <c r="HB5" s="213"/>
      <c r="HC5" s="213"/>
      <c r="HD5" s="213"/>
      <c r="HE5" s="213"/>
      <c r="HF5" s="213"/>
      <c r="HG5" s="213"/>
      <c r="HH5" s="213"/>
      <c r="HI5" s="213"/>
      <c r="HJ5" s="213"/>
      <c r="HK5" s="213"/>
      <c r="HL5" s="213"/>
      <c r="HM5" s="213"/>
      <c r="HN5" s="213"/>
      <c r="HO5" s="213"/>
      <c r="HP5" s="213"/>
      <c r="HQ5" s="213"/>
      <c r="HR5" s="213"/>
      <c r="HS5" s="213"/>
      <c r="HT5" s="213"/>
      <c r="HU5" s="213"/>
      <c r="HV5" s="213"/>
      <c r="HW5" s="213"/>
      <c r="HX5" s="213"/>
      <c r="HY5" s="213"/>
      <c r="HZ5" s="213"/>
      <c r="IA5" s="213"/>
      <c r="IB5" s="213"/>
      <c r="IC5" s="213"/>
      <c r="ID5" s="213"/>
      <c r="IE5" s="213"/>
      <c r="IF5" s="213"/>
      <c r="IG5" s="213"/>
      <c r="IH5" s="213"/>
      <c r="II5" s="213"/>
      <c r="IJ5" s="213"/>
      <c r="IK5" s="213"/>
      <c r="IL5" s="213"/>
      <c r="IM5" s="213"/>
      <c r="IN5" s="213"/>
      <c r="IO5" s="213"/>
      <c r="IP5" s="213"/>
    </row>
    <row r="6" spans="1:250" ht="14.25" customHeight="1" thickBot="1">
      <c r="A6" s="86">
        <f>COUNTIF(F12:G152,"Pass")</f>
        <v>0</v>
      </c>
      <c r="B6" s="87">
        <f>COUNTIF(F12:G152,"Fail")</f>
        <v>0</v>
      </c>
      <c r="C6" s="87">
        <f>E6-D6-B6-A6</f>
        <v>16</v>
      </c>
      <c r="D6" s="88">
        <f>COUNTIF(F12:G152,"N/A")</f>
        <v>0</v>
      </c>
      <c r="E6" s="202">
        <f>COUNTA(A12:A152)*2</f>
        <v>16</v>
      </c>
      <c r="F6" s="203"/>
      <c r="G6" s="204"/>
      <c r="H6" s="213"/>
      <c r="I6" s="213"/>
      <c r="J6" s="213" t="s">
        <v>27</v>
      </c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  <c r="CU6" s="213"/>
      <c r="CV6" s="213"/>
      <c r="CW6" s="213"/>
      <c r="CX6" s="213"/>
      <c r="CY6" s="213"/>
      <c r="CZ6" s="213"/>
      <c r="DA6" s="213"/>
      <c r="DB6" s="213"/>
      <c r="DC6" s="213"/>
      <c r="DD6" s="213"/>
      <c r="DE6" s="213"/>
      <c r="DF6" s="213"/>
      <c r="DG6" s="213"/>
      <c r="DH6" s="213"/>
      <c r="DI6" s="213"/>
      <c r="DJ6" s="213"/>
      <c r="DK6" s="213"/>
      <c r="DL6" s="213"/>
      <c r="DM6" s="213"/>
      <c r="DN6" s="213"/>
      <c r="DO6" s="213"/>
      <c r="DP6" s="213"/>
      <c r="DQ6" s="213"/>
      <c r="DR6" s="213"/>
      <c r="DS6" s="213"/>
      <c r="DT6" s="213"/>
      <c r="DU6" s="213"/>
      <c r="DV6" s="213"/>
      <c r="DW6" s="213"/>
      <c r="DX6" s="213"/>
      <c r="DY6" s="213"/>
      <c r="DZ6" s="213"/>
      <c r="EA6" s="213"/>
      <c r="EB6" s="213"/>
      <c r="EC6" s="213"/>
      <c r="ED6" s="213"/>
      <c r="EE6" s="213"/>
      <c r="EF6" s="213"/>
      <c r="EG6" s="213"/>
      <c r="EH6" s="213"/>
      <c r="EI6" s="213"/>
      <c r="EJ6" s="213"/>
      <c r="EK6" s="213"/>
      <c r="EL6" s="213"/>
      <c r="EM6" s="213"/>
      <c r="EN6" s="213"/>
      <c r="EO6" s="213"/>
      <c r="EP6" s="213"/>
      <c r="EQ6" s="213"/>
      <c r="ER6" s="213"/>
      <c r="ES6" s="213"/>
      <c r="ET6" s="213"/>
      <c r="EU6" s="213"/>
      <c r="EV6" s="213"/>
      <c r="EW6" s="213"/>
      <c r="EX6" s="213"/>
      <c r="EY6" s="213"/>
      <c r="EZ6" s="213"/>
      <c r="FA6" s="213"/>
      <c r="FB6" s="213"/>
      <c r="FC6" s="213"/>
      <c r="FD6" s="213"/>
      <c r="FE6" s="213"/>
      <c r="FF6" s="213"/>
      <c r="FG6" s="213"/>
      <c r="FH6" s="213"/>
      <c r="FI6" s="213"/>
      <c r="FJ6" s="213"/>
      <c r="FK6" s="213"/>
      <c r="FL6" s="213"/>
      <c r="FM6" s="213"/>
      <c r="FN6" s="213"/>
      <c r="FO6" s="213"/>
      <c r="FP6" s="213"/>
      <c r="FQ6" s="213"/>
      <c r="FR6" s="213"/>
      <c r="FS6" s="213"/>
      <c r="FT6" s="213"/>
      <c r="FU6" s="213"/>
      <c r="FV6" s="213"/>
      <c r="FW6" s="213"/>
      <c r="FX6" s="213"/>
      <c r="FY6" s="213"/>
      <c r="FZ6" s="213"/>
      <c r="GA6" s="213"/>
      <c r="GB6" s="213"/>
      <c r="GC6" s="213"/>
      <c r="GD6" s="213"/>
      <c r="GE6" s="213"/>
      <c r="GF6" s="213"/>
      <c r="GG6" s="213"/>
      <c r="GH6" s="213"/>
      <c r="GI6" s="213"/>
      <c r="GJ6" s="213"/>
      <c r="GK6" s="213"/>
      <c r="GL6" s="213"/>
      <c r="GM6" s="213"/>
      <c r="GN6" s="213"/>
      <c r="GO6" s="213"/>
      <c r="GP6" s="213"/>
      <c r="GQ6" s="213"/>
      <c r="GR6" s="213"/>
      <c r="GS6" s="213"/>
      <c r="GT6" s="213"/>
      <c r="GU6" s="213"/>
      <c r="GV6" s="213"/>
      <c r="GW6" s="213"/>
      <c r="GX6" s="213"/>
      <c r="GY6" s="213"/>
      <c r="GZ6" s="213"/>
      <c r="HA6" s="213"/>
      <c r="HB6" s="213"/>
      <c r="HC6" s="213"/>
      <c r="HD6" s="213"/>
      <c r="HE6" s="213"/>
      <c r="HF6" s="213"/>
      <c r="HG6" s="213"/>
      <c r="HH6" s="213"/>
      <c r="HI6" s="213"/>
      <c r="HJ6" s="213"/>
      <c r="HK6" s="213"/>
      <c r="HL6" s="213"/>
      <c r="HM6" s="213"/>
      <c r="HN6" s="213"/>
      <c r="HO6" s="213"/>
      <c r="HP6" s="213"/>
      <c r="HQ6" s="213"/>
      <c r="HR6" s="213"/>
      <c r="HS6" s="213"/>
      <c r="HT6" s="213"/>
      <c r="HU6" s="213"/>
      <c r="HV6" s="213"/>
      <c r="HW6" s="213"/>
      <c r="HX6" s="213"/>
      <c r="HY6" s="213"/>
      <c r="HZ6" s="213"/>
      <c r="IA6" s="213"/>
      <c r="IB6" s="213"/>
      <c r="IC6" s="213"/>
      <c r="ID6" s="213"/>
      <c r="IE6" s="213"/>
      <c r="IF6" s="213"/>
      <c r="IG6" s="213"/>
      <c r="IH6" s="213"/>
      <c r="II6" s="213"/>
      <c r="IJ6" s="213"/>
      <c r="IK6" s="213"/>
      <c r="IL6" s="213"/>
      <c r="IM6" s="213"/>
      <c r="IN6" s="213"/>
      <c r="IO6" s="213"/>
      <c r="IP6" s="213"/>
    </row>
    <row r="7" spans="1:250" ht="14.25" customHeight="1">
      <c r="A7" s="171"/>
      <c r="B7" s="171"/>
      <c r="C7" s="171"/>
      <c r="D7" s="171"/>
      <c r="E7" s="172"/>
      <c r="F7" s="172"/>
      <c r="G7" s="172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3"/>
      <c r="CP7" s="213"/>
      <c r="CQ7" s="213"/>
      <c r="CR7" s="213"/>
      <c r="CS7" s="213"/>
      <c r="CT7" s="213"/>
      <c r="CU7" s="213"/>
      <c r="CV7" s="213"/>
      <c r="CW7" s="213"/>
      <c r="CX7" s="213"/>
      <c r="CY7" s="213"/>
      <c r="CZ7" s="213"/>
      <c r="DA7" s="213"/>
      <c r="DB7" s="213"/>
      <c r="DC7" s="213"/>
      <c r="DD7" s="213"/>
      <c r="DE7" s="213"/>
      <c r="DF7" s="213"/>
      <c r="DG7" s="213"/>
      <c r="DH7" s="213"/>
      <c r="DI7" s="213"/>
      <c r="DJ7" s="213"/>
      <c r="DK7" s="213"/>
      <c r="DL7" s="213"/>
      <c r="DM7" s="213"/>
      <c r="DN7" s="213"/>
      <c r="DO7" s="213"/>
      <c r="DP7" s="213"/>
      <c r="DQ7" s="213"/>
      <c r="DR7" s="213"/>
      <c r="DS7" s="213"/>
      <c r="DT7" s="213"/>
      <c r="DU7" s="213"/>
      <c r="DV7" s="213"/>
      <c r="DW7" s="213"/>
      <c r="DX7" s="213"/>
      <c r="DY7" s="213"/>
      <c r="DZ7" s="213"/>
      <c r="EA7" s="213"/>
      <c r="EB7" s="213"/>
      <c r="EC7" s="213"/>
      <c r="ED7" s="213"/>
      <c r="EE7" s="213"/>
      <c r="EF7" s="213"/>
      <c r="EG7" s="213"/>
      <c r="EH7" s="213"/>
      <c r="EI7" s="213"/>
      <c r="EJ7" s="213"/>
      <c r="EK7" s="213"/>
      <c r="EL7" s="213"/>
      <c r="EM7" s="213"/>
      <c r="EN7" s="213"/>
      <c r="EO7" s="213"/>
      <c r="EP7" s="213"/>
      <c r="EQ7" s="213"/>
      <c r="ER7" s="213"/>
      <c r="ES7" s="213"/>
      <c r="ET7" s="213"/>
      <c r="EU7" s="213"/>
      <c r="EV7" s="213"/>
      <c r="EW7" s="213"/>
      <c r="EX7" s="213"/>
      <c r="EY7" s="213"/>
      <c r="EZ7" s="213"/>
      <c r="FA7" s="213"/>
      <c r="FB7" s="213"/>
      <c r="FC7" s="213"/>
      <c r="FD7" s="213"/>
      <c r="FE7" s="213"/>
      <c r="FF7" s="213"/>
      <c r="FG7" s="213"/>
      <c r="FH7" s="213"/>
      <c r="FI7" s="213"/>
      <c r="FJ7" s="213"/>
      <c r="FK7" s="213"/>
      <c r="FL7" s="213"/>
      <c r="FM7" s="213"/>
      <c r="FN7" s="213"/>
      <c r="FO7" s="213"/>
      <c r="FP7" s="213"/>
      <c r="FQ7" s="213"/>
      <c r="FR7" s="213"/>
      <c r="FS7" s="213"/>
      <c r="FT7" s="213"/>
      <c r="FU7" s="213"/>
      <c r="FV7" s="213"/>
      <c r="FW7" s="213"/>
      <c r="FX7" s="213"/>
      <c r="FY7" s="213"/>
      <c r="FZ7" s="213"/>
      <c r="GA7" s="213"/>
      <c r="GB7" s="213"/>
      <c r="GC7" s="213"/>
      <c r="GD7" s="213"/>
      <c r="GE7" s="213"/>
      <c r="GF7" s="213"/>
      <c r="GG7" s="213"/>
      <c r="GH7" s="213"/>
      <c r="GI7" s="213"/>
      <c r="GJ7" s="213"/>
      <c r="GK7" s="213"/>
      <c r="GL7" s="213"/>
      <c r="GM7" s="213"/>
      <c r="GN7" s="213"/>
      <c r="GO7" s="213"/>
      <c r="GP7" s="213"/>
      <c r="GQ7" s="213"/>
      <c r="GR7" s="213"/>
      <c r="GS7" s="213"/>
      <c r="GT7" s="213"/>
      <c r="GU7" s="213"/>
      <c r="GV7" s="213"/>
      <c r="GW7" s="213"/>
      <c r="GX7" s="213"/>
      <c r="GY7" s="213"/>
      <c r="GZ7" s="213"/>
      <c r="HA7" s="213"/>
      <c r="HB7" s="213"/>
      <c r="HC7" s="213"/>
      <c r="HD7" s="213"/>
      <c r="HE7" s="213"/>
      <c r="HF7" s="213"/>
      <c r="HG7" s="213"/>
      <c r="HH7" s="213"/>
      <c r="HI7" s="213"/>
      <c r="HJ7" s="213"/>
      <c r="HK7" s="213"/>
      <c r="HL7" s="213"/>
      <c r="HM7" s="213"/>
      <c r="HN7" s="213"/>
      <c r="HO7" s="213"/>
      <c r="HP7" s="213"/>
      <c r="HQ7" s="213"/>
      <c r="HR7" s="213"/>
      <c r="HS7" s="213"/>
      <c r="HT7" s="213"/>
      <c r="HU7" s="213"/>
      <c r="HV7" s="213"/>
      <c r="HW7" s="213"/>
      <c r="HX7" s="213"/>
      <c r="HY7" s="213"/>
      <c r="HZ7" s="213"/>
      <c r="IA7" s="213"/>
      <c r="IB7" s="213"/>
      <c r="IC7" s="213"/>
      <c r="ID7" s="213"/>
      <c r="IE7" s="213"/>
      <c r="IF7" s="213"/>
      <c r="IG7" s="213"/>
      <c r="IH7" s="213"/>
      <c r="II7" s="213"/>
      <c r="IJ7" s="213"/>
      <c r="IK7" s="213"/>
      <c r="IL7" s="213"/>
      <c r="IM7" s="213"/>
      <c r="IN7" s="213"/>
      <c r="IO7" s="213"/>
      <c r="IP7" s="213"/>
    </row>
    <row r="8" spans="1:250" ht="14.25" customHeight="1">
      <c r="A8" s="171"/>
      <c r="B8" s="171"/>
      <c r="C8" s="171"/>
      <c r="D8" s="171"/>
      <c r="E8" s="172"/>
      <c r="F8" s="172"/>
      <c r="G8" s="172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  <c r="EK8" s="213"/>
      <c r="EL8" s="213"/>
      <c r="EM8" s="213"/>
      <c r="EN8" s="213"/>
      <c r="EO8" s="213"/>
      <c r="EP8" s="213"/>
      <c r="EQ8" s="213"/>
      <c r="ER8" s="213"/>
      <c r="ES8" s="213"/>
      <c r="ET8" s="213"/>
      <c r="EU8" s="213"/>
      <c r="EV8" s="213"/>
      <c r="EW8" s="213"/>
      <c r="EX8" s="213"/>
      <c r="EY8" s="213"/>
      <c r="EZ8" s="213"/>
      <c r="FA8" s="213"/>
      <c r="FB8" s="213"/>
      <c r="FC8" s="213"/>
      <c r="FD8" s="213"/>
      <c r="FE8" s="213"/>
      <c r="FF8" s="213"/>
      <c r="FG8" s="213"/>
      <c r="FH8" s="213"/>
      <c r="FI8" s="213"/>
      <c r="FJ8" s="213"/>
      <c r="FK8" s="213"/>
      <c r="FL8" s="213"/>
      <c r="FM8" s="213"/>
      <c r="FN8" s="213"/>
      <c r="FO8" s="213"/>
      <c r="FP8" s="213"/>
      <c r="FQ8" s="213"/>
      <c r="FR8" s="213"/>
      <c r="FS8" s="213"/>
      <c r="FT8" s="213"/>
      <c r="FU8" s="213"/>
      <c r="FV8" s="213"/>
      <c r="FW8" s="213"/>
      <c r="FX8" s="213"/>
      <c r="FY8" s="213"/>
      <c r="FZ8" s="213"/>
      <c r="GA8" s="213"/>
      <c r="GB8" s="213"/>
      <c r="GC8" s="213"/>
      <c r="GD8" s="213"/>
      <c r="GE8" s="213"/>
      <c r="GF8" s="213"/>
      <c r="GG8" s="213"/>
      <c r="GH8" s="213"/>
      <c r="GI8" s="213"/>
      <c r="GJ8" s="213"/>
      <c r="GK8" s="213"/>
      <c r="GL8" s="213"/>
      <c r="GM8" s="213"/>
      <c r="GN8" s="213"/>
      <c r="GO8" s="213"/>
      <c r="GP8" s="213"/>
      <c r="GQ8" s="213"/>
      <c r="GR8" s="213"/>
      <c r="GS8" s="213"/>
      <c r="GT8" s="213"/>
      <c r="GU8" s="213"/>
      <c r="GV8" s="213"/>
      <c r="GW8" s="213"/>
      <c r="GX8" s="213"/>
      <c r="GY8" s="213"/>
      <c r="GZ8" s="213"/>
      <c r="HA8" s="213"/>
      <c r="HB8" s="213"/>
      <c r="HC8" s="213"/>
      <c r="HD8" s="213"/>
      <c r="HE8" s="213"/>
      <c r="HF8" s="213"/>
      <c r="HG8" s="213"/>
      <c r="HH8" s="213"/>
      <c r="HI8" s="213"/>
      <c r="HJ8" s="213"/>
      <c r="HK8" s="213"/>
      <c r="HL8" s="213"/>
      <c r="HM8" s="213"/>
      <c r="HN8" s="213"/>
      <c r="HO8" s="213"/>
      <c r="HP8" s="213"/>
      <c r="HQ8" s="213"/>
      <c r="HR8" s="213"/>
      <c r="HS8" s="213"/>
      <c r="HT8" s="213"/>
      <c r="HU8" s="213"/>
      <c r="HV8" s="213"/>
      <c r="HW8" s="213"/>
      <c r="HX8" s="213"/>
      <c r="HY8" s="213"/>
      <c r="HZ8" s="213"/>
      <c r="IA8" s="213"/>
      <c r="IB8" s="213"/>
      <c r="IC8" s="213"/>
      <c r="ID8" s="213"/>
      <c r="IE8" s="213"/>
      <c r="IF8" s="213"/>
      <c r="IG8" s="213"/>
      <c r="IH8" s="213"/>
      <c r="II8" s="213"/>
      <c r="IJ8" s="213"/>
      <c r="IK8" s="213"/>
      <c r="IL8" s="213"/>
      <c r="IM8" s="213"/>
      <c r="IN8" s="213"/>
      <c r="IO8" s="213"/>
      <c r="IP8" s="213"/>
    </row>
    <row r="9" spans="1:250" ht="14.25" customHeight="1">
      <c r="A9" s="213"/>
      <c r="B9" s="213"/>
      <c r="C9" s="213"/>
      <c r="D9" s="172"/>
      <c r="E9" s="172"/>
      <c r="F9" s="172"/>
      <c r="G9" s="172"/>
      <c r="H9" s="223"/>
      <c r="I9" s="22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  <c r="EK9" s="213"/>
      <c r="EL9" s="213"/>
      <c r="EM9" s="213"/>
      <c r="EN9" s="213"/>
      <c r="EO9" s="213"/>
      <c r="EP9" s="213"/>
      <c r="EQ9" s="213"/>
      <c r="ER9" s="213"/>
      <c r="ES9" s="213"/>
      <c r="ET9" s="213"/>
      <c r="EU9" s="213"/>
      <c r="EV9" s="213"/>
      <c r="EW9" s="213"/>
      <c r="EX9" s="213"/>
      <c r="EY9" s="213"/>
      <c r="EZ9" s="213"/>
      <c r="FA9" s="213"/>
      <c r="FB9" s="213"/>
      <c r="FC9" s="213"/>
      <c r="FD9" s="213"/>
      <c r="FE9" s="213"/>
      <c r="FF9" s="213"/>
      <c r="FG9" s="213"/>
      <c r="FH9" s="213"/>
      <c r="FI9" s="213"/>
      <c r="FJ9" s="213"/>
      <c r="FK9" s="213"/>
      <c r="FL9" s="213"/>
      <c r="FM9" s="213"/>
      <c r="FN9" s="213"/>
      <c r="FO9" s="213"/>
      <c r="FP9" s="213"/>
      <c r="FQ9" s="213"/>
      <c r="FR9" s="213"/>
      <c r="FS9" s="213"/>
      <c r="FT9" s="213"/>
      <c r="FU9" s="213"/>
      <c r="FV9" s="213"/>
      <c r="FW9" s="213"/>
      <c r="FX9" s="213"/>
      <c r="FY9" s="213"/>
      <c r="FZ9" s="213"/>
      <c r="GA9" s="213"/>
      <c r="GB9" s="213"/>
      <c r="GC9" s="213"/>
      <c r="GD9" s="213"/>
      <c r="GE9" s="213"/>
      <c r="GF9" s="213"/>
      <c r="GG9" s="213"/>
      <c r="GH9" s="213"/>
      <c r="GI9" s="213"/>
      <c r="GJ9" s="213"/>
      <c r="GK9" s="213"/>
      <c r="GL9" s="213"/>
      <c r="GM9" s="213"/>
      <c r="GN9" s="213"/>
      <c r="GO9" s="213"/>
      <c r="GP9" s="213"/>
      <c r="GQ9" s="213"/>
      <c r="GR9" s="213"/>
      <c r="GS9" s="213"/>
      <c r="GT9" s="213"/>
      <c r="GU9" s="213"/>
      <c r="GV9" s="213"/>
      <c r="GW9" s="213"/>
      <c r="GX9" s="213"/>
      <c r="GY9" s="213"/>
      <c r="GZ9" s="213"/>
      <c r="HA9" s="213"/>
      <c r="HB9" s="213"/>
      <c r="HC9" s="213"/>
      <c r="HD9" s="213"/>
      <c r="HE9" s="213"/>
      <c r="HF9" s="213"/>
      <c r="HG9" s="213"/>
      <c r="HH9" s="213"/>
      <c r="HI9" s="213"/>
      <c r="HJ9" s="213"/>
      <c r="HK9" s="213"/>
      <c r="HL9" s="213"/>
      <c r="HM9" s="213"/>
      <c r="HN9" s="213"/>
      <c r="HO9" s="213"/>
      <c r="HP9" s="213"/>
      <c r="HQ9" s="213"/>
      <c r="HR9" s="213"/>
      <c r="HS9" s="213"/>
      <c r="HT9" s="213"/>
      <c r="HU9" s="213"/>
      <c r="HV9" s="213"/>
      <c r="HW9" s="213"/>
      <c r="HX9" s="213"/>
      <c r="HY9" s="213"/>
      <c r="HZ9" s="213"/>
      <c r="IA9" s="213"/>
      <c r="IB9" s="213"/>
      <c r="IC9" s="213"/>
      <c r="ID9" s="213"/>
      <c r="IE9" s="213"/>
      <c r="IF9" s="213"/>
      <c r="IG9" s="213"/>
      <c r="IH9" s="213"/>
      <c r="II9" s="213"/>
      <c r="IJ9" s="213"/>
      <c r="IK9" s="213"/>
      <c r="IL9" s="213"/>
      <c r="IM9" s="213"/>
      <c r="IN9" s="213"/>
      <c r="IO9" s="213"/>
      <c r="IP9" s="213"/>
    </row>
    <row r="10" spans="1:250" ht="41.2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142</v>
      </c>
      <c r="G10" s="50" t="s">
        <v>141</v>
      </c>
      <c r="H10" s="50" t="s">
        <v>35</v>
      </c>
      <c r="I10" s="49" t="s">
        <v>36</v>
      </c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  <c r="EK10" s="213"/>
      <c r="EL10" s="213"/>
      <c r="EM10" s="213"/>
      <c r="EN10" s="213"/>
      <c r="EO10" s="213"/>
      <c r="EP10" s="213"/>
      <c r="EQ10" s="213"/>
      <c r="ER10" s="213"/>
      <c r="ES10" s="213"/>
      <c r="ET10" s="213"/>
      <c r="EU10" s="213"/>
      <c r="EV10" s="213"/>
      <c r="EW10" s="213"/>
      <c r="EX10" s="213"/>
      <c r="EY10" s="213"/>
      <c r="EZ10" s="213"/>
      <c r="FA10" s="213"/>
      <c r="FB10" s="213"/>
      <c r="FC10" s="213"/>
      <c r="FD10" s="213"/>
      <c r="FE10" s="213"/>
      <c r="FF10" s="213"/>
      <c r="FG10" s="213"/>
      <c r="FH10" s="213"/>
      <c r="FI10" s="213"/>
      <c r="FJ10" s="213"/>
      <c r="FK10" s="213"/>
      <c r="FL10" s="213"/>
      <c r="FM10" s="213"/>
      <c r="FN10" s="213"/>
      <c r="FO10" s="213"/>
      <c r="FP10" s="213"/>
      <c r="FQ10" s="213"/>
      <c r="FR10" s="213"/>
      <c r="FS10" s="213"/>
      <c r="FT10" s="213"/>
      <c r="FU10" s="213"/>
      <c r="FV10" s="213"/>
      <c r="FW10" s="213"/>
      <c r="FX10" s="213"/>
      <c r="FY10" s="213"/>
      <c r="FZ10" s="213"/>
      <c r="GA10" s="213"/>
      <c r="GB10" s="213"/>
      <c r="GC10" s="213"/>
      <c r="GD10" s="213"/>
      <c r="GE10" s="213"/>
      <c r="GF10" s="213"/>
      <c r="GG10" s="213"/>
      <c r="GH10" s="213"/>
      <c r="GI10" s="213"/>
      <c r="GJ10" s="213"/>
      <c r="GK10" s="213"/>
      <c r="GL10" s="213"/>
      <c r="GM10" s="213"/>
      <c r="GN10" s="213"/>
      <c r="GO10" s="213"/>
      <c r="GP10" s="213"/>
      <c r="GQ10" s="213"/>
      <c r="GR10" s="213"/>
      <c r="GS10" s="213"/>
      <c r="GT10" s="213"/>
      <c r="GU10" s="213"/>
      <c r="GV10" s="213"/>
      <c r="GW10" s="213"/>
      <c r="GX10" s="213"/>
      <c r="GY10" s="213"/>
      <c r="GZ10" s="213"/>
      <c r="HA10" s="213"/>
      <c r="HB10" s="213"/>
      <c r="HC10" s="213"/>
      <c r="HD10" s="213"/>
      <c r="HE10" s="213"/>
      <c r="HF10" s="213"/>
      <c r="HG10" s="213"/>
      <c r="HH10" s="213"/>
      <c r="HI10" s="213"/>
      <c r="HJ10" s="213"/>
      <c r="HK10" s="213"/>
      <c r="HL10" s="213"/>
      <c r="HM10" s="213"/>
      <c r="HN10" s="213"/>
      <c r="HO10" s="213"/>
      <c r="HP10" s="213"/>
      <c r="HQ10" s="213"/>
      <c r="HR10" s="213"/>
      <c r="HS10" s="213"/>
      <c r="HT10" s="213"/>
      <c r="HU10" s="213"/>
      <c r="HV10" s="213"/>
      <c r="HW10" s="213"/>
      <c r="HX10" s="213"/>
      <c r="HY10" s="213"/>
      <c r="HZ10" s="213"/>
      <c r="IA10" s="213"/>
      <c r="IB10" s="213"/>
      <c r="IC10" s="213"/>
      <c r="ID10" s="213"/>
      <c r="IE10" s="213"/>
      <c r="IF10" s="213"/>
      <c r="IG10" s="213"/>
      <c r="IH10" s="213"/>
      <c r="II10" s="213"/>
      <c r="IJ10" s="213"/>
      <c r="IK10" s="213"/>
      <c r="IL10" s="213"/>
      <c r="IM10" s="213"/>
      <c r="IN10" s="213"/>
      <c r="IO10" s="213"/>
      <c r="IP10" s="213"/>
    </row>
    <row r="11" spans="1:250" ht="14.25" customHeight="1">
      <c r="A11" s="51"/>
      <c r="B11" s="51" t="s">
        <v>49</v>
      </c>
      <c r="C11" s="52"/>
      <c r="D11" s="52"/>
      <c r="E11" s="145"/>
      <c r="F11" s="145"/>
      <c r="G11" s="145"/>
      <c r="H11" s="145"/>
      <c r="I11" s="146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  <c r="EK11" s="213"/>
      <c r="EL11" s="213"/>
      <c r="EM11" s="213"/>
      <c r="EN11" s="213"/>
      <c r="EO11" s="213"/>
      <c r="EP11" s="213"/>
      <c r="EQ11" s="213"/>
      <c r="ER11" s="213"/>
      <c r="ES11" s="213"/>
      <c r="ET11" s="213"/>
      <c r="EU11" s="213"/>
      <c r="EV11" s="213"/>
      <c r="EW11" s="213"/>
      <c r="EX11" s="213"/>
      <c r="EY11" s="213"/>
      <c r="EZ11" s="213"/>
      <c r="FA11" s="213"/>
      <c r="FB11" s="213"/>
      <c r="FC11" s="213"/>
      <c r="FD11" s="213"/>
      <c r="FE11" s="213"/>
      <c r="FF11" s="213"/>
      <c r="FG11" s="213"/>
      <c r="FH11" s="213"/>
      <c r="FI11" s="213"/>
      <c r="FJ11" s="213"/>
      <c r="FK11" s="213"/>
      <c r="FL11" s="213"/>
      <c r="FM11" s="213"/>
      <c r="FN11" s="213"/>
      <c r="FO11" s="213"/>
      <c r="FP11" s="213"/>
      <c r="FQ11" s="213"/>
      <c r="FR11" s="213"/>
      <c r="FS11" s="213"/>
      <c r="FT11" s="213"/>
      <c r="FU11" s="213"/>
      <c r="FV11" s="213"/>
      <c r="FW11" s="213"/>
      <c r="FX11" s="213"/>
      <c r="FY11" s="213"/>
      <c r="FZ11" s="213"/>
      <c r="GA11" s="213"/>
      <c r="GB11" s="213"/>
      <c r="GC11" s="213"/>
      <c r="GD11" s="213"/>
      <c r="GE11" s="213"/>
      <c r="GF11" s="213"/>
      <c r="GG11" s="213"/>
      <c r="GH11" s="213"/>
      <c r="GI11" s="213"/>
      <c r="GJ11" s="213"/>
      <c r="GK11" s="213"/>
      <c r="GL11" s="213"/>
      <c r="GM11" s="213"/>
      <c r="GN11" s="213"/>
      <c r="GO11" s="213"/>
      <c r="GP11" s="213"/>
      <c r="GQ11" s="213"/>
      <c r="GR11" s="213"/>
      <c r="GS11" s="213"/>
      <c r="GT11" s="213"/>
      <c r="GU11" s="213"/>
      <c r="GV11" s="213"/>
      <c r="GW11" s="213"/>
      <c r="GX11" s="213"/>
      <c r="GY11" s="213"/>
      <c r="GZ11" s="213"/>
      <c r="HA11" s="213"/>
      <c r="HB11" s="213"/>
      <c r="HC11" s="213"/>
      <c r="HD11" s="213"/>
      <c r="HE11" s="213"/>
      <c r="HF11" s="213"/>
      <c r="HG11" s="213"/>
      <c r="HH11" s="213"/>
      <c r="HI11" s="213"/>
      <c r="HJ11" s="213"/>
      <c r="HK11" s="213"/>
      <c r="HL11" s="213"/>
      <c r="HM11" s="213"/>
      <c r="HN11" s="213"/>
      <c r="HO11" s="213"/>
      <c r="HP11" s="213"/>
      <c r="HQ11" s="213"/>
      <c r="HR11" s="213"/>
      <c r="HS11" s="213"/>
      <c r="HT11" s="213"/>
      <c r="HU11" s="213"/>
      <c r="HV11" s="213"/>
      <c r="HW11" s="213"/>
      <c r="HX11" s="213"/>
      <c r="HY11" s="213"/>
      <c r="HZ11" s="213"/>
      <c r="IA11" s="213"/>
      <c r="IB11" s="213"/>
      <c r="IC11" s="213"/>
      <c r="ID11" s="213"/>
      <c r="IE11" s="213"/>
      <c r="IF11" s="213"/>
      <c r="IG11" s="213"/>
      <c r="IH11" s="213"/>
      <c r="II11" s="213"/>
      <c r="IJ11" s="213"/>
      <c r="IK11" s="213"/>
      <c r="IL11" s="213"/>
      <c r="IM11" s="213"/>
      <c r="IN11" s="213"/>
      <c r="IO11" s="213"/>
      <c r="IP11" s="213"/>
    </row>
    <row r="12" spans="1:250" ht="51">
      <c r="A12" s="224" t="str">
        <f>IF(OR(B12&lt;&gt;"",D12&lt;E11&gt;""),"["&amp;TEXT($B$2,"##")&amp;"-"&amp;TEXT(ROW()-10,"##")&amp;"]","")</f>
        <v>[Common Module-2]</v>
      </c>
      <c r="B12" s="225" t="s">
        <v>50</v>
      </c>
      <c r="C12" s="225" t="s">
        <v>189</v>
      </c>
      <c r="D12" s="226" t="s">
        <v>188</v>
      </c>
      <c r="E12" s="227"/>
      <c r="F12" s="210"/>
      <c r="G12" s="210"/>
      <c r="H12" s="228"/>
      <c r="I12" s="229"/>
    </row>
    <row r="13" spans="1:250" ht="76.5">
      <c r="A13" s="224" t="str">
        <f>IF(OR(B13&lt;&gt;"",D13&lt;E12&gt;""),"["&amp;TEXT($B$2,"##")&amp;"-"&amp;TEXT(ROW()-10,"##")&amp;"]","")</f>
        <v>[Common Module-3]</v>
      </c>
      <c r="B13" s="225" t="s">
        <v>190</v>
      </c>
      <c r="C13" s="225" t="s">
        <v>191</v>
      </c>
      <c r="D13" s="226" t="s">
        <v>192</v>
      </c>
      <c r="E13" s="227"/>
      <c r="F13" s="210"/>
      <c r="G13" s="230"/>
      <c r="H13" s="228"/>
      <c r="I13" s="229"/>
    </row>
    <row r="14" spans="1:250" ht="51">
      <c r="A14" s="224" t="str">
        <f>IF(OR(B14&lt;&gt;"",D14&lt;E12&gt;""),"["&amp;TEXT($B$2,"##")&amp;"-"&amp;TEXT(ROW()-10,"##")&amp;"]","")</f>
        <v>[Common Module-4]</v>
      </c>
      <c r="B14" s="225" t="s">
        <v>51</v>
      </c>
      <c r="C14" s="225" t="s">
        <v>193</v>
      </c>
      <c r="D14" s="226" t="s">
        <v>194</v>
      </c>
      <c r="E14" s="227"/>
      <c r="F14" s="210"/>
      <c r="G14" s="210"/>
      <c r="H14" s="228"/>
      <c r="I14" s="229"/>
    </row>
    <row r="15" spans="1:250" ht="63.75">
      <c r="A15" s="231" t="str">
        <f>IF(OR(B15&lt;&gt;"",D15&lt;E13&gt;""),"["&amp;TEXT($B$2,"##")&amp;"-"&amp;TEXT(ROW()-10,"##")&amp;"]","")</f>
        <v>[Common Module-5]</v>
      </c>
      <c r="B15" s="231" t="s">
        <v>52</v>
      </c>
      <c r="C15" s="231" t="s">
        <v>195</v>
      </c>
      <c r="D15" s="232" t="s">
        <v>196</v>
      </c>
      <c r="E15" s="227"/>
      <c r="F15" s="210"/>
      <c r="G15" s="210"/>
      <c r="H15" s="228"/>
      <c r="I15" s="229"/>
    </row>
    <row r="16" spans="1:250" s="230" customFormat="1" ht="63.75">
      <c r="A16" s="233" t="str">
        <f>IF(OR(B18&lt;&gt;"",D16&lt;E16&gt;""),"["&amp;TEXT($B$2,"##")&amp;"-"&amp;TEXT(ROW()-10,"##")&amp;"]","")</f>
        <v>[Common Module-6]</v>
      </c>
      <c r="B16" s="210" t="s">
        <v>53</v>
      </c>
      <c r="C16" s="210" t="s">
        <v>197</v>
      </c>
      <c r="D16" s="234" t="s">
        <v>202</v>
      </c>
      <c r="E16" s="227"/>
      <c r="F16" s="210"/>
      <c r="G16" s="210"/>
      <c r="H16" s="228"/>
      <c r="I16" s="229"/>
    </row>
    <row r="17" spans="1:9" s="235" customFormat="1" ht="14.25" customHeight="1">
      <c r="A17" s="144"/>
      <c r="B17" s="144"/>
      <c r="C17" s="145"/>
      <c r="D17" s="145"/>
      <c r="E17" s="154"/>
      <c r="F17" s="154"/>
      <c r="G17" s="154"/>
      <c r="H17" s="154"/>
      <c r="I17" s="154"/>
    </row>
    <row r="18" spans="1:9" s="230" customFormat="1" ht="38.25">
      <c r="A18" s="233" t="str">
        <f>IF(OR(B20&lt;&gt;"",D18&lt;E18&gt;""),"["&amp;TEXT($B$2,"##")&amp;"-"&amp;TEXT(ROW()-10,"##")&amp;"]","")</f>
        <v>[Common Module-8]</v>
      </c>
      <c r="B18" s="210" t="s">
        <v>198</v>
      </c>
      <c r="C18" s="210" t="s">
        <v>199</v>
      </c>
      <c r="D18" s="234" t="s">
        <v>185</v>
      </c>
      <c r="E18" s="147"/>
      <c r="F18" s="210"/>
      <c r="G18" s="210"/>
      <c r="H18" s="228"/>
      <c r="I18" s="229"/>
    </row>
    <row r="19" spans="1:9" s="230" customFormat="1" ht="51">
      <c r="A19" s="233" t="str">
        <f>IF(OR(B21&lt;&gt;"",D19&lt;E19&gt;""),"["&amp;TEXT($B$2,"##")&amp;"-"&amp;TEXT(ROW()-10,"##")&amp;"]","")</f>
        <v>[Common Module-9]</v>
      </c>
      <c r="B19" s="210" t="s">
        <v>198</v>
      </c>
      <c r="C19" s="210" t="s">
        <v>200</v>
      </c>
      <c r="D19" s="234" t="s">
        <v>201</v>
      </c>
      <c r="E19" s="147"/>
      <c r="F19" s="210"/>
      <c r="G19" s="210"/>
      <c r="H19" s="228"/>
      <c r="I19" s="229"/>
    </row>
    <row r="20" spans="1:9" s="230" customFormat="1" ht="38.25">
      <c r="A20" s="233" t="str">
        <f>IF(OR(B22&lt;&gt;"",D20&lt;E20&gt;""),"["&amp;TEXT($B$2,"##")&amp;"-"&amp;TEXT(ROW()-10,"##")&amp;"]","")</f>
        <v>[Common Module-10]</v>
      </c>
      <c r="B20" s="210" t="s">
        <v>174</v>
      </c>
      <c r="C20" s="210" t="s">
        <v>203</v>
      </c>
      <c r="D20" s="234" t="s">
        <v>186</v>
      </c>
      <c r="E20" s="147"/>
      <c r="F20" s="210"/>
      <c r="G20" s="210"/>
      <c r="H20" s="228"/>
      <c r="I20" s="229"/>
    </row>
    <row r="21" spans="1:9" s="240" customFormat="1" ht="12.75">
      <c r="A21" s="236"/>
      <c r="B21" s="237"/>
      <c r="C21" s="237"/>
      <c r="D21" s="237"/>
      <c r="E21" s="135"/>
      <c r="F21" s="135"/>
      <c r="G21" s="135"/>
      <c r="H21" s="238"/>
      <c r="I21" s="239"/>
    </row>
    <row r="22" spans="1:9" s="240" customFormat="1" ht="12.75">
      <c r="A22" s="236"/>
      <c r="B22" s="237"/>
      <c r="C22" s="237"/>
      <c r="D22" s="237"/>
      <c r="E22" s="135"/>
      <c r="F22" s="135"/>
      <c r="G22" s="135"/>
      <c r="H22" s="238"/>
      <c r="I22" s="239"/>
    </row>
    <row r="23" spans="1:9" s="240" customFormat="1" ht="12.75">
      <c r="A23" s="236"/>
      <c r="B23" s="237"/>
      <c r="C23" s="237"/>
      <c r="D23" s="237"/>
      <c r="E23" s="135"/>
      <c r="F23" s="135"/>
      <c r="G23" s="135"/>
      <c r="H23" s="238"/>
      <c r="I23" s="239"/>
    </row>
    <row r="24" spans="1:9" s="240" customFormat="1" ht="14.25" customHeight="1"/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G12:G20 F12:F16 F18:F20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20"/>
  <sheetViews>
    <sheetView topLeftCell="A2" zoomScale="85" zoomScaleNormal="85" workbookViewId="0">
      <selection activeCell="B4" sqref="B4:G4"/>
    </sheetView>
  </sheetViews>
  <sheetFormatPr defaultRowHeight="14.25" customHeight="1"/>
  <cols>
    <col min="1" max="1" width="17.375" style="90" customWidth="1"/>
    <col min="2" max="2" width="40.625" style="90" customWidth="1"/>
    <col min="3" max="3" width="37.125" style="90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10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  <c r="IQ1" s="78"/>
      <c r="IR1" s="78"/>
      <c r="IS1" s="78"/>
      <c r="IT1" s="78"/>
      <c r="IU1" s="78"/>
      <c r="IV1" s="78"/>
      <c r="IW1" s="78"/>
    </row>
    <row r="2" spans="1:257" ht="12.75">
      <c r="A2" s="46" t="s">
        <v>21</v>
      </c>
      <c r="B2" s="205" t="s">
        <v>57</v>
      </c>
      <c r="C2" s="205"/>
      <c r="D2" s="205"/>
      <c r="E2" s="205"/>
      <c r="F2" s="205"/>
      <c r="G2" s="205"/>
      <c r="H2" s="79"/>
      <c r="I2" s="78"/>
      <c r="J2" s="78"/>
      <c r="K2" s="78"/>
      <c r="L2" s="78"/>
      <c r="M2" s="78"/>
      <c r="N2" s="78"/>
      <c r="O2" s="78"/>
      <c r="P2" s="78"/>
      <c r="Q2" s="78" t="s">
        <v>22</v>
      </c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8"/>
      <c r="IV2" s="78"/>
      <c r="IW2" s="78"/>
    </row>
    <row r="3" spans="1:257" ht="15" customHeight="1">
      <c r="A3" s="47" t="s">
        <v>23</v>
      </c>
      <c r="B3" s="205" t="s">
        <v>62</v>
      </c>
      <c r="C3" s="205"/>
      <c r="D3" s="205"/>
      <c r="E3" s="205"/>
      <c r="F3" s="205"/>
      <c r="G3" s="205"/>
      <c r="H3" s="79"/>
      <c r="I3" s="78"/>
      <c r="J3" s="78"/>
      <c r="K3" s="78"/>
      <c r="L3" s="78"/>
      <c r="M3" s="78"/>
      <c r="N3" s="78"/>
      <c r="O3" s="78"/>
      <c r="P3" s="78"/>
      <c r="Q3" s="78" t="s">
        <v>24</v>
      </c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8"/>
      <c r="IV3" s="78"/>
      <c r="IW3" s="78"/>
    </row>
    <row r="4" spans="1:257" ht="12.75">
      <c r="A4" s="46" t="s">
        <v>25</v>
      </c>
      <c r="B4" s="206"/>
      <c r="C4" s="206"/>
      <c r="D4" s="206"/>
      <c r="E4" s="206"/>
      <c r="F4" s="206"/>
      <c r="G4" s="206"/>
      <c r="H4" s="79"/>
      <c r="I4" s="78"/>
      <c r="J4" s="78"/>
      <c r="K4" s="78"/>
      <c r="L4" s="78"/>
      <c r="M4" s="78"/>
      <c r="N4" s="78"/>
      <c r="O4" s="78"/>
      <c r="P4" s="78"/>
      <c r="Q4" s="80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  <c r="IW4" s="78"/>
    </row>
    <row r="5" spans="1:257" ht="15" customHeight="1">
      <c r="A5" s="81" t="s">
        <v>22</v>
      </c>
      <c r="B5" s="82" t="s">
        <v>24</v>
      </c>
      <c r="C5" s="82" t="s">
        <v>26</v>
      </c>
      <c r="D5" s="83" t="s">
        <v>27</v>
      </c>
      <c r="E5" s="207" t="s">
        <v>28</v>
      </c>
      <c r="F5" s="207"/>
      <c r="G5" s="207"/>
      <c r="H5" s="84"/>
      <c r="I5" s="78"/>
      <c r="J5" s="78"/>
      <c r="K5" s="78"/>
      <c r="L5" s="78"/>
      <c r="M5" s="78"/>
      <c r="N5" s="78"/>
      <c r="O5" s="78"/>
      <c r="P5" s="78"/>
      <c r="Q5" s="78" t="s">
        <v>29</v>
      </c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  <c r="IV5" s="78"/>
      <c r="IW5" s="78"/>
    </row>
    <row r="6" spans="1:257" ht="13.5" thickBot="1">
      <c r="A6" s="86">
        <f>COUNTIF(F12:G145,"Pass")</f>
        <v>0</v>
      </c>
      <c r="B6" s="87">
        <f>COUNTIF(F12:G145,"Fail")</f>
        <v>0</v>
      </c>
      <c r="C6" s="87">
        <f>E6-D6-B6-A6</f>
        <v>14</v>
      </c>
      <c r="D6" s="88">
        <f>COUNTIF(F12:G145,"N/A")</f>
        <v>0</v>
      </c>
      <c r="E6" s="208">
        <f>COUNTA(A12:A145)*2</f>
        <v>14</v>
      </c>
      <c r="F6" s="208"/>
      <c r="G6" s="208"/>
      <c r="H6" s="84"/>
      <c r="I6" s="78"/>
      <c r="J6" s="78"/>
      <c r="K6" s="78"/>
      <c r="L6" s="78"/>
      <c r="M6" s="78"/>
      <c r="N6" s="78"/>
      <c r="O6" s="78"/>
      <c r="P6" s="78"/>
      <c r="Q6" s="78" t="s">
        <v>27</v>
      </c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  <c r="IW6" s="78"/>
    </row>
    <row r="7" spans="1:257" ht="12.75">
      <c r="A7" s="171"/>
      <c r="B7" s="171"/>
      <c r="C7" s="171"/>
      <c r="D7" s="171"/>
      <c r="E7" s="172"/>
      <c r="F7" s="172"/>
      <c r="G7" s="172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  <c r="IW7" s="78"/>
    </row>
    <row r="8" spans="1:257" ht="12.75">
      <c r="A8" s="171"/>
      <c r="B8" s="171"/>
      <c r="C8" s="171"/>
      <c r="D8" s="171"/>
      <c r="E8" s="172"/>
      <c r="F8" s="172"/>
      <c r="G8" s="172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 ht="12.75">
      <c r="A9" s="78"/>
      <c r="B9" s="78"/>
      <c r="C9" s="78"/>
      <c r="D9" s="89"/>
      <c r="E9" s="89"/>
      <c r="F9" s="89"/>
      <c r="G9" s="89"/>
      <c r="H9" s="84"/>
      <c r="I9" s="84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</row>
    <row r="10" spans="1:257" ht="43.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142</v>
      </c>
      <c r="G10" s="50" t="s">
        <v>141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</row>
    <row r="11" spans="1:257" ht="14.25" customHeight="1">
      <c r="A11" s="51"/>
      <c r="B11" s="51" t="s">
        <v>58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</row>
    <row r="12" spans="1:257" ht="51">
      <c r="A12" s="54" t="str">
        <f>IF(OR(B12&lt;&gt;"",D12&lt;E11&gt;""),"["&amp;TEXT($B$2,"##")&amp;"-"&amp;TEXT(ROW()-10,"##")&amp;"]","")</f>
        <v>[Display-2]</v>
      </c>
      <c r="B12" s="111" t="s">
        <v>205</v>
      </c>
      <c r="C12" s="111" t="s">
        <v>187</v>
      </c>
      <c r="D12" s="111" t="s">
        <v>204</v>
      </c>
      <c r="E12" s="99"/>
      <c r="F12" s="111"/>
      <c r="G12" s="111"/>
      <c r="H12" s="100"/>
      <c r="I12" s="91"/>
      <c r="J12" s="78"/>
      <c r="K12" s="78"/>
    </row>
    <row r="13" spans="1:257" ht="38.25">
      <c r="A13" s="54" t="str">
        <f t="shared" ref="A13:A18" si="0">IF(OR(B13&lt;&gt;"",D13&lt;E12&gt;""),"["&amp;TEXT($B$2,"##")&amp;"-"&amp;TEXT(ROW()-10,"##")&amp;"]","")</f>
        <v>[Display-3]</v>
      </c>
      <c r="B13" s="98" t="s">
        <v>54</v>
      </c>
      <c r="C13" s="98" t="s">
        <v>206</v>
      </c>
      <c r="D13" s="98" t="s">
        <v>207</v>
      </c>
      <c r="E13" s="104"/>
      <c r="F13" s="111"/>
      <c r="G13" s="111"/>
      <c r="H13" s="100"/>
      <c r="I13" s="106"/>
      <c r="J13" s="78"/>
      <c r="K13" s="78"/>
    </row>
    <row r="14" spans="1:257" ht="38.25">
      <c r="A14" s="54" t="str">
        <f t="shared" si="0"/>
        <v>[Display-4]</v>
      </c>
      <c r="B14" s="98" t="s">
        <v>55</v>
      </c>
      <c r="C14" s="98" t="s">
        <v>206</v>
      </c>
      <c r="D14" s="98" t="s">
        <v>208</v>
      </c>
      <c r="E14" s="104"/>
      <c r="F14" s="111"/>
      <c r="G14" s="111"/>
      <c r="H14" s="100"/>
      <c r="I14" s="106"/>
      <c r="J14" s="78"/>
      <c r="K14" s="78"/>
    </row>
    <row r="15" spans="1:257" ht="38.25">
      <c r="A15" s="54" t="str">
        <f t="shared" si="0"/>
        <v>[Display-5]</v>
      </c>
      <c r="B15" s="107" t="s">
        <v>214</v>
      </c>
      <c r="C15" s="108" t="s">
        <v>215</v>
      </c>
      <c r="D15" s="107" t="s">
        <v>56</v>
      </c>
      <c r="E15" s="109"/>
      <c r="F15" s="111"/>
      <c r="G15" s="111"/>
      <c r="H15" s="100"/>
      <c r="I15" s="109"/>
      <c r="J15" s="78"/>
      <c r="K15" s="78"/>
    </row>
    <row r="16" spans="1:257" ht="89.25">
      <c r="A16" s="54" t="str">
        <f t="shared" si="0"/>
        <v>[Display-6]</v>
      </c>
      <c r="B16" s="111" t="s">
        <v>112</v>
      </c>
      <c r="C16" s="111" t="s">
        <v>209</v>
      </c>
      <c r="D16" s="111" t="s">
        <v>210</v>
      </c>
      <c r="E16" s="109"/>
      <c r="F16" s="111"/>
      <c r="G16" s="111"/>
      <c r="H16" s="100"/>
      <c r="I16" s="109"/>
      <c r="J16" s="78"/>
      <c r="K16" s="78"/>
    </row>
    <row r="17" spans="1:11" ht="51">
      <c r="A17" s="54" t="str">
        <f t="shared" si="0"/>
        <v>[Display-7]</v>
      </c>
      <c r="B17" s="107" t="s">
        <v>111</v>
      </c>
      <c r="C17" s="107" t="s">
        <v>217</v>
      </c>
      <c r="D17" s="107" t="s">
        <v>211</v>
      </c>
      <c r="E17" s="109"/>
      <c r="F17" s="111"/>
      <c r="G17" s="111"/>
      <c r="H17" s="100"/>
      <c r="I17" s="109"/>
      <c r="J17" s="78"/>
      <c r="K17" s="78"/>
    </row>
    <row r="18" spans="1:11" ht="76.5">
      <c r="A18" s="54" t="str">
        <f t="shared" si="0"/>
        <v>[Display-8]</v>
      </c>
      <c r="B18" s="107" t="s">
        <v>212</v>
      </c>
      <c r="C18" s="107" t="s">
        <v>216</v>
      </c>
      <c r="D18" s="107" t="s">
        <v>213</v>
      </c>
      <c r="E18" s="109"/>
      <c r="F18" s="111"/>
      <c r="G18" s="111"/>
      <c r="H18" s="100"/>
      <c r="I18" s="109"/>
      <c r="J18" s="78"/>
      <c r="K18" s="78"/>
    </row>
    <row r="19" spans="1:11" ht="14.25" customHeight="1">
      <c r="J19" s="78"/>
      <c r="K19" s="78"/>
    </row>
    <row r="20" spans="1:11" ht="14.25" customHeight="1">
      <c r="J20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18">
      <formula1>$Q$2:$Q$6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40"/>
  <sheetViews>
    <sheetView zoomScale="85" zoomScaleNormal="85" workbookViewId="0">
      <selection activeCell="D42" sqref="D42"/>
    </sheetView>
  </sheetViews>
  <sheetFormatPr defaultRowHeight="12.75"/>
  <cols>
    <col min="1" max="1" width="29" style="90" customWidth="1"/>
    <col min="2" max="2" width="39.5" style="90" customWidth="1"/>
    <col min="3" max="3" width="44.875" style="90" bestFit="1" customWidth="1"/>
    <col min="4" max="4" width="35.25" style="90" customWidth="1"/>
    <col min="5" max="5" width="32.5" style="90" hidden="1" customWidth="1"/>
    <col min="6" max="6" width="11.25" style="90" customWidth="1"/>
    <col min="7" max="7" width="8.75" style="90" customWidth="1"/>
    <col min="8" max="8" width="9" style="93"/>
    <col min="9" max="9" width="17.5" style="90" customWidth="1"/>
    <col min="10" max="10" width="9.375" style="92" hidden="1" customWidth="1"/>
    <col min="11" max="11" width="9" style="90" customWidth="1"/>
    <col min="12" max="14" width="9" style="90"/>
    <col min="15" max="15" width="31.75" style="90" customWidth="1"/>
    <col min="16" max="16" width="9" style="90"/>
    <col min="17" max="17" width="0" style="90" hidden="1" customWidth="1"/>
    <col min="18" max="16384" width="9" style="90"/>
  </cols>
  <sheetData>
    <row r="1" spans="1:257" ht="13.5" thickBot="1">
      <c r="A1" s="94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05" t="s">
        <v>64</v>
      </c>
      <c r="C2" s="205"/>
      <c r="D2" s="205"/>
      <c r="E2" s="205"/>
      <c r="F2" s="205"/>
      <c r="G2" s="205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05" t="s">
        <v>80</v>
      </c>
      <c r="C3" s="205"/>
      <c r="D3" s="205"/>
      <c r="E3" s="205"/>
      <c r="F3" s="205"/>
      <c r="G3" s="205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06" t="str">
        <f>Cover!G4</f>
        <v>HiepTQSE60928</v>
      </c>
      <c r="C4" s="206"/>
      <c r="D4" s="206"/>
      <c r="E4" s="206"/>
      <c r="F4" s="206"/>
      <c r="G4" s="206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07" t="s">
        <v>28</v>
      </c>
      <c r="F5" s="207"/>
      <c r="G5" s="207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COUNTIF(F12:G104,"Pass")</f>
        <v>0</v>
      </c>
      <c r="B6" s="87">
        <f>COUNTIF(F12:G104,"Fail")</f>
        <v>0</v>
      </c>
      <c r="C6" s="87">
        <f>E6-D6-B6-A6</f>
        <v>54</v>
      </c>
      <c r="D6" s="88">
        <f>COUNTIF(F12:G104,"N/A")</f>
        <v>0</v>
      </c>
      <c r="E6" s="208">
        <f>COUNTA(A12:A104)*2</f>
        <v>54</v>
      </c>
      <c r="F6" s="208"/>
      <c r="G6" s="208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71"/>
      <c r="B7" s="171"/>
      <c r="C7" s="171"/>
      <c r="D7" s="171"/>
      <c r="E7" s="172"/>
      <c r="F7" s="172"/>
      <c r="G7" s="172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71"/>
      <c r="B8" s="171"/>
      <c r="C8" s="171"/>
      <c r="D8" s="171"/>
      <c r="E8" s="172"/>
      <c r="F8" s="172"/>
      <c r="G8" s="172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9"/>
      <c r="I9" s="89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58.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142</v>
      </c>
      <c r="G10" s="50" t="s">
        <v>141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 ht="14.25" customHeight="1">
      <c r="A11" s="51"/>
      <c r="B11" s="51" t="s">
        <v>65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</row>
    <row r="12" spans="1:257" ht="89.25">
      <c r="A12" s="111" t="str">
        <f>IF(OR(B12&lt;&gt;"",D12&lt;&gt;""),"["&amp;TEXT($B$2,"##")&amp;"-"&amp;TEXT(ROW()-10,"##")&amp;"]","")</f>
        <v>[Account Management Module-2]</v>
      </c>
      <c r="B12" s="111" t="s">
        <v>66</v>
      </c>
      <c r="C12" s="111" t="s">
        <v>209</v>
      </c>
      <c r="D12" s="111" t="s">
        <v>210</v>
      </c>
      <c r="E12" s="54"/>
      <c r="F12" s="111"/>
      <c r="G12" s="111"/>
      <c r="H12" s="105"/>
      <c r="I12" s="91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H12" s="137"/>
      <c r="BI12" s="137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  <c r="CT12" s="137"/>
      <c r="CU12" s="137"/>
      <c r="CV12" s="137"/>
      <c r="CW12" s="137"/>
      <c r="CX12" s="137"/>
      <c r="CY12" s="137"/>
      <c r="CZ12" s="137"/>
      <c r="DA12" s="137"/>
      <c r="DB12" s="137"/>
      <c r="DC12" s="137"/>
      <c r="DD12" s="137"/>
      <c r="DE12" s="137"/>
      <c r="DF12" s="137"/>
      <c r="DG12" s="137"/>
      <c r="DH12" s="137"/>
      <c r="DI12" s="137"/>
      <c r="DJ12" s="137"/>
      <c r="DK12" s="137"/>
      <c r="DL12" s="137"/>
      <c r="DM12" s="137"/>
      <c r="DN12" s="137"/>
      <c r="DO12" s="137"/>
      <c r="DP12" s="137"/>
      <c r="DQ12" s="137"/>
      <c r="DR12" s="137"/>
      <c r="DS12" s="137"/>
      <c r="DT12" s="137"/>
      <c r="DU12" s="137"/>
      <c r="DV12" s="137"/>
      <c r="DW12" s="137"/>
      <c r="DX12" s="137"/>
      <c r="DY12" s="137"/>
      <c r="DZ12" s="137"/>
      <c r="EA12" s="137"/>
      <c r="EB12" s="137"/>
      <c r="EC12" s="137"/>
      <c r="ED12" s="137"/>
      <c r="EE12" s="137"/>
      <c r="EF12" s="137"/>
      <c r="EG12" s="137"/>
      <c r="EH12" s="137"/>
      <c r="EI12" s="137"/>
      <c r="EJ12" s="137"/>
      <c r="EK12" s="137"/>
      <c r="EL12" s="137"/>
      <c r="EM12" s="137"/>
      <c r="EN12" s="137"/>
      <c r="EO12" s="137"/>
      <c r="EP12" s="137"/>
      <c r="EQ12" s="137"/>
      <c r="ER12" s="137"/>
      <c r="ES12" s="137"/>
      <c r="ET12" s="137"/>
      <c r="EU12" s="137"/>
      <c r="EV12" s="137"/>
      <c r="EW12" s="137"/>
      <c r="EX12" s="137"/>
      <c r="EY12" s="137"/>
      <c r="EZ12" s="137"/>
      <c r="FA12" s="137"/>
      <c r="FB12" s="137"/>
      <c r="FC12" s="137"/>
      <c r="FD12" s="137"/>
      <c r="FE12" s="137"/>
      <c r="FF12" s="137"/>
      <c r="FG12" s="137"/>
      <c r="FH12" s="137"/>
      <c r="FI12" s="137"/>
      <c r="FJ12" s="137"/>
      <c r="FK12" s="137"/>
      <c r="FL12" s="137"/>
      <c r="FM12" s="137"/>
      <c r="FN12" s="137"/>
      <c r="FO12" s="137"/>
      <c r="FP12" s="137"/>
      <c r="FQ12" s="137"/>
      <c r="FR12" s="137"/>
      <c r="FS12" s="137"/>
      <c r="FT12" s="137"/>
      <c r="FU12" s="137"/>
      <c r="FV12" s="137"/>
      <c r="FW12" s="137"/>
      <c r="FX12" s="137"/>
      <c r="FY12" s="137"/>
      <c r="FZ12" s="137"/>
      <c r="GA12" s="137"/>
      <c r="GB12" s="137"/>
      <c r="GC12" s="137"/>
      <c r="GD12" s="137"/>
      <c r="GE12" s="137"/>
      <c r="GF12" s="137"/>
      <c r="GG12" s="137"/>
      <c r="GH12" s="137"/>
      <c r="GI12" s="137"/>
      <c r="GJ12" s="137"/>
      <c r="GK12" s="137"/>
      <c r="GL12" s="137"/>
      <c r="GM12" s="137"/>
      <c r="GN12" s="137"/>
      <c r="GO12" s="137"/>
      <c r="GP12" s="137"/>
      <c r="GQ12" s="137"/>
      <c r="GR12" s="137"/>
      <c r="GS12" s="137"/>
      <c r="GT12" s="137"/>
      <c r="GU12" s="137"/>
      <c r="GV12" s="137"/>
      <c r="GW12" s="137"/>
      <c r="GX12" s="137"/>
      <c r="GY12" s="137"/>
      <c r="GZ12" s="137"/>
      <c r="HA12" s="137"/>
      <c r="HB12" s="137"/>
      <c r="HC12" s="137"/>
      <c r="HD12" s="137"/>
      <c r="HE12" s="137"/>
      <c r="HF12" s="137"/>
      <c r="HG12" s="137"/>
      <c r="HH12" s="137"/>
      <c r="HI12" s="137"/>
      <c r="HJ12" s="137"/>
      <c r="HK12" s="137"/>
      <c r="HL12" s="137"/>
      <c r="HM12" s="137"/>
      <c r="HN12" s="137"/>
      <c r="HO12" s="137"/>
      <c r="HP12" s="137"/>
      <c r="HQ12" s="137"/>
      <c r="HR12" s="137"/>
      <c r="HS12" s="137"/>
      <c r="HT12" s="137"/>
      <c r="HU12" s="137"/>
      <c r="HV12" s="137"/>
      <c r="HW12" s="137"/>
      <c r="HX12" s="137"/>
      <c r="HY12" s="137"/>
      <c r="HZ12" s="137"/>
      <c r="IA12" s="137"/>
      <c r="IB12" s="137"/>
      <c r="IC12" s="137"/>
      <c r="ID12" s="137"/>
      <c r="IE12" s="137"/>
      <c r="IF12" s="137"/>
      <c r="IG12" s="137"/>
      <c r="IH12" s="137"/>
      <c r="II12" s="137"/>
      <c r="IJ12" s="137"/>
      <c r="IK12" s="137"/>
      <c r="IL12" s="137"/>
      <c r="IM12" s="137"/>
      <c r="IN12" s="137"/>
    </row>
    <row r="13" spans="1:257" ht="89.25">
      <c r="A13" s="111" t="str">
        <f>IF(OR(B13&lt;&gt;"",D13&lt;&gt;""),"["&amp;TEXT($B$2,"##")&amp;"-"&amp;TEXT(ROW()-10,"##")&amp;"]","")</f>
        <v>[Account Management Module-3]</v>
      </c>
      <c r="B13" s="111" t="s">
        <v>68</v>
      </c>
      <c r="C13" s="111" t="s">
        <v>209</v>
      </c>
      <c r="D13" s="111" t="s">
        <v>210</v>
      </c>
      <c r="E13" s="54" t="s">
        <v>67</v>
      </c>
      <c r="F13" s="111"/>
      <c r="G13" s="111"/>
      <c r="H13" s="105"/>
      <c r="I13" s="91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  <c r="EG13" s="137"/>
      <c r="EH13" s="137"/>
      <c r="EI13" s="137"/>
      <c r="EJ13" s="137"/>
      <c r="EK13" s="137"/>
      <c r="EL13" s="137"/>
      <c r="EM13" s="137"/>
      <c r="EN13" s="137"/>
      <c r="EO13" s="137"/>
      <c r="EP13" s="137"/>
      <c r="EQ13" s="137"/>
      <c r="ER13" s="137"/>
      <c r="ES13" s="137"/>
      <c r="ET13" s="137"/>
      <c r="EU13" s="137"/>
      <c r="EV13" s="137"/>
      <c r="EW13" s="137"/>
      <c r="EX13" s="137"/>
      <c r="EY13" s="137"/>
      <c r="EZ13" s="137"/>
      <c r="FA13" s="137"/>
      <c r="FB13" s="137"/>
      <c r="FC13" s="137"/>
      <c r="FD13" s="137"/>
      <c r="FE13" s="137"/>
      <c r="FF13" s="137"/>
      <c r="FG13" s="137"/>
      <c r="FH13" s="137"/>
      <c r="FI13" s="137"/>
      <c r="FJ13" s="137"/>
      <c r="FK13" s="137"/>
      <c r="FL13" s="137"/>
      <c r="FM13" s="137"/>
      <c r="FN13" s="137"/>
      <c r="FO13" s="137"/>
      <c r="FP13" s="137"/>
      <c r="FQ13" s="137"/>
      <c r="FR13" s="137"/>
      <c r="FS13" s="137"/>
      <c r="FT13" s="137"/>
      <c r="FU13" s="137"/>
      <c r="FV13" s="137"/>
      <c r="FW13" s="137"/>
      <c r="FX13" s="137"/>
      <c r="FY13" s="137"/>
      <c r="FZ13" s="137"/>
      <c r="GA13" s="137"/>
      <c r="GB13" s="137"/>
      <c r="GC13" s="137"/>
      <c r="GD13" s="137"/>
      <c r="GE13" s="137"/>
      <c r="GF13" s="137"/>
      <c r="GG13" s="137"/>
      <c r="GH13" s="137"/>
      <c r="GI13" s="137"/>
      <c r="GJ13" s="137"/>
      <c r="GK13" s="137"/>
      <c r="GL13" s="137"/>
      <c r="GM13" s="137"/>
      <c r="GN13" s="137"/>
      <c r="GO13" s="137"/>
      <c r="GP13" s="137"/>
      <c r="GQ13" s="137"/>
      <c r="GR13" s="137"/>
      <c r="GS13" s="137"/>
      <c r="GT13" s="137"/>
      <c r="GU13" s="137"/>
      <c r="GV13" s="137"/>
      <c r="GW13" s="137"/>
      <c r="GX13" s="137"/>
      <c r="GY13" s="137"/>
      <c r="GZ13" s="137"/>
      <c r="HA13" s="137"/>
      <c r="HB13" s="137"/>
      <c r="HC13" s="137"/>
      <c r="HD13" s="137"/>
      <c r="HE13" s="137"/>
      <c r="HF13" s="137"/>
      <c r="HG13" s="137"/>
      <c r="HH13" s="137"/>
      <c r="HI13" s="137"/>
      <c r="HJ13" s="137"/>
      <c r="HK13" s="137"/>
      <c r="HL13" s="137"/>
      <c r="HM13" s="137"/>
      <c r="HN13" s="137"/>
      <c r="HO13" s="137"/>
      <c r="HP13" s="137"/>
      <c r="HQ13" s="137"/>
      <c r="HR13" s="137"/>
      <c r="HS13" s="137"/>
      <c r="HT13" s="137"/>
      <c r="HU13" s="137"/>
      <c r="HV13" s="137"/>
      <c r="HW13" s="137"/>
      <c r="HX13" s="137"/>
      <c r="HY13" s="137"/>
      <c r="HZ13" s="137"/>
      <c r="IA13" s="137"/>
      <c r="IB13" s="137"/>
      <c r="IC13" s="137"/>
      <c r="ID13" s="137"/>
      <c r="IE13" s="137"/>
      <c r="IF13" s="137"/>
      <c r="IG13" s="137"/>
      <c r="IH13" s="137"/>
      <c r="II13" s="137"/>
      <c r="IJ13" s="137"/>
      <c r="IK13" s="137"/>
      <c r="IL13" s="137"/>
      <c r="IM13" s="137"/>
      <c r="IN13" s="137"/>
    </row>
    <row r="14" spans="1:257" ht="38.25">
      <c r="A14" s="111" t="str">
        <f>IF(OR(B14&lt;&gt;"",D14&lt;&gt;""),"["&amp;TEXT($B$2,"##")&amp;"-"&amp;TEXT(ROW()-10,"##")&amp;"]","")</f>
        <v>[Account Management Module-4]</v>
      </c>
      <c r="B14" s="111" t="s">
        <v>70</v>
      </c>
      <c r="C14" s="111" t="s">
        <v>219</v>
      </c>
      <c r="D14" s="111" t="s">
        <v>218</v>
      </c>
      <c r="E14" s="111" t="s">
        <v>69</v>
      </c>
      <c r="F14" s="111"/>
      <c r="G14" s="111"/>
      <c r="H14" s="105"/>
      <c r="I14" s="91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7"/>
      <c r="IH14" s="137"/>
      <c r="II14" s="137"/>
      <c r="IJ14" s="137"/>
      <c r="IK14" s="137"/>
      <c r="IL14" s="137"/>
      <c r="IM14" s="137"/>
      <c r="IN14" s="137"/>
    </row>
    <row r="15" spans="1:257" ht="38.25">
      <c r="A15" s="111" t="str">
        <f t="shared" ref="A15:A28" si="0">IF(OR(B15&lt;&gt;"",D15&lt;&gt;""),"["&amp;TEXT($B$2,"##")&amp;"-"&amp;TEXT(ROW()-10,"##")&amp;"]","")</f>
        <v>[Account Management Module-5]</v>
      </c>
      <c r="B15" s="111" t="s">
        <v>220</v>
      </c>
      <c r="C15" s="111" t="s">
        <v>221</v>
      </c>
      <c r="D15" s="111" t="s">
        <v>222</v>
      </c>
      <c r="E15" s="111" t="s">
        <v>69</v>
      </c>
      <c r="F15" s="111"/>
      <c r="G15" s="111"/>
      <c r="H15" s="105"/>
      <c r="I15" s="91"/>
      <c r="J15" s="90"/>
    </row>
    <row r="16" spans="1:257" ht="76.5">
      <c r="A16" s="111" t="str">
        <f t="shared" si="0"/>
        <v>[Account Management Module-6]</v>
      </c>
      <c r="B16" s="111" t="s">
        <v>223</v>
      </c>
      <c r="C16" s="111" t="s">
        <v>230</v>
      </c>
      <c r="D16" s="111" t="s">
        <v>224</v>
      </c>
      <c r="E16" s="111" t="s">
        <v>69</v>
      </c>
      <c r="F16" s="111"/>
      <c r="G16" s="111"/>
      <c r="H16" s="105"/>
      <c r="I16" s="91"/>
      <c r="J16" s="90"/>
    </row>
    <row r="17" spans="1:248" ht="76.5">
      <c r="A17" s="111" t="str">
        <f t="shared" si="0"/>
        <v>[Account Management Module-7]</v>
      </c>
      <c r="B17" s="111" t="s">
        <v>226</v>
      </c>
      <c r="C17" s="111" t="s">
        <v>227</v>
      </c>
      <c r="D17" s="111" t="s">
        <v>228</v>
      </c>
      <c r="E17" s="111" t="s">
        <v>69</v>
      </c>
      <c r="F17" s="111"/>
      <c r="G17" s="111"/>
      <c r="H17" s="105"/>
      <c r="I17" s="91"/>
      <c r="J17" s="90"/>
    </row>
    <row r="18" spans="1:248" ht="76.5">
      <c r="A18" s="111" t="str">
        <f t="shared" ref="A18" si="1">IF(OR(B18&lt;&gt;"",D18&lt;&gt;""),"["&amp;TEXT($B$2,"##")&amp;"-"&amp;TEXT(ROW()-10,"##")&amp;"]","")</f>
        <v>[Account Management Module-8]</v>
      </c>
      <c r="B18" s="111" t="s">
        <v>229</v>
      </c>
      <c r="C18" s="111" t="s">
        <v>234</v>
      </c>
      <c r="D18" s="111" t="s">
        <v>231</v>
      </c>
      <c r="E18" s="111" t="s">
        <v>69</v>
      </c>
      <c r="F18" s="111"/>
      <c r="G18" s="111"/>
      <c r="H18" s="105"/>
      <c r="I18" s="91"/>
      <c r="J18" s="90"/>
    </row>
    <row r="19" spans="1:248" ht="51">
      <c r="A19" s="111" t="str">
        <f t="shared" si="0"/>
        <v>[Account Management Module-9]</v>
      </c>
      <c r="B19" s="111" t="s">
        <v>232</v>
      </c>
      <c r="C19" s="111" t="s">
        <v>233</v>
      </c>
      <c r="D19" s="111" t="s">
        <v>222</v>
      </c>
      <c r="E19" s="111" t="s">
        <v>69</v>
      </c>
      <c r="F19" s="111"/>
      <c r="G19" s="111"/>
      <c r="H19" s="105"/>
      <c r="I19" s="91"/>
      <c r="J19" s="90"/>
    </row>
    <row r="20" spans="1:248" ht="76.5">
      <c r="A20" s="111" t="str">
        <f t="shared" si="0"/>
        <v>[Account Management Module-10]</v>
      </c>
      <c r="B20" s="111" t="s">
        <v>238</v>
      </c>
      <c r="C20" s="111" t="s">
        <v>236</v>
      </c>
      <c r="D20" s="111" t="s">
        <v>235</v>
      </c>
      <c r="E20" s="111" t="s">
        <v>69</v>
      </c>
      <c r="F20" s="111"/>
      <c r="G20" s="111"/>
      <c r="H20" s="105"/>
      <c r="I20" s="91"/>
      <c r="J20" s="90"/>
    </row>
    <row r="21" spans="1:248" ht="76.5">
      <c r="A21" s="111" t="str">
        <f t="shared" si="0"/>
        <v>[Account Management Module-11]</v>
      </c>
      <c r="B21" s="111" t="s">
        <v>239</v>
      </c>
      <c r="C21" s="111" t="s">
        <v>237</v>
      </c>
      <c r="D21" s="111" t="s">
        <v>235</v>
      </c>
      <c r="E21" s="111" t="s">
        <v>69</v>
      </c>
      <c r="F21" s="111"/>
      <c r="G21" s="111"/>
      <c r="H21" s="105"/>
      <c r="I21" s="91"/>
      <c r="J21" s="90"/>
    </row>
    <row r="22" spans="1:248" ht="76.5">
      <c r="A22" s="111" t="str">
        <f>IF(OR(B22&lt;&gt;"",D22&lt;&gt;""),"["&amp;TEXT($B$2,"##")&amp;"-"&amp;TEXT(ROW()-10,"##")&amp;"]","")</f>
        <v>[Account Management Module-12]</v>
      </c>
      <c r="B22" s="111" t="s">
        <v>240</v>
      </c>
      <c r="C22" s="111" t="s">
        <v>241</v>
      </c>
      <c r="D22" s="111" t="s">
        <v>235</v>
      </c>
      <c r="E22" s="111" t="s">
        <v>69</v>
      </c>
      <c r="F22" s="111"/>
      <c r="G22" s="111"/>
      <c r="H22" s="105"/>
      <c r="I22" s="91"/>
      <c r="J22" s="90"/>
    </row>
    <row r="23" spans="1:248" ht="14.25" customHeight="1">
      <c r="A23" s="51"/>
      <c r="B23" s="51" t="s">
        <v>71</v>
      </c>
      <c r="C23" s="52"/>
      <c r="D23" s="52"/>
      <c r="E23" s="52"/>
      <c r="F23" s="52"/>
      <c r="G23" s="52"/>
      <c r="H23" s="52"/>
      <c r="I23" s="53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  <c r="GJ23" s="78"/>
      <c r="GK23" s="78"/>
      <c r="GL23" s="78"/>
      <c r="GM23" s="78"/>
      <c r="GN23" s="78"/>
      <c r="GO23" s="78"/>
      <c r="GP23" s="78"/>
      <c r="GQ23" s="78"/>
      <c r="GR23" s="78"/>
      <c r="GS23" s="78"/>
      <c r="GT23" s="78"/>
      <c r="GU23" s="78"/>
      <c r="GV23" s="78"/>
      <c r="GW23" s="78"/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78"/>
      <c r="HK23" s="78"/>
      <c r="HL23" s="78"/>
      <c r="HM23" s="78"/>
      <c r="HN23" s="78"/>
      <c r="HO23" s="78"/>
      <c r="HP23" s="78"/>
      <c r="HQ23" s="78"/>
      <c r="HR23" s="78"/>
      <c r="HS23" s="78"/>
      <c r="HT23" s="78"/>
      <c r="HU23" s="78"/>
      <c r="HV23" s="78"/>
      <c r="HW23" s="78"/>
      <c r="HX23" s="78"/>
      <c r="HY23" s="78"/>
      <c r="HZ23" s="78"/>
      <c r="IA23" s="78"/>
      <c r="IB23" s="78"/>
      <c r="IC23" s="78"/>
      <c r="ID23" s="78"/>
      <c r="IE23" s="78"/>
      <c r="IF23" s="78"/>
      <c r="IG23" s="78"/>
      <c r="IH23" s="78"/>
      <c r="II23" s="78"/>
      <c r="IJ23" s="78"/>
      <c r="IK23" s="78"/>
      <c r="IL23" s="78"/>
      <c r="IM23" s="78"/>
      <c r="IN23" s="78"/>
    </row>
    <row r="24" spans="1:248" ht="63.75">
      <c r="A24" s="111" t="str">
        <f t="shared" si="0"/>
        <v>[Account Management Module-14]</v>
      </c>
      <c r="B24" s="111" t="s">
        <v>72</v>
      </c>
      <c r="C24" s="111" t="s">
        <v>244</v>
      </c>
      <c r="D24" s="111" t="s">
        <v>245</v>
      </c>
      <c r="E24" s="111" t="s">
        <v>73</v>
      </c>
      <c r="F24" s="111"/>
      <c r="G24" s="111"/>
      <c r="H24" s="136"/>
      <c r="I24" s="91"/>
      <c r="J24" s="90"/>
    </row>
    <row r="25" spans="1:248" ht="63.75">
      <c r="A25" s="111" t="str">
        <f>IF(OR(B25&lt;&gt;"",D25&lt;&gt;""),"["&amp;TEXT($B$2,"##")&amp;"-"&amp;TEXT(ROW()-10,"##")&amp;"]","")</f>
        <v>[Account Management Module-15]</v>
      </c>
      <c r="B25" s="111" t="s">
        <v>74</v>
      </c>
      <c r="C25" s="111" t="s">
        <v>244</v>
      </c>
      <c r="D25" s="111" t="s">
        <v>245</v>
      </c>
      <c r="E25" s="111" t="s">
        <v>73</v>
      </c>
      <c r="F25" s="111"/>
      <c r="G25" s="111"/>
      <c r="H25" s="136"/>
      <c r="I25" s="91"/>
      <c r="J25" s="90"/>
    </row>
    <row r="26" spans="1:248" ht="51">
      <c r="A26" s="111" t="str">
        <f t="shared" si="0"/>
        <v>[Account Management Module-16]</v>
      </c>
      <c r="B26" s="111" t="s">
        <v>75</v>
      </c>
      <c r="C26" s="111" t="s">
        <v>243</v>
      </c>
      <c r="D26" s="111" t="s">
        <v>242</v>
      </c>
      <c r="E26" s="111" t="s">
        <v>76</v>
      </c>
      <c r="F26" s="111"/>
      <c r="G26" s="111"/>
      <c r="H26" s="136"/>
      <c r="I26" s="91"/>
      <c r="J26" s="90"/>
    </row>
    <row r="27" spans="1:248" ht="14.25" customHeight="1">
      <c r="A27" s="51"/>
      <c r="B27" s="51" t="s">
        <v>246</v>
      </c>
      <c r="C27" s="52"/>
      <c r="D27" s="52"/>
      <c r="E27" s="52"/>
      <c r="F27" s="52"/>
      <c r="G27" s="52"/>
      <c r="H27" s="52"/>
      <c r="I27" s="176"/>
      <c r="J27" s="90"/>
    </row>
    <row r="28" spans="1:248" ht="89.25">
      <c r="A28" s="111" t="str">
        <f t="shared" si="0"/>
        <v>[Account Management Module-18]</v>
      </c>
      <c r="B28" s="111" t="s">
        <v>247</v>
      </c>
      <c r="C28" s="111" t="s">
        <v>249</v>
      </c>
      <c r="D28" s="111" t="s">
        <v>250</v>
      </c>
      <c r="E28" s="111" t="s">
        <v>78</v>
      </c>
      <c r="F28" s="111"/>
      <c r="G28" s="111"/>
      <c r="H28" s="105"/>
      <c r="I28" s="91"/>
      <c r="J28" s="90"/>
    </row>
    <row r="29" spans="1:248" ht="89.25">
      <c r="A29" s="111" t="str">
        <f t="shared" ref="A29:A32" si="2">IF(OR(B29&lt;&gt;"",D29&lt;&gt;""),"["&amp;TEXT($B$2,"##")&amp;"-"&amp;TEXT(ROW()-10,"##")&amp;"]","")</f>
        <v>[Account Management Module-19]</v>
      </c>
      <c r="B29" s="111" t="s">
        <v>248</v>
      </c>
      <c r="C29" s="111" t="s">
        <v>249</v>
      </c>
      <c r="D29" s="111" t="s">
        <v>252</v>
      </c>
      <c r="E29" s="111" t="s">
        <v>78</v>
      </c>
      <c r="F29" s="111"/>
      <c r="G29" s="111"/>
      <c r="H29" s="105"/>
      <c r="I29" s="91"/>
      <c r="J29" s="90"/>
    </row>
    <row r="30" spans="1:248" ht="102">
      <c r="A30" s="111" t="str">
        <f t="shared" si="2"/>
        <v>[Account Management Module-20]</v>
      </c>
      <c r="B30" s="111" t="s">
        <v>82</v>
      </c>
      <c r="C30" s="111" t="s">
        <v>251</v>
      </c>
      <c r="D30" s="111" t="s">
        <v>253</v>
      </c>
      <c r="E30" s="111" t="s">
        <v>78</v>
      </c>
      <c r="F30" s="111"/>
      <c r="G30" s="111"/>
      <c r="H30" s="105"/>
      <c r="I30" s="91"/>
      <c r="J30" s="90"/>
    </row>
    <row r="31" spans="1:248" ht="127.5">
      <c r="A31" s="111" t="str">
        <f t="shared" si="2"/>
        <v>[Account Management Module-21]</v>
      </c>
      <c r="B31" s="111" t="s">
        <v>254</v>
      </c>
      <c r="C31" s="111" t="s">
        <v>258</v>
      </c>
      <c r="D31" s="111" t="s">
        <v>255</v>
      </c>
      <c r="E31" s="111"/>
      <c r="F31" s="111"/>
      <c r="G31" s="111"/>
      <c r="H31" s="105"/>
      <c r="I31" s="91"/>
      <c r="J31" s="90"/>
    </row>
    <row r="32" spans="1:248" ht="114.75">
      <c r="A32" s="111" t="str">
        <f t="shared" si="2"/>
        <v>[Account Management Module-22]</v>
      </c>
      <c r="B32" s="111" t="s">
        <v>261</v>
      </c>
      <c r="C32" s="111" t="s">
        <v>257</v>
      </c>
      <c r="D32" s="111" t="s">
        <v>256</v>
      </c>
      <c r="E32" s="111" t="s">
        <v>78</v>
      </c>
      <c r="F32" s="111"/>
      <c r="G32" s="111"/>
      <c r="H32" s="105"/>
      <c r="I32" s="111"/>
      <c r="J32" s="90"/>
    </row>
    <row r="33" spans="1:248" ht="76.5">
      <c r="A33" s="111" t="str">
        <f>IF(OR(B33&lt;&gt;"",D33&lt;&gt;""),"["&amp;TEXT($B$2,"##")&amp;"-"&amp;TEXT(ROW()-10,"##")&amp;"]","")</f>
        <v>[Account Management Module-23]</v>
      </c>
      <c r="B33" s="111" t="s">
        <v>81</v>
      </c>
      <c r="C33" s="111" t="s">
        <v>259</v>
      </c>
      <c r="D33" s="111" t="s">
        <v>260</v>
      </c>
      <c r="E33" s="111" t="s">
        <v>78</v>
      </c>
      <c r="F33" s="111"/>
      <c r="G33" s="111"/>
      <c r="H33" s="105"/>
      <c r="I33" s="91"/>
      <c r="J33" s="90"/>
    </row>
    <row r="34" spans="1:248" ht="89.25">
      <c r="A34" s="111" t="str">
        <f t="shared" ref="A34:A40" si="3">IF(OR(B34&lt;&gt;"",D34&lt;&gt;""),"["&amp;TEXT($B$2,"##")&amp;"-"&amp;TEXT(ROW()-10,"##")&amp;"]","")</f>
        <v>[Account Management Module-24]</v>
      </c>
      <c r="B34" s="111" t="s">
        <v>79</v>
      </c>
      <c r="C34" s="111" t="s">
        <v>263</v>
      </c>
      <c r="D34" s="111" t="s">
        <v>262</v>
      </c>
      <c r="E34" s="111" t="s">
        <v>78</v>
      </c>
      <c r="F34" s="111"/>
      <c r="G34" s="111"/>
      <c r="H34" s="105"/>
      <c r="I34" s="111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</row>
    <row r="35" spans="1:248" ht="127.5">
      <c r="A35" s="111" t="str">
        <f t="shared" si="3"/>
        <v>[Account Management Module-25]</v>
      </c>
      <c r="B35" s="111" t="s">
        <v>265</v>
      </c>
      <c r="C35" s="111" t="s">
        <v>267</v>
      </c>
      <c r="D35" s="111" t="s">
        <v>266</v>
      </c>
      <c r="E35" s="111" t="s">
        <v>77</v>
      </c>
      <c r="F35" s="111"/>
      <c r="G35" s="111"/>
      <c r="H35" s="105"/>
      <c r="I35" s="138"/>
      <c r="J35" s="90"/>
    </row>
    <row r="36" spans="1:248" ht="204">
      <c r="A36" s="54" t="str">
        <f t="shared" si="3"/>
        <v>[Account Management Module-26]</v>
      </c>
      <c r="B36" s="111" t="s">
        <v>264</v>
      </c>
      <c r="C36" s="111" t="s">
        <v>268</v>
      </c>
      <c r="D36" s="111" t="s">
        <v>266</v>
      </c>
      <c r="E36" s="111" t="s">
        <v>77</v>
      </c>
      <c r="F36" s="111"/>
      <c r="G36" s="111"/>
      <c r="H36" s="105"/>
      <c r="I36" s="91"/>
      <c r="J36" s="90"/>
    </row>
    <row r="37" spans="1:248" ht="127.5">
      <c r="A37" s="111" t="str">
        <f t="shared" si="3"/>
        <v>[Account Management Module-27]</v>
      </c>
      <c r="B37" s="111" t="s">
        <v>269</v>
      </c>
      <c r="C37" s="111" t="s">
        <v>270</v>
      </c>
      <c r="D37" s="111" t="s">
        <v>271</v>
      </c>
      <c r="E37" s="111" t="s">
        <v>77</v>
      </c>
      <c r="F37" s="111"/>
      <c r="G37" s="111"/>
      <c r="H37" s="105"/>
      <c r="I37" s="91"/>
      <c r="J37" s="90"/>
    </row>
    <row r="38" spans="1:248" s="8" customFormat="1" ht="89.25">
      <c r="A38" s="111" t="str">
        <f t="shared" si="3"/>
        <v>[Account Management Module-28]</v>
      </c>
      <c r="B38" s="111" t="s">
        <v>272</v>
      </c>
      <c r="C38" s="111" t="s">
        <v>273</v>
      </c>
      <c r="D38" s="111" t="s">
        <v>262</v>
      </c>
      <c r="E38" s="111" t="s">
        <v>78</v>
      </c>
      <c r="F38" s="111"/>
      <c r="G38" s="111"/>
      <c r="H38" s="105"/>
      <c r="I38" s="91"/>
    </row>
    <row r="39" spans="1:248" s="8" customFormat="1" ht="127.5">
      <c r="A39" s="111" t="str">
        <f t="shared" si="3"/>
        <v>[Account Management Module-29]</v>
      </c>
      <c r="B39" s="111" t="s">
        <v>274</v>
      </c>
      <c r="C39" s="111" t="s">
        <v>277</v>
      </c>
      <c r="D39" s="139" t="s">
        <v>276</v>
      </c>
      <c r="E39" s="111" t="s">
        <v>78</v>
      </c>
      <c r="F39" s="111"/>
      <c r="G39" s="111"/>
      <c r="H39" s="105"/>
      <c r="I39" s="91"/>
    </row>
    <row r="40" spans="1:248" s="8" customFormat="1" ht="127.5">
      <c r="A40" s="111" t="str">
        <f t="shared" si="3"/>
        <v>[Account Management Module-30]</v>
      </c>
      <c r="B40" s="111" t="s">
        <v>278</v>
      </c>
      <c r="C40" s="111" t="s">
        <v>275</v>
      </c>
      <c r="D40" s="139" t="s">
        <v>276</v>
      </c>
      <c r="E40" s="111" t="s">
        <v>78</v>
      </c>
      <c r="F40" s="111"/>
      <c r="G40" s="111"/>
      <c r="H40" s="105"/>
      <c r="I40" s="91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22 F24:G26 F28:G40">
      <formula1>$J$2:$J$6</formula1>
      <formula2>0</formula2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36"/>
  <sheetViews>
    <sheetView zoomScale="70" zoomScaleNormal="70" workbookViewId="0">
      <selection activeCell="B4" sqref="B4:G4"/>
    </sheetView>
  </sheetViews>
  <sheetFormatPr defaultRowHeight="12.75"/>
  <cols>
    <col min="1" max="1" width="21" style="90" customWidth="1"/>
    <col min="2" max="2" width="90.75" style="90" customWidth="1"/>
    <col min="3" max="3" width="40.375" style="90" bestFit="1" customWidth="1"/>
    <col min="4" max="4" width="42.25" style="90" customWidth="1"/>
    <col min="5" max="5" width="16.5" style="90" customWidth="1"/>
    <col min="6" max="7" width="11.25" style="90" customWidth="1"/>
    <col min="8" max="8" width="9" style="93"/>
    <col min="9" max="9" width="16.2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10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 ht="14.25" customHeight="1">
      <c r="A2" s="46" t="s">
        <v>21</v>
      </c>
      <c r="B2" s="193" t="s">
        <v>114</v>
      </c>
      <c r="C2" s="194"/>
      <c r="D2" s="194"/>
      <c r="E2" s="194"/>
      <c r="F2" s="194"/>
      <c r="G2" s="195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 ht="14.25" customHeight="1">
      <c r="A3" s="47" t="s">
        <v>23</v>
      </c>
      <c r="B3" s="196" t="s">
        <v>62</v>
      </c>
      <c r="C3" s="197"/>
      <c r="D3" s="197"/>
      <c r="E3" s="197"/>
      <c r="F3" s="197"/>
      <c r="G3" s="198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 ht="14.25" customHeight="1">
      <c r="A4" s="46" t="s">
        <v>25</v>
      </c>
      <c r="B4" s="196"/>
      <c r="C4" s="197"/>
      <c r="D4" s="197"/>
      <c r="E4" s="197"/>
      <c r="F4" s="197"/>
      <c r="G4" s="198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 ht="14.25" customHeight="1">
      <c r="A5" s="81" t="s">
        <v>22</v>
      </c>
      <c r="B5" s="82" t="s">
        <v>24</v>
      </c>
      <c r="C5" s="82" t="s">
        <v>26</v>
      </c>
      <c r="D5" s="83" t="s">
        <v>27</v>
      </c>
      <c r="E5" s="199" t="s">
        <v>28</v>
      </c>
      <c r="F5" s="200"/>
      <c r="G5" s="201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4.25" customHeight="1" thickBot="1">
      <c r="A6" s="86">
        <f>COUNTIF(F12:G68,"Pass")</f>
        <v>0</v>
      </c>
      <c r="B6" s="87">
        <f>COUNTIF(F12:G68,"Fail")</f>
        <v>0</v>
      </c>
      <c r="C6" s="87">
        <f>E6-D6-B6-A6</f>
        <v>46</v>
      </c>
      <c r="D6" s="88">
        <f>COUNTIF(F12:G68,"N/A")</f>
        <v>0</v>
      </c>
      <c r="E6" s="202">
        <f>COUNTA(A12:A68)*2</f>
        <v>46</v>
      </c>
      <c r="F6" s="203"/>
      <c r="G6" s="204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 ht="14.25" customHeight="1">
      <c r="A7" s="171"/>
      <c r="B7" s="171"/>
      <c r="C7" s="171"/>
      <c r="D7" s="171"/>
      <c r="E7" s="172"/>
      <c r="F7" s="172"/>
      <c r="G7" s="172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 ht="14.25" customHeight="1">
      <c r="A8" s="171"/>
      <c r="B8" s="171"/>
      <c r="C8" s="171"/>
      <c r="D8" s="171"/>
      <c r="E8" s="172"/>
      <c r="F8" s="172"/>
      <c r="G8" s="172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 ht="14.25" customHeight="1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39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142</v>
      </c>
      <c r="G10" s="50" t="s">
        <v>141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</row>
    <row r="11" spans="1:257" ht="14.25" customHeight="1">
      <c r="A11" s="51"/>
      <c r="B11" s="51" t="s">
        <v>115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</row>
    <row r="12" spans="1:257" ht="140.25">
      <c r="A12" s="54" t="str">
        <f>IF(OR(B12&lt;&gt;"",D12&lt;E11&gt;""),"["&amp;TEXT($B$2,"##")&amp;"-"&amp;TEXT(ROW()-10,"##")&amp;"]","")</f>
        <v>[Create Edit Project-2]</v>
      </c>
      <c r="B12" s="98" t="s">
        <v>117</v>
      </c>
      <c r="C12" s="111" t="s">
        <v>315</v>
      </c>
      <c r="D12" s="96" t="s">
        <v>324</v>
      </c>
      <c r="E12" s="101"/>
      <c r="F12" s="96"/>
      <c r="G12" s="96"/>
      <c r="H12" s="102"/>
      <c r="I12" s="103"/>
      <c r="J12" s="90"/>
    </row>
    <row r="13" spans="1:257" ht="140.25">
      <c r="A13" s="54" t="str">
        <f t="shared" ref="A13:A18" si="0">IF(OR(B13&lt;&gt;"",D13&lt;E12&gt;""),"["&amp;TEXT($B$2,"##")&amp;"-"&amp;TEXT(ROW()-10,"##")&amp;"]","")</f>
        <v>[Create Edit Project-3]</v>
      </c>
      <c r="B13" s="149" t="s">
        <v>118</v>
      </c>
      <c r="C13" s="111" t="s">
        <v>315</v>
      </c>
      <c r="D13" s="96" t="s">
        <v>324</v>
      </c>
      <c r="E13" s="104"/>
      <c r="F13" s="96"/>
      <c r="G13" s="96"/>
      <c r="H13" s="102"/>
      <c r="I13" s="103"/>
      <c r="J13" s="90"/>
    </row>
    <row r="14" spans="1:257" ht="76.5">
      <c r="A14" s="54" t="str">
        <f t="shared" si="0"/>
        <v>[Create Edit Project-4]</v>
      </c>
      <c r="B14" s="111" t="s">
        <v>316</v>
      </c>
      <c r="C14" s="111" t="s">
        <v>317</v>
      </c>
      <c r="D14" s="98" t="s">
        <v>318</v>
      </c>
      <c r="E14" s="104"/>
      <c r="F14" s="96"/>
      <c r="G14" s="96"/>
      <c r="H14" s="102"/>
      <c r="I14" s="106"/>
      <c r="J14" s="90"/>
    </row>
    <row r="15" spans="1:257" ht="89.25">
      <c r="A15" s="54" t="str">
        <f t="shared" si="0"/>
        <v>[Create Edit Project-5]</v>
      </c>
      <c r="B15" s="111" t="s">
        <v>325</v>
      </c>
      <c r="C15" s="111" t="s">
        <v>326</v>
      </c>
      <c r="D15" s="98" t="s">
        <v>319</v>
      </c>
      <c r="E15" s="104"/>
      <c r="F15" s="96"/>
      <c r="G15" s="96"/>
      <c r="H15" s="102"/>
      <c r="I15" s="106"/>
      <c r="J15" s="90"/>
    </row>
    <row r="16" spans="1:257" ht="76.5">
      <c r="A16" s="54" t="str">
        <f t="shared" si="0"/>
        <v>[Create Edit Project-6]</v>
      </c>
      <c r="B16" s="111" t="s">
        <v>327</v>
      </c>
      <c r="C16" s="111" t="s">
        <v>328</v>
      </c>
      <c r="D16" s="98" t="s">
        <v>329</v>
      </c>
      <c r="E16" s="104"/>
      <c r="F16" s="96"/>
      <c r="G16" s="96"/>
      <c r="H16" s="102"/>
      <c r="I16" s="106"/>
      <c r="J16" s="90"/>
    </row>
    <row r="17" spans="1:10" ht="114.75">
      <c r="A17" s="54" t="str">
        <f t="shared" si="0"/>
        <v>[Create Edit Project-7]</v>
      </c>
      <c r="B17" s="111" t="s">
        <v>330</v>
      </c>
      <c r="C17" s="111" t="s">
        <v>331</v>
      </c>
      <c r="D17" s="98" t="s">
        <v>320</v>
      </c>
      <c r="E17" s="104"/>
      <c r="F17" s="96"/>
      <c r="G17" s="96"/>
      <c r="H17" s="102"/>
      <c r="I17" s="106"/>
      <c r="J17" s="90"/>
    </row>
    <row r="18" spans="1:10" ht="102">
      <c r="A18" s="54" t="str">
        <f t="shared" si="0"/>
        <v>[Create Edit Project-8]</v>
      </c>
      <c r="B18" s="111" t="s">
        <v>343</v>
      </c>
      <c r="C18" s="111" t="s">
        <v>344</v>
      </c>
      <c r="D18" s="98" t="s">
        <v>345</v>
      </c>
      <c r="E18" s="104"/>
      <c r="F18" s="96"/>
      <c r="G18" s="96"/>
      <c r="H18" s="102"/>
      <c r="I18" s="106"/>
      <c r="J18" s="90"/>
    </row>
    <row r="19" spans="1:10" ht="102">
      <c r="A19" s="54" t="str">
        <f t="shared" ref="A19" si="1">IF(OR(B19&lt;&gt;"",D19&lt;E18&gt;""),"["&amp;TEXT($B$2,"##")&amp;"-"&amp;TEXT(ROW()-10,"##")&amp;"]","")</f>
        <v>[Create Edit Project-9]</v>
      </c>
      <c r="B19" s="111" t="s">
        <v>346</v>
      </c>
      <c r="C19" s="111" t="s">
        <v>347</v>
      </c>
      <c r="D19" s="98" t="s">
        <v>348</v>
      </c>
      <c r="E19" s="104"/>
      <c r="F19" s="96"/>
      <c r="G19" s="96"/>
      <c r="H19" s="102"/>
      <c r="I19" s="106"/>
      <c r="J19" s="90"/>
    </row>
    <row r="20" spans="1:10" ht="102">
      <c r="A20" s="54" t="str">
        <f t="shared" ref="A20" si="2">IF(OR(B20&lt;&gt;"",D20&lt;E19&gt;""),"["&amp;TEXT($B$2,"##")&amp;"-"&amp;TEXT(ROW()-10,"##")&amp;"]","")</f>
        <v>[Create Edit Project-10]</v>
      </c>
      <c r="B20" s="111" t="s">
        <v>349</v>
      </c>
      <c r="C20" s="111" t="s">
        <v>350</v>
      </c>
      <c r="D20" s="98" t="s">
        <v>351</v>
      </c>
      <c r="E20" s="104"/>
      <c r="F20" s="96"/>
      <c r="G20" s="96"/>
      <c r="H20" s="102"/>
      <c r="I20" s="106"/>
      <c r="J20" s="90"/>
    </row>
    <row r="21" spans="1:10" ht="102">
      <c r="A21" s="54" t="str">
        <f t="shared" ref="A21:A22" si="3">IF(OR(B21&lt;&gt;"",D21&lt;E20&gt;""),"["&amp;TEXT($B$2,"##")&amp;"-"&amp;TEXT(ROW()-10,"##")&amp;"]","")</f>
        <v>[Create Edit Project-11]</v>
      </c>
      <c r="B21" s="111" t="s">
        <v>352</v>
      </c>
      <c r="C21" s="111" t="s">
        <v>353</v>
      </c>
      <c r="D21" s="98" t="s">
        <v>354</v>
      </c>
      <c r="E21" s="104"/>
      <c r="F21" s="96"/>
      <c r="G21" s="96"/>
      <c r="H21" s="102"/>
      <c r="I21" s="106"/>
      <c r="J21" s="90"/>
    </row>
    <row r="22" spans="1:10" ht="102">
      <c r="A22" s="54" t="str">
        <f t="shared" si="3"/>
        <v>[Create Edit Project-12]</v>
      </c>
      <c r="B22" s="111" t="s">
        <v>355</v>
      </c>
      <c r="C22" s="111" t="s">
        <v>356</v>
      </c>
      <c r="D22" s="98" t="s">
        <v>357</v>
      </c>
      <c r="E22" s="104"/>
      <c r="F22" s="96"/>
      <c r="G22" s="96"/>
      <c r="H22" s="102"/>
      <c r="I22" s="106"/>
      <c r="J22" s="90"/>
    </row>
    <row r="23" spans="1:10" ht="102">
      <c r="A23" s="54" t="str">
        <f>IF(OR(B23&lt;&gt;"",D23&lt;E22&gt;""),"["&amp;TEXT($B$2,"##")&amp;"-"&amp;TEXT(ROW()-10,"##")&amp;"]","")</f>
        <v>[Create Edit Project-13]</v>
      </c>
      <c r="B23" s="111" t="s">
        <v>359</v>
      </c>
      <c r="C23" s="111" t="s">
        <v>360</v>
      </c>
      <c r="D23" s="98" t="s">
        <v>358</v>
      </c>
      <c r="E23" s="104"/>
      <c r="F23" s="96"/>
      <c r="G23" s="96"/>
      <c r="H23" s="102"/>
      <c r="I23" s="106"/>
      <c r="J23" s="90"/>
    </row>
    <row r="24" spans="1:10" ht="102">
      <c r="A24" s="54" t="str">
        <f>IF(OR(B24&lt;&gt;"",D24&lt;E23&gt;""),"["&amp;TEXT($B$2,"##")&amp;"-"&amp;TEXT(ROW()-10,"##")&amp;"]","")</f>
        <v>[Create Edit Project-14]</v>
      </c>
      <c r="B24" s="111" t="s">
        <v>361</v>
      </c>
      <c r="C24" s="111" t="s">
        <v>362</v>
      </c>
      <c r="D24" s="98" t="s">
        <v>363</v>
      </c>
      <c r="E24" s="104"/>
      <c r="F24" s="96"/>
      <c r="G24" s="96"/>
      <c r="H24" s="102"/>
      <c r="I24" s="106"/>
      <c r="J24" s="90"/>
    </row>
    <row r="25" spans="1:10" ht="89.25">
      <c r="A25" s="54" t="str">
        <f>IF(OR(B25&lt;&gt;"",D25&lt;E20&gt;""),"["&amp;TEXT($B$2,"##")&amp;"-"&amp;TEXT(ROW()-10,"##")&amp;"]","")</f>
        <v>[Create Edit Project-15]</v>
      </c>
      <c r="B25" s="111" t="s">
        <v>321</v>
      </c>
      <c r="C25" s="111" t="s">
        <v>322</v>
      </c>
      <c r="D25" s="153" t="s">
        <v>323</v>
      </c>
      <c r="E25" s="104"/>
      <c r="F25" s="96"/>
      <c r="G25" s="96"/>
      <c r="H25" s="102"/>
      <c r="I25" s="106"/>
      <c r="J25" s="90"/>
    </row>
    <row r="26" spans="1:10" ht="14.25" customHeight="1">
      <c r="A26" s="150"/>
      <c r="B26" s="150" t="s">
        <v>116</v>
      </c>
      <c r="C26" s="151"/>
      <c r="D26" s="154"/>
      <c r="E26" s="154"/>
      <c r="F26" s="154"/>
      <c r="G26" s="154"/>
      <c r="H26" s="154"/>
      <c r="I26" s="154"/>
      <c r="J26" s="90"/>
    </row>
    <row r="27" spans="1:10" ht="293.25">
      <c r="A27" s="54" t="str">
        <f>IF(OR(B27&lt;&gt;"",D27&lt;F26&gt;""),"["&amp;TEXT($B$2,"##")&amp;"-"&amp;TEXT(ROW()-10,"##")&amp;"]","")</f>
        <v>[Create Edit Project-17]</v>
      </c>
      <c r="B27" s="98" t="s">
        <v>365</v>
      </c>
      <c r="C27" s="111" t="s">
        <v>366</v>
      </c>
      <c r="D27" s="98" t="s">
        <v>367</v>
      </c>
      <c r="E27" s="104"/>
      <c r="F27" s="96"/>
      <c r="G27" s="96"/>
      <c r="H27" s="173"/>
      <c r="I27" s="155"/>
      <c r="J27" s="90"/>
    </row>
    <row r="28" spans="1:10" ht="293.25">
      <c r="A28" s="148" t="str">
        <f t="shared" ref="A28:A34" si="4">IF(OR(B28&lt;&gt;"",D28&lt;E27&gt;""),"["&amp;TEXT($B$2,"##")&amp;"-"&amp;TEXT(ROW()-10,"##")&amp;"]","")</f>
        <v>[Create Edit Project-18]</v>
      </c>
      <c r="B28" s="98" t="s">
        <v>364</v>
      </c>
      <c r="C28" s="111" t="s">
        <v>366</v>
      </c>
      <c r="D28" s="98" t="s">
        <v>368</v>
      </c>
      <c r="E28" s="155"/>
      <c r="F28" s="96"/>
      <c r="G28" s="96"/>
      <c r="H28" s="173"/>
      <c r="I28" s="155"/>
      <c r="J28" s="90"/>
    </row>
    <row r="29" spans="1:10" ht="89.25">
      <c r="A29" s="54" t="str">
        <f t="shared" si="4"/>
        <v>[Create Edit Project-19]</v>
      </c>
      <c r="B29" s="111" t="s">
        <v>369</v>
      </c>
      <c r="C29" s="111" t="s">
        <v>379</v>
      </c>
      <c r="D29" s="98" t="s">
        <v>375</v>
      </c>
      <c r="E29" s="104"/>
      <c r="F29" s="96"/>
      <c r="G29" s="96"/>
      <c r="H29" s="102"/>
      <c r="I29" s="106"/>
      <c r="J29" s="90"/>
    </row>
    <row r="30" spans="1:10" ht="89.25">
      <c r="A30" s="54" t="str">
        <f t="shared" si="4"/>
        <v>[Create Edit Project-20]</v>
      </c>
      <c r="B30" s="111" t="s">
        <v>370</v>
      </c>
      <c r="C30" s="111" t="s">
        <v>380</v>
      </c>
      <c r="D30" s="98" t="s">
        <v>376</v>
      </c>
      <c r="E30" s="104"/>
      <c r="F30" s="96"/>
      <c r="G30" s="96"/>
      <c r="H30" s="102"/>
      <c r="I30" s="106"/>
      <c r="J30" s="90"/>
    </row>
    <row r="31" spans="1:10" ht="89.25">
      <c r="A31" s="54" t="str">
        <f t="shared" si="4"/>
        <v>[Create Edit Project-21]</v>
      </c>
      <c r="B31" s="111" t="s">
        <v>371</v>
      </c>
      <c r="C31" s="111" t="s">
        <v>381</v>
      </c>
      <c r="D31" s="98" t="s">
        <v>377</v>
      </c>
      <c r="E31" s="104"/>
      <c r="F31" s="96"/>
      <c r="G31" s="96"/>
      <c r="H31" s="102"/>
      <c r="I31" s="106"/>
      <c r="J31" s="90"/>
    </row>
    <row r="32" spans="1:10" ht="89.25">
      <c r="A32" s="54" t="str">
        <f t="shared" si="4"/>
        <v>[Create Edit Project-22]</v>
      </c>
      <c r="B32" s="111" t="s">
        <v>372</v>
      </c>
      <c r="C32" s="111" t="s">
        <v>382</v>
      </c>
      <c r="D32" s="98" t="s">
        <v>378</v>
      </c>
      <c r="E32" s="104"/>
      <c r="F32" s="96"/>
      <c r="G32" s="96"/>
      <c r="H32" s="102"/>
      <c r="I32" s="106"/>
      <c r="J32" s="90"/>
    </row>
    <row r="33" spans="1:10" ht="89.25">
      <c r="A33" s="54" t="str">
        <f t="shared" si="4"/>
        <v>[Create Edit Project-23]</v>
      </c>
      <c r="B33" s="111" t="s">
        <v>373</v>
      </c>
      <c r="C33" s="111" t="s">
        <v>382</v>
      </c>
      <c r="D33" s="98" t="s">
        <v>383</v>
      </c>
      <c r="E33" s="104"/>
      <c r="F33" s="96"/>
      <c r="G33" s="96"/>
      <c r="H33" s="102"/>
      <c r="I33" s="106"/>
      <c r="J33" s="90"/>
    </row>
    <row r="34" spans="1:10" ht="89.25">
      <c r="A34" s="54" t="str">
        <f t="shared" si="4"/>
        <v>[Create Edit Project-24]</v>
      </c>
      <c r="B34" s="111" t="s">
        <v>374</v>
      </c>
      <c r="C34" s="111" t="s">
        <v>382</v>
      </c>
      <c r="D34" s="98" t="s">
        <v>384</v>
      </c>
      <c r="E34" s="104"/>
      <c r="F34" s="96"/>
      <c r="G34" s="96"/>
      <c r="H34" s="102"/>
      <c r="I34" s="106"/>
      <c r="J34" s="90"/>
    </row>
    <row r="35" spans="1:10" ht="89.25">
      <c r="A35" s="54" t="str">
        <f>IF(OR(B35&lt;&gt;"",D35&lt;E30&gt;""),"["&amp;TEXT($B$2,"##")&amp;"-"&amp;TEXT(ROW()-10,"##")&amp;"]","")</f>
        <v>[Create Edit Project-25]</v>
      </c>
      <c r="B35" s="111" t="s">
        <v>385</v>
      </c>
      <c r="C35" s="111" t="s">
        <v>386</v>
      </c>
      <c r="D35" s="153" t="s">
        <v>387</v>
      </c>
      <c r="E35" s="104"/>
      <c r="F35" s="96"/>
      <c r="G35" s="96"/>
      <c r="H35" s="102"/>
      <c r="I35" s="106"/>
      <c r="J35" s="90"/>
    </row>
    <row r="36" spans="1:10">
      <c r="J36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25 F27:G35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16"/>
  <sheetViews>
    <sheetView zoomScale="80" zoomScaleNormal="80" workbookViewId="0">
      <selection activeCell="C12" sqref="C12"/>
    </sheetView>
  </sheetViews>
  <sheetFormatPr defaultRowHeight="12.75"/>
  <cols>
    <col min="1" max="1" width="17.375" style="90" customWidth="1"/>
    <col min="2" max="2" width="53" style="90" bestFit="1" customWidth="1"/>
    <col min="3" max="3" width="50.125" style="90" bestFit="1" customWidth="1"/>
    <col min="4" max="4" width="31.625" style="90" customWidth="1"/>
    <col min="5" max="5" width="16.5" style="90" customWidth="1"/>
    <col min="6" max="6" width="15.625" style="90" customWidth="1"/>
    <col min="7" max="7" width="14.75" style="90" customWidth="1"/>
    <col min="8" max="8" width="9" style="93"/>
    <col min="9" max="9" width="16.5" style="90" customWidth="1"/>
    <col min="10" max="10" width="9.375" style="92" hidden="1" customWidth="1"/>
    <col min="11" max="11" width="9" style="90" customWidth="1"/>
    <col min="12" max="16" width="9" style="90"/>
    <col min="17" max="17" width="0" style="90" hidden="1" customWidth="1"/>
    <col min="18" max="16384" width="9" style="90"/>
  </cols>
  <sheetData>
    <row r="1" spans="1:257" ht="13.5" thickBot="1">
      <c r="A1" s="110" t="s">
        <v>47</v>
      </c>
      <c r="B1" s="76"/>
      <c r="C1" s="76"/>
      <c r="D1" s="76"/>
      <c r="E1" s="76"/>
      <c r="F1" s="76"/>
      <c r="G1" s="76"/>
      <c r="H1" s="77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</row>
    <row r="2" spans="1:257">
      <c r="A2" s="46" t="s">
        <v>21</v>
      </c>
      <c r="B2" s="205" t="s">
        <v>144</v>
      </c>
      <c r="C2" s="205"/>
      <c r="D2" s="205"/>
      <c r="E2" s="205"/>
      <c r="F2" s="205"/>
      <c r="G2" s="205"/>
      <c r="H2" s="79"/>
      <c r="I2" s="78"/>
      <c r="J2" s="78" t="s">
        <v>22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</row>
    <row r="3" spans="1:257">
      <c r="A3" s="47" t="s">
        <v>23</v>
      </c>
      <c r="B3" s="205" t="s">
        <v>145</v>
      </c>
      <c r="C3" s="205"/>
      <c r="D3" s="205"/>
      <c r="E3" s="205"/>
      <c r="F3" s="205"/>
      <c r="G3" s="205"/>
      <c r="H3" s="79"/>
      <c r="I3" s="78"/>
      <c r="J3" s="78" t="s">
        <v>24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</row>
    <row r="4" spans="1:257">
      <c r="A4" s="46" t="s">
        <v>25</v>
      </c>
      <c r="B4" s="206"/>
      <c r="C4" s="206"/>
      <c r="D4" s="206"/>
      <c r="E4" s="206"/>
      <c r="F4" s="206"/>
      <c r="G4" s="206"/>
      <c r="H4" s="79"/>
      <c r="I4" s="78"/>
      <c r="J4" s="80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</row>
    <row r="5" spans="1:257">
      <c r="A5" s="81" t="s">
        <v>22</v>
      </c>
      <c r="B5" s="82" t="s">
        <v>24</v>
      </c>
      <c r="C5" s="82" t="s">
        <v>26</v>
      </c>
      <c r="D5" s="83" t="s">
        <v>27</v>
      </c>
      <c r="E5" s="207" t="s">
        <v>28</v>
      </c>
      <c r="F5" s="207"/>
      <c r="G5" s="207"/>
      <c r="H5" s="84"/>
      <c r="I5" s="78"/>
      <c r="J5" s="78" t="s">
        <v>29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</row>
    <row r="6" spans="1:257" ht="13.5" thickBot="1">
      <c r="A6" s="86">
        <f>COUNTIF(F12:G111,"Pass")</f>
        <v>0</v>
      </c>
      <c r="B6" s="87">
        <f>COUNTIF(F12:G111,"Fail")</f>
        <v>0</v>
      </c>
      <c r="C6" s="87">
        <f>E6-D6-B6-A6</f>
        <v>10</v>
      </c>
      <c r="D6" s="88">
        <f>COUNTIF(F12:G111,"N/A")</f>
        <v>0</v>
      </c>
      <c r="E6" s="208">
        <f>COUNTA(A12:A111)*2</f>
        <v>10</v>
      </c>
      <c r="F6" s="208"/>
      <c r="G6" s="208"/>
      <c r="H6" s="84"/>
      <c r="I6" s="78"/>
      <c r="J6" s="78" t="s">
        <v>27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</row>
    <row r="7" spans="1:257">
      <c r="A7" s="171"/>
      <c r="B7" s="171"/>
      <c r="C7" s="171"/>
      <c r="D7" s="171"/>
      <c r="E7" s="172"/>
      <c r="F7" s="172"/>
      <c r="G7" s="172"/>
      <c r="H7" s="8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</row>
    <row r="8" spans="1:257">
      <c r="A8" s="171"/>
      <c r="B8" s="171"/>
      <c r="C8" s="171"/>
      <c r="D8" s="171"/>
      <c r="E8" s="172"/>
      <c r="F8" s="172"/>
      <c r="G8" s="172"/>
      <c r="H8" s="84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</row>
    <row r="9" spans="1:257">
      <c r="A9" s="78"/>
      <c r="B9" s="78"/>
      <c r="C9" s="78"/>
      <c r="D9" s="89"/>
      <c r="E9" s="89"/>
      <c r="F9" s="89"/>
      <c r="G9" s="89"/>
      <c r="H9" s="84"/>
      <c r="I9" s="84"/>
      <c r="J9" s="85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  <c r="IW9" s="78"/>
    </row>
    <row r="10" spans="1:257" ht="56.25" customHeight="1">
      <c r="A10" s="49" t="s">
        <v>30</v>
      </c>
      <c r="B10" s="49" t="s">
        <v>31</v>
      </c>
      <c r="C10" s="49" t="s">
        <v>32</v>
      </c>
      <c r="D10" s="49" t="s">
        <v>33</v>
      </c>
      <c r="E10" s="50" t="s">
        <v>34</v>
      </c>
      <c r="F10" s="50" t="s">
        <v>142</v>
      </c>
      <c r="G10" s="50" t="s">
        <v>141</v>
      </c>
      <c r="H10" s="50" t="s">
        <v>35</v>
      </c>
      <c r="I10" s="49" t="s">
        <v>36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</row>
    <row r="11" spans="1:257" ht="14.25" customHeight="1">
      <c r="A11" s="51"/>
      <c r="B11" s="51" t="s">
        <v>146</v>
      </c>
      <c r="C11" s="52"/>
      <c r="D11" s="52"/>
      <c r="E11" s="52"/>
      <c r="F11" s="52"/>
      <c r="G11" s="52"/>
      <c r="H11" s="52"/>
      <c r="I11" s="53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</row>
    <row r="12" spans="1:257" ht="89.25">
      <c r="A12" s="54" t="str">
        <f>IF(OR(B12&lt;&gt;"",D12&lt;E11&gt;""),"["&amp;TEXT($B$2,"##")&amp;"-"&amp;TEXT(ROW()-10,"##")&amp;"]","")</f>
        <v>[Project Detail-2]</v>
      </c>
      <c r="B12" s="98" t="s">
        <v>391</v>
      </c>
      <c r="C12" s="111" t="s">
        <v>389</v>
      </c>
      <c r="D12" s="96" t="s">
        <v>390</v>
      </c>
      <c r="E12" s="101"/>
      <c r="F12" s="96"/>
      <c r="G12" s="96"/>
      <c r="H12" s="102"/>
      <c r="I12" s="103"/>
      <c r="J12" s="90"/>
    </row>
    <row r="13" spans="1:257" ht="89.25">
      <c r="A13" s="54" t="str">
        <f t="shared" ref="A13:A15" si="0">IF(OR(B13&lt;&gt;"",D13&lt;E12&gt;""),"["&amp;TEXT($B$2,"##")&amp;"-"&amp;TEXT(ROW()-10,"##")&amp;"]","")</f>
        <v>[Project Detail-3]</v>
      </c>
      <c r="B13" s="98" t="s">
        <v>388</v>
      </c>
      <c r="C13" s="111" t="s">
        <v>389</v>
      </c>
      <c r="D13" s="96" t="s">
        <v>390</v>
      </c>
      <c r="E13" s="104"/>
      <c r="F13" s="111"/>
      <c r="G13" s="111"/>
      <c r="H13" s="105"/>
      <c r="I13" s="106"/>
      <c r="J13" s="90"/>
    </row>
    <row r="14" spans="1:257" ht="63.75">
      <c r="A14" s="54" t="str">
        <f t="shared" si="0"/>
        <v>[Project Detail-4]</v>
      </c>
      <c r="B14" s="98" t="s">
        <v>392</v>
      </c>
      <c r="C14" s="111" t="s">
        <v>393</v>
      </c>
      <c r="D14" s="96" t="s">
        <v>394</v>
      </c>
      <c r="E14" s="104"/>
      <c r="F14" s="111"/>
      <c r="G14" s="111"/>
      <c r="H14" s="105"/>
      <c r="I14" s="106"/>
      <c r="J14" s="90"/>
    </row>
    <row r="15" spans="1:257" ht="63.75">
      <c r="A15" s="54" t="str">
        <f t="shared" si="0"/>
        <v>[Project Detail-5]</v>
      </c>
      <c r="B15" s="98" t="s">
        <v>395</v>
      </c>
      <c r="C15" s="111" t="s">
        <v>398</v>
      </c>
      <c r="D15" s="96" t="s">
        <v>397</v>
      </c>
      <c r="E15" s="109"/>
      <c r="F15" s="111"/>
      <c r="G15" s="111"/>
      <c r="H15" s="109"/>
      <c r="I15" s="109"/>
      <c r="J15" s="90"/>
    </row>
    <row r="16" spans="1:257" ht="63.75">
      <c r="A16" s="54" t="str">
        <f t="shared" ref="A16" si="1">IF(OR(B16&lt;&gt;"",D16&lt;E15&gt;""),"["&amp;TEXT($B$2,"##")&amp;"-"&amp;TEXT(ROW()-10,"##")&amp;"]","")</f>
        <v>[Project Detail-6]</v>
      </c>
      <c r="B16" s="98" t="s">
        <v>396</v>
      </c>
      <c r="C16" s="111" t="s">
        <v>399</v>
      </c>
      <c r="D16" s="241" t="s">
        <v>400</v>
      </c>
      <c r="E16" s="109"/>
      <c r="F16" s="111"/>
      <c r="G16" s="111"/>
      <c r="H16" s="109"/>
      <c r="I16" s="109"/>
      <c r="J16" s="90"/>
    </row>
  </sheetData>
  <mergeCells count="5">
    <mergeCell ref="B2:G2"/>
    <mergeCell ref="B3:G3"/>
    <mergeCell ref="B4:G4"/>
    <mergeCell ref="E5:G5"/>
    <mergeCell ref="E6:G6"/>
  </mergeCells>
  <dataValidations count="1">
    <dataValidation type="list" allowBlank="1" showErrorMessage="1" sqref="F12:G16">
      <formula1>$J$2:$J$6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Test Report</vt:lpstr>
      <vt:lpstr>Test case List</vt:lpstr>
      <vt:lpstr>Message Rules</vt:lpstr>
      <vt:lpstr>Common</vt:lpstr>
      <vt:lpstr>Display Homepage</vt:lpstr>
      <vt:lpstr>Account management</vt:lpstr>
      <vt:lpstr>Create Edit Project</vt:lpstr>
      <vt:lpstr>Project Detail</vt:lpstr>
      <vt:lpstr>Report</vt:lpstr>
      <vt:lpstr>Admin Module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Chinh Vu Cong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HIEP</cp:lastModifiedBy>
  <dcterms:created xsi:type="dcterms:W3CDTF">2014-07-15T10:13:31Z</dcterms:created>
  <dcterms:modified xsi:type="dcterms:W3CDTF">2016-03-02T19:48:56Z</dcterms:modified>
  <cp:category>BM</cp:category>
</cp:coreProperties>
</file>