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"/>
    </mc:Choice>
  </mc:AlternateContent>
  <bookViews>
    <workbookView xWindow="0" yWindow="0" windowWidth="21600" windowHeight="9735" firstSheet="1" activeTab="3"/>
  </bookViews>
  <sheets>
    <sheet name="ガイドライン" sheetId="13" r:id="rId1"/>
    <sheet name="表紙" sheetId="4" r:id="rId2"/>
    <sheet name="機能一覧" sheetId="5" r:id="rId3"/>
    <sheet name="テスト報告" sheetId="6" r:id="rId4"/>
    <sheet name="createLesson" sheetId="7" r:id="rId5"/>
    <sheet name="getLessionVersion" sheetId="10" r:id="rId6"/>
    <sheet name="updateLesson" sheetId="11" r:id="rId7"/>
    <sheet name="publishLessonVersion" sheetId="14" r:id="rId8"/>
    <sheet name="reportLesson" sheetId="15" r:id="rId9"/>
    <sheet name="getLessonsOfCourse" sheetId="16" r:id="rId10"/>
    <sheet name="getAllLesson" sheetId="17" r:id="rId11"/>
    <sheet name="getLesson" sheetId="18" r:id="rId12"/>
    <sheet name="getVersionOfLesson" sheetId="20" r:id="rId13"/>
  </sheets>
  <externalReferences>
    <externalReference r:id="rId14"/>
  </externalReferences>
  <definedNames>
    <definedName name="ACTION" localSheetId="10">#REF!</definedName>
    <definedName name="ACTION" localSheetId="11">#REF!</definedName>
    <definedName name="ACTION" localSheetId="9">#REF!</definedName>
    <definedName name="ACTION" localSheetId="12">#REF!</definedName>
    <definedName name="ACTION" localSheetId="7">#REF!</definedName>
    <definedName name="ACTION" localSheetId="8">#REF!</definedName>
    <definedName name="ACTION">#REF!</definedName>
    <definedName name="deleteLesson" localSheetId="12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 localSheetId="10">#REF!</definedName>
    <definedName name="getLessonVersion" localSheetId="11">#REF!</definedName>
    <definedName name="getLessonVersion" localSheetId="9">#REF!</definedName>
    <definedName name="getLessonVersion" localSheetId="12">#REF!</definedName>
    <definedName name="getLessonVersion" localSheetId="7">#REF!</definedName>
    <definedName name="getLessonVersion" localSheetId="8">#REF!</definedName>
    <definedName name="getLessonVersion">#REF!</definedName>
    <definedName name="_xlnm.Print_Area" localSheetId="4">createLesson!$A$1:$T$50</definedName>
    <definedName name="_xlnm.Print_Area" localSheetId="10">getAllLesson!$A$1:$T$51</definedName>
    <definedName name="_xlnm.Print_Area" localSheetId="5">getLessionVersion!$A$1:$T$50</definedName>
    <definedName name="_xlnm.Print_Area" localSheetId="11">getLesson!$A$1:$T$51</definedName>
    <definedName name="_xlnm.Print_Area" localSheetId="9">getLessonsOfCourse!$A$1:$T$51</definedName>
    <definedName name="_xlnm.Print_Area" localSheetId="12">getVersionOfLesson!$A$1:$T$51</definedName>
    <definedName name="_xlnm.Print_Area" localSheetId="7">publishLessonVersion!$A$1:$T$49</definedName>
    <definedName name="_xlnm.Print_Area" localSheetId="8">reportLesson!$A$1:$T$51</definedName>
    <definedName name="_xlnm.Print_Area" localSheetId="6">updateLesson!$A$1:$T$52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11">#REF!</definedName>
    <definedName name="reportLesson" localSheetId="9">#REF!</definedName>
    <definedName name="reportLesson" localSheetId="12">#REF!</definedName>
    <definedName name="reportLesson">#REF!</definedName>
    <definedName name="updateLesson" localSheetId="10">#REF!</definedName>
    <definedName name="updateLesson" localSheetId="11">#REF!</definedName>
    <definedName name="updateLesson" localSheetId="9">#REF!</definedName>
    <definedName name="updateLesson" localSheetId="12">#REF!</definedName>
    <definedName name="updateLesson" localSheetId="8">#REF!</definedName>
    <definedName name="updateLesson">#REF!</definedName>
    <definedName name="Z_2C0D9096_8D85_462A_A9B5_0B488ADB4269_.wvu.Cols" localSheetId="4" hidden="1">createLesson!$E:$E</definedName>
    <definedName name="Z_2C0D9096_8D85_462A_A9B5_0B488ADB4269_.wvu.Cols" localSheetId="10" hidden="1">getAllLesson!$E:$E</definedName>
    <definedName name="Z_2C0D9096_8D85_462A_A9B5_0B488ADB4269_.wvu.Cols" localSheetId="5" hidden="1">getLessionVersion!$E:$E</definedName>
    <definedName name="Z_2C0D9096_8D85_462A_A9B5_0B488ADB4269_.wvu.Cols" localSheetId="11" hidden="1">getLesson!$E:$E</definedName>
    <definedName name="Z_2C0D9096_8D85_462A_A9B5_0B488ADB4269_.wvu.Cols" localSheetId="9" hidden="1">getLessonsOfCourse!$E:$E</definedName>
    <definedName name="Z_2C0D9096_8D85_462A_A9B5_0B488ADB4269_.wvu.Cols" localSheetId="12" hidden="1">getVersionOfLesson!$E:$E</definedName>
    <definedName name="Z_2C0D9096_8D85_462A_A9B5_0B488ADB4269_.wvu.Cols" localSheetId="7" hidden="1">publishLessonVersion!$E:$E</definedName>
    <definedName name="Z_2C0D9096_8D85_462A_A9B5_0B488ADB4269_.wvu.Cols" localSheetId="8" hidden="1">reportLesson!$E:$E</definedName>
    <definedName name="Z_2C0D9096_8D85_462A_A9B5_0B488ADB4269_.wvu.Cols" localSheetId="6" hidden="1">updateLesson!$E:$E</definedName>
    <definedName name="Z_2C0D9096_8D85_462A_A9B5_0B488ADB4269_.wvu.PrintArea" localSheetId="3" hidden="1">テスト報告!$A:$I</definedName>
    <definedName name="Z_6F1DCD5D_5DAC_4817_BF40_2B66F6F593E6_.wvu.Cols" localSheetId="4" hidden="1">createLesson!$E:$E</definedName>
    <definedName name="Z_6F1DCD5D_5DAC_4817_BF40_2B66F6F593E6_.wvu.Cols" localSheetId="10" hidden="1">getAllLesson!$E:$E</definedName>
    <definedName name="Z_6F1DCD5D_5DAC_4817_BF40_2B66F6F593E6_.wvu.Cols" localSheetId="5" hidden="1">getLessionVersion!$E:$E</definedName>
    <definedName name="Z_6F1DCD5D_5DAC_4817_BF40_2B66F6F593E6_.wvu.Cols" localSheetId="11" hidden="1">getLesson!$E:$E</definedName>
    <definedName name="Z_6F1DCD5D_5DAC_4817_BF40_2B66F6F593E6_.wvu.Cols" localSheetId="9" hidden="1">getLessonsOfCourse!$E:$E</definedName>
    <definedName name="Z_6F1DCD5D_5DAC_4817_BF40_2B66F6F593E6_.wvu.Cols" localSheetId="12" hidden="1">getVersionOfLesson!$E:$E</definedName>
    <definedName name="Z_6F1DCD5D_5DAC_4817_BF40_2B66F6F593E6_.wvu.Cols" localSheetId="7" hidden="1">publishLessonVersion!$E:$E</definedName>
    <definedName name="Z_6F1DCD5D_5DAC_4817_BF40_2B66F6F593E6_.wvu.Cols" localSheetId="8" hidden="1">reportLesson!$E:$E</definedName>
    <definedName name="Z_6F1DCD5D_5DAC_4817_BF40_2B66F6F593E6_.wvu.Cols" localSheetId="6" hidden="1">updateLesson!$E:$E</definedName>
    <definedName name="Z_6F1DCD5D_5DAC_4817_BF40_2B66F6F593E6_.wvu.PrintArea" localSheetId="3" hidden="1">テスト報告!$A:$I</definedName>
    <definedName name="Z_BE54E0AD_3725_4423_92D7_4F1C045BE1BC_.wvu.Cols" localSheetId="4" hidden="1">createLesson!$E:$E</definedName>
    <definedName name="Z_BE54E0AD_3725_4423_92D7_4F1C045BE1BC_.wvu.Cols" localSheetId="10" hidden="1">getAllLesson!$E:$E</definedName>
    <definedName name="Z_BE54E0AD_3725_4423_92D7_4F1C045BE1BC_.wvu.Cols" localSheetId="5" hidden="1">getLessionVersion!$E:$E</definedName>
    <definedName name="Z_BE54E0AD_3725_4423_92D7_4F1C045BE1BC_.wvu.Cols" localSheetId="11" hidden="1">getLesson!$E:$E</definedName>
    <definedName name="Z_BE54E0AD_3725_4423_92D7_4F1C045BE1BC_.wvu.Cols" localSheetId="9" hidden="1">getLessonsOfCourse!$E:$E</definedName>
    <definedName name="Z_BE54E0AD_3725_4423_92D7_4F1C045BE1BC_.wvu.Cols" localSheetId="12" hidden="1">getVersionOfLesson!$E:$E</definedName>
    <definedName name="Z_BE54E0AD_3725_4423_92D7_4F1C045BE1BC_.wvu.Cols" localSheetId="7" hidden="1">publishLessonVersion!$E:$E</definedName>
    <definedName name="Z_BE54E0AD_3725_4423_92D7_4F1C045BE1BC_.wvu.Cols" localSheetId="8" hidden="1">reportLesson!$E:$E</definedName>
    <definedName name="Z_BE54E0AD_3725_4423_92D7_4F1C045BE1BC_.wvu.Cols" localSheetId="6" hidden="1">updateLesson!$E:$E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B6" i="6" l="1"/>
  <c r="I20" i="6"/>
  <c r="I19" i="6"/>
  <c r="I18" i="6"/>
  <c r="I17" i="6"/>
  <c r="I16" i="6"/>
  <c r="I15" i="6"/>
  <c r="H20" i="6"/>
  <c r="H19" i="6"/>
  <c r="H18" i="6"/>
  <c r="H17" i="6"/>
  <c r="H16" i="6"/>
  <c r="H15" i="6"/>
  <c r="G20" i="6"/>
  <c r="G19" i="6"/>
  <c r="G18" i="6"/>
  <c r="G17" i="6"/>
  <c r="G16" i="6"/>
  <c r="G15" i="6"/>
  <c r="F20" i="6"/>
  <c r="F19" i="6"/>
  <c r="F18" i="6"/>
  <c r="F17" i="6"/>
  <c r="F16" i="6"/>
  <c r="F15" i="6"/>
  <c r="E20" i="6"/>
  <c r="E19" i="6"/>
  <c r="E18" i="6"/>
  <c r="E17" i="6"/>
  <c r="E16" i="6"/>
  <c r="E15" i="6"/>
  <c r="D18" i="6"/>
  <c r="D17" i="6"/>
  <c r="D16" i="6"/>
  <c r="D15" i="6"/>
  <c r="D14" i="6"/>
  <c r="D13" i="6"/>
  <c r="D12" i="6"/>
  <c r="D20" i="6"/>
  <c r="D19" i="6"/>
  <c r="F7" i="7"/>
  <c r="F7" i="10"/>
  <c r="F7" i="11"/>
  <c r="F7" i="14"/>
  <c r="F7" i="15"/>
  <c r="F7" i="16"/>
  <c r="F7" i="17"/>
  <c r="F7" i="18"/>
  <c r="F7" i="20"/>
  <c r="C20" i="6"/>
  <c r="C19" i="6"/>
  <c r="C18" i="6"/>
  <c r="C17" i="6"/>
  <c r="C16" i="6"/>
  <c r="C15" i="6"/>
  <c r="C14" i="6"/>
  <c r="E5" i="5"/>
  <c r="E4" i="5"/>
  <c r="A7" i="20"/>
  <c r="C7" i="20"/>
  <c r="L7" i="20"/>
  <c r="M7" i="20"/>
  <c r="N7" i="20"/>
  <c r="O7" i="20"/>
  <c r="L4" i="20" s="1"/>
  <c r="A7" i="18"/>
  <c r="C7" i="18"/>
  <c r="L7" i="18"/>
  <c r="M7" i="18"/>
  <c r="N7" i="18"/>
  <c r="O7" i="18"/>
  <c r="L4" i="18" s="1"/>
  <c r="A7" i="17"/>
  <c r="C7" i="17"/>
  <c r="L7" i="17"/>
  <c r="M7" i="17"/>
  <c r="N7" i="17"/>
  <c r="O7" i="17"/>
  <c r="L4" i="17" s="1"/>
  <c r="A7" i="16"/>
  <c r="C7" i="16"/>
  <c r="L7" i="16"/>
  <c r="M7" i="16"/>
  <c r="N7" i="16"/>
  <c r="O7" i="16"/>
  <c r="L4" i="16" s="1"/>
  <c r="A7" i="15"/>
  <c r="C7" i="15"/>
  <c r="L7" i="15"/>
  <c r="M7" i="15"/>
  <c r="N7" i="15"/>
  <c r="O7" i="15"/>
  <c r="L4" i="15" s="1"/>
  <c r="A7" i="14"/>
  <c r="C7" i="14"/>
  <c r="L7" i="14"/>
  <c r="M7" i="14"/>
  <c r="N7" i="14"/>
  <c r="O7" i="14"/>
  <c r="L4" i="14" s="1"/>
  <c r="O7" i="11"/>
  <c r="I14" i="6" s="1"/>
  <c r="N7" i="11"/>
  <c r="H14" i="6" s="1"/>
  <c r="M7" i="11"/>
  <c r="G14" i="6" s="1"/>
  <c r="L7" i="11"/>
  <c r="F14" i="6" s="1"/>
  <c r="C7" i="11"/>
  <c r="A7" i="11"/>
  <c r="O7" i="10"/>
  <c r="N7" i="10"/>
  <c r="H13" i="6" s="1"/>
  <c r="M7" i="10"/>
  <c r="G13" i="6" s="1"/>
  <c r="L7" i="10"/>
  <c r="F13" i="6" s="1"/>
  <c r="C7" i="10"/>
  <c r="A7" i="10"/>
  <c r="C13" i="6" s="1"/>
  <c r="L4" i="10"/>
  <c r="O7" i="7"/>
  <c r="N7" i="7"/>
  <c r="M7" i="7"/>
  <c r="L7" i="7"/>
  <c r="F12" i="6" s="1"/>
  <c r="C7" i="7"/>
  <c r="A7" i="7"/>
  <c r="L4" i="7"/>
  <c r="G12" i="6"/>
  <c r="C12" i="6"/>
  <c r="H12" i="6"/>
  <c r="I12" i="6"/>
  <c r="I13" i="6"/>
  <c r="B4" i="6"/>
  <c r="B5" i="6"/>
  <c r="L4" i="11" l="1"/>
  <c r="C21" i="6"/>
  <c r="G21" i="6"/>
  <c r="F21" i="6"/>
  <c r="I21" i="6"/>
  <c r="D24" i="6" l="1"/>
  <c r="D26" i="6"/>
  <c r="D25" i="6"/>
  <c r="H21" i="6" l="1"/>
  <c r="D27" i="6" s="1"/>
  <c r="E14" i="6"/>
  <c r="E13" i="6"/>
  <c r="D21" i="6"/>
  <c r="D23" i="6"/>
  <c r="E12" i="6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<sst xmlns="http://schemas.openxmlformats.org/spreadsheetml/2006/main" count="769" uniqueCount="195">
  <si>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</si>
  <si>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</si>
  <si>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</si>
  <si>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</si>
  <si>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</si>
  <si>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</si>
  <si>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</si>
  <si>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</si>
  <si>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</si>
  <si>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</si>
  <si>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</si>
  <si>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</si>
  <si>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</si>
  <si>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</si>
  <si>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</si>
  <si>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</si>
  <si>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</si>
  <si>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</si>
  <si>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</si>
  <si>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</si>
  <si>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</si>
  <si>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</si>
  <si>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</si>
  <si>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</si>
  <si>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</si>
  <si>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</si>
  <si>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</si>
  <si>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</si>
  <si>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</si>
  <si>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</si>
  <si>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</si>
  <si>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</si>
  <si>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</si>
  <si>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</si>
  <si>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</si>
  <si>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</si>
  <si>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</si>
  <si>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</si>
  <si>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</si>
  <si>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</si>
  <si>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</si>
  <si>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</si>
  <si>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</si>
  <si>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</si>
  <si>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</si>
  <si>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Can connect with server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</si>
  <si>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</si>
  <si>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</si>
  <si>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</si>
  <si>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</si>
  <si>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</si>
  <si>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</si>
  <si>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</si>
  <si>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</si>
  <si>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</si>
  <si>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</si>
  <si>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</si>
  <si>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</si>
  <si>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</si>
  <si>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</si>
  <si>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</si>
  <si>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</si>
  <si>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</si>
  <si>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</si>
  <si>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</si>
  <si>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</si>
  <si>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</si>
  <si>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</si>
  <si>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</si>
  <si>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</si>
  <si>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</si>
  <si>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</si>
  <si>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</si>
  <si>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</si>
  <si>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</si>
  <si>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</si>
  <si>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</si>
  <si>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</si>
  <si>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</si>
  <si>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</si>
  <si>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</si>
  <si>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</si>
  <si>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</si>
  <si>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</si>
  <si>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</si>
  <si>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</si>
  <si>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</si>
  <si>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</si>
  <si>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</si>
  <si>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</si>
  <si>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</si>
  <si>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</si>
  <si>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</si>
  <si>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</si>
  <si>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</si>
  <si>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</si>
  <si>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</si>
  <si>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</si>
  <si>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</si>
  <si>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</si>
  <si>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</si>
  <si>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</si>
  <si>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</si>
  <si>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</si>
  <si>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</si>
  <si>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</si>
  <si>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</si>
  <si>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</si>
  <si>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</si>
  <si>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</si>
  <si>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</si>
  <si>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</si>
  <si>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</si>
  <si>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</si>
  <si>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</si>
  <si>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</si>
  <si>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</si>
  <si>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</si>
  <si>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</si>
  <si>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</si>
  <si>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</si>
  <si>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</si>
  <si>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</si>
  <si>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</si>
  <si>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</si>
  <si>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</si>
  <si>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</si>
  <si>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</si>
  <si>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</si>
  <si>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Function5</t>
  </si>
  <si>
    <t>createLesson</t>
  </si>
  <si>
    <t>creatorId</t>
  </si>
  <si>
    <t>""</t>
  </si>
  <si>
    <t>CreateLessonForm</t>
  </si>
  <si>
    <t>form</t>
  </si>
  <si>
    <t>CreateLessonResponse</t>
  </si>
  <si>
    <t>LessonServiceImpl</t>
  </si>
  <si>
    <t>getLessonVersion</t>
  </si>
  <si>
    <t>Function6</t>
  </si>
  <si>
    <t>updateLesson</t>
  </si>
  <si>
    <t>Function7</t>
  </si>
  <si>
    <t>publishLessonVersion</t>
  </si>
  <si>
    <t>Function8</t>
  </si>
  <si>
    <t>reportLesson</t>
  </si>
  <si>
    <t>Function9</t>
  </si>
  <si>
    <t>getLessonsOfCourse</t>
  </si>
  <si>
    <t>Function10</t>
  </si>
  <si>
    <t>getAllLesson</t>
  </si>
  <si>
    <t>Function11</t>
  </si>
  <si>
    <t>getLesson</t>
  </si>
  <si>
    <t>Function12</t>
  </si>
  <si>
    <t>Function13</t>
  </si>
  <si>
    <t>getVersionOfLesson</t>
  </si>
  <si>
    <t>lessonId</t>
  </si>
  <si>
    <t>version</t>
  </si>
  <si>
    <t>GetLessonVersionResponse</t>
  </si>
  <si>
    <t>lesson doesn't exist</t>
  </si>
  <si>
    <t>lesson version doesn't exist</t>
  </si>
  <si>
    <t>valid Id</t>
  </si>
  <si>
    <t>requesterId</t>
  </si>
  <si>
    <t>UpdateLessonForm</t>
  </si>
  <si>
    <t xml:space="preserve"> null</t>
  </si>
  <si>
    <t>requester isn't creator</t>
  </si>
  <si>
    <t>valid creator Id</t>
  </si>
  <si>
    <t>valid learner Id</t>
  </si>
  <si>
    <t>valid lesson form</t>
  </si>
  <si>
    <t>valid lesson form with updating version</t>
  </si>
  <si>
    <t>don't have version can be published</t>
  </si>
  <si>
    <t>"report content"</t>
  </si>
  <si>
    <t>content</t>
  </si>
  <si>
    <t>No lesson for course</t>
  </si>
  <si>
    <t>List&lt;BriefLessonResponse&gt;</t>
  </si>
  <si>
    <t>courseId</t>
  </si>
  <si>
    <t>No lesson</t>
  </si>
  <si>
    <t>GetLessonResponse</t>
  </si>
  <si>
    <t>List&lt;LessonVersionModel&gt;</t>
  </si>
  <si>
    <t>valid lessonId with updating version</t>
  </si>
  <si>
    <t>valid user Id</t>
  </si>
  <si>
    <t>valid course Id which has lessons</t>
  </si>
  <si>
    <t>valid course Id with no lesson</t>
  </si>
  <si>
    <t>lessons have been created</t>
  </si>
  <si>
    <t>no lesson have been created</t>
  </si>
  <si>
    <t>valid lesson 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</si>
  <si>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</si>
  <si>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</si>
  <si>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</si>
  <si>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</si>
  <si>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</si>
  <si>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</si>
  <si>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</si>
  <si>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</si>
  <si>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</si>
  <si>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</si>
  <si>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</si>
  <si>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Veazy_Lesson_Unit_Test_Case_v1.0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</si>
</sst>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8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0" fontId="30" fillId="24" borderId="43" xfId="41" applyFont="1" applyFill="1" applyBorder="1" applyAlignment="1">
      <alignment horizontal="left" vertical="center" readingOrder="1"/>
    </xf>
    <xf numFmtId="0" fontId="30" fillId="24" borderId="43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3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40" fillId="29" borderId="0" xfId="41" applyFont="1" applyFill="1" applyAlignment="1">
      <alignment horizontal="center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4" xfId="40" applyFont="1" applyFill="1" applyBorder="1" applyAlignment="1">
      <alignment wrapText="1" readingOrder="1"/>
    </xf>
    <xf numFmtId="0" fontId="38" fillId="30" borderId="45" xfId="40" applyFont="1" applyFill="1" applyBorder="1" applyAlignment="1">
      <alignment wrapText="1" readingOrder="1"/>
    </xf>
    <xf numFmtId="0" fontId="38" fillId="30" borderId="48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6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9" fillId="29" borderId="55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40" fillId="29" borderId="0" xfId="42" applyFont="1" applyFill="1" applyAlignment="1">
      <alignment horizontal="center" readingOrder="1"/>
    </xf>
    <xf numFmtId="0" fontId="35" fillId="29" borderId="0" xfId="42" applyFont="1" applyFill="1" applyBorder="1" applyAlignment="1">
      <alignment horizontal="right" readingOrder="1"/>
    </xf>
    <xf numFmtId="0" fontId="36" fillId="29" borderId="34" xfId="42" applyFont="1" applyFill="1" applyBorder="1" applyAlignment="1">
      <alignment horizontal="left" vertical="top" readingOrder="1"/>
    </xf>
    <xf numFmtId="0" fontId="35" fillId="29" borderId="35" xfId="42" applyFont="1" applyFill="1" applyBorder="1" applyAlignment="1">
      <alignment horizontal="center" vertical="top" readingOrder="1"/>
    </xf>
    <xf numFmtId="0" fontId="35" fillId="29" borderId="36" xfId="42" applyFont="1" applyFill="1" applyBorder="1" applyAlignment="1">
      <alignment horizontal="right" vertical="top" readingOrder="1"/>
    </xf>
    <xf numFmtId="0" fontId="35" fillId="29" borderId="37" xfId="42" applyFont="1" applyFill="1" applyBorder="1" applyAlignment="1">
      <alignment horizontal="right" readingOrder="1"/>
    </xf>
    <xf numFmtId="0" fontId="39" fillId="29" borderId="38" xfId="42" applyFont="1" applyFill="1" applyBorder="1" applyAlignment="1">
      <alignment horizontal="center" readingOrder="1"/>
    </xf>
    <xf numFmtId="0" fontId="39" fillId="29" borderId="57" xfId="42" applyFont="1" applyFill="1" applyBorder="1" applyAlignment="1">
      <alignment horizontal="center" readingOrder="1"/>
    </xf>
    <xf numFmtId="0" fontId="36" fillId="29" borderId="39" xfId="42" applyFont="1" applyFill="1" applyBorder="1" applyAlignment="1"/>
    <xf numFmtId="0" fontId="36" fillId="29" borderId="40" xfId="42" applyFont="1" applyFill="1" applyBorder="1" applyAlignment="1"/>
    <xf numFmtId="0" fontId="35" fillId="29" borderId="41" xfId="42" applyFont="1" applyFill="1" applyBorder="1" applyAlignment="1">
      <alignment horizontal="right" readingOrder="1"/>
    </xf>
    <xf numFmtId="0" fontId="35" fillId="29" borderId="42" xfId="42" applyFont="1" applyFill="1" applyBorder="1" applyAlignment="1">
      <alignment horizontal="left" readingOrder="1"/>
    </xf>
    <xf numFmtId="0" fontId="39" fillId="29" borderId="42" xfId="42" applyFont="1" applyFill="1" applyBorder="1" applyAlignment="1">
      <alignment horizontal="center" readingOrder="1"/>
    </xf>
    <xf numFmtId="0" fontId="39" fillId="29" borderId="5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9" xfId="42" applyFont="1" applyFill="1" applyBorder="1" applyAlignment="1"/>
    <xf numFmtId="0" fontId="35" fillId="29" borderId="32" xfId="42" applyFont="1" applyFill="1" applyBorder="1" applyAlignment="1"/>
    <xf numFmtId="0" fontId="35" fillId="29" borderId="50" xfId="42" applyFont="1" applyFill="1" applyBorder="1" applyAlignment="1">
      <alignment horizontal="right" readingOrder="1"/>
    </xf>
    <xf numFmtId="0" fontId="35" fillId="29" borderId="51" xfId="42" applyFont="1" applyFill="1" applyBorder="1" applyAlignment="1">
      <alignment horizontal="left" readingOrder="1"/>
    </xf>
    <xf numFmtId="0" fontId="39" fillId="29" borderId="51" xfId="42" applyFont="1" applyFill="1" applyBorder="1" applyAlignment="1">
      <alignment horizontal="center" readingOrder="1"/>
    </xf>
    <xf numFmtId="0" fontId="39" fillId="29" borderId="59" xfId="42" applyFont="1" applyFill="1" applyBorder="1" applyAlignment="1">
      <alignment horizontal="center" readingOrder="1"/>
    </xf>
    <xf numFmtId="0" fontId="35" fillId="29" borderId="52" xfId="42" applyFont="1" applyFill="1" applyBorder="1" applyAlignment="1">
      <alignment horizontal="left" readingOrder="1"/>
    </xf>
    <xf numFmtId="0" fontId="41" fillId="29" borderId="52" xfId="42" applyFont="1" applyFill="1" applyBorder="1" applyAlignment="1">
      <alignment horizontal="center" readingOrder="1"/>
    </xf>
    <xf numFmtId="0" fontId="41" fillId="29" borderId="60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0" fontId="41" fillId="29" borderId="55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165" fontId="35" fillId="29" borderId="55" xfId="42" applyNumberFormat="1" applyFont="1" applyFill="1" applyBorder="1" applyAlignment="1">
      <alignment vertical="top" textRotation="255" readingOrder="1"/>
    </xf>
    <xf numFmtId="0" fontId="35" fillId="29" borderId="38" xfId="42" applyFont="1" applyFill="1" applyBorder="1"/>
    <xf numFmtId="0" fontId="35" fillId="29" borderId="38" xfId="42" applyFont="1" applyFill="1" applyBorder="1" applyAlignment="1">
      <alignment textRotation="255" readingOrder="1"/>
    </xf>
    <xf numFmtId="0" fontId="35" fillId="29" borderId="57" xfId="42" applyFont="1" applyFill="1" applyBorder="1" applyAlignment="1">
      <alignment textRotation="255" readingOrder="1"/>
    </xf>
    <xf numFmtId="0" fontId="54" fillId="31" borderId="64" xfId="42" applyFont="1" applyFill="1" applyBorder="1"/>
    <xf numFmtId="0" fontId="53" fillId="31" borderId="53" xfId="42" applyFont="1" applyFill="1" applyBorder="1" applyAlignment="1">
      <alignment horizontal="left" readingOrder="1"/>
    </xf>
    <xf numFmtId="0" fontId="54" fillId="31" borderId="53" xfId="42" applyFont="1" applyFill="1" applyBorder="1"/>
    <xf numFmtId="0" fontId="54" fillId="31" borderId="53" xfId="42" applyFont="1" applyFill="1" applyBorder="1" applyAlignment="1">
      <alignment horizontal="right" readingOrder="1"/>
    </xf>
    <xf numFmtId="0" fontId="53" fillId="31" borderId="53" xfId="42" applyFont="1" applyFill="1" applyBorder="1" applyAlignment="1">
      <alignment vertical="top" textRotation="180" readingOrder="1"/>
    </xf>
    <xf numFmtId="0" fontId="53" fillId="31" borderId="54" xfId="42" applyFont="1" applyFill="1" applyBorder="1" applyAlignment="1">
      <alignment vertical="top" textRotation="180" readingOrder="1"/>
    </xf>
    <xf numFmtId="0" fontId="53" fillId="31" borderId="63" xfId="42" applyFont="1" applyFill="1" applyBorder="1" applyAlignment="1">
      <alignment vertical="center" readingOrder="1"/>
    </xf>
    <xf numFmtId="0" fontId="53" fillId="31" borderId="56" xfId="42" applyFont="1" applyFill="1" applyBorder="1" applyAlignment="1">
      <alignment vertical="center" readingOrder="1"/>
    </xf>
    <xf numFmtId="0" fontId="53" fillId="31" borderId="63" xfId="42" applyFont="1" applyFill="1" applyBorder="1" applyAlignment="1">
      <alignment vertical="top" readingOrder="1"/>
    </xf>
    <xf numFmtId="0" fontId="53" fillId="31" borderId="56" xfId="42" applyFont="1" applyFill="1" applyBorder="1" applyAlignment="1">
      <alignment vertical="top" readingOrder="1"/>
    </xf>
    <xf numFmtId="0" fontId="53" fillId="31" borderId="61" xfId="42" applyFont="1" applyFill="1" applyBorder="1" applyAlignment="1">
      <alignment vertical="top" readingOrder="1"/>
    </xf>
    <xf numFmtId="0" fontId="53" fillId="31" borderId="6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61" fillId="29" borderId="31" xfId="42" applyFont="1" applyFill="1" applyBorder="1" applyAlignment="1">
      <alignment horizontal="right" vertical="top" readingOrder="1"/>
    </xf>
    <xf numFmtId="1" fontId="24" fillId="24" borderId="84" xfId="41" applyNumberFormat="1" applyFont="1" applyFill="1" applyBorder="1" applyAlignment="1">
      <alignment horizontal="center" vertical="center" readingOrder="1"/>
    </xf>
    <xf numFmtId="0" fontId="1" fillId="29" borderId="32" xfId="42" applyFill="1" applyBorder="1" applyAlignment="1"/>
    <xf numFmtId="0" fontId="35" fillId="29" borderId="51" xfId="42" applyFont="1" applyFill="1" applyBorder="1"/>
    <xf numFmtId="14" fontId="44" fillId="29" borderId="11" xfId="41" applyNumberFormat="1" applyFont="1" applyFill="1" applyBorder="1" applyAlignment="1"/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4" fontId="44" fillId="29" borderId="16" xfId="41" applyNumberFormat="1" applyFont="1" applyFill="1" applyBorder="1" applyAlignment="1">
      <alignment vertical="top" wrapText="1" readingOrder="1"/>
    </xf>
    <xf numFmtId="0" fontId="23" fillId="29" borderId="43" xfId="41" applyFont="1" applyFill="1" applyBorder="1" applyAlignment="1">
      <alignment horizontal="center" vertical="center" readingOrder="1"/>
    </xf>
    <xf numFmtId="0" fontId="68" fillId="29" borderId="43" xfId="41" applyFont="1" applyFill="1" applyBorder="1" applyAlignment="1">
      <alignment horizontal="left" readingOrder="1"/>
    </xf>
    <xf numFmtId="0" fontId="44" fillId="29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vertical="center" readingOrder="1"/>
    </xf>
    <xf numFmtId="0" fontId="44" fillId="29" borderId="43" xfId="41" applyFont="1" applyFill="1" applyBorder="1" applyAlignment="1">
      <alignment horizontal="left" vertical="center" readingOrder="1"/>
    </xf>
    <xf numFmtId="1" fontId="30" fillId="24" borderId="43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8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8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3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8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49" fontId="38" fillId="30" borderId="81" xfId="39" applyNumberFormat="1" applyFont="1" applyFill="1" applyBorder="1" applyAlignment="1">
      <alignment horizontal="left" wrapText="1" readingOrder="1"/>
    </xf>
    <xf numFmtId="49" fontId="38" fillId="30" borderId="82" xfId="39" applyNumberFormat="1" applyFont="1" applyFill="1" applyBorder="1" applyAlignment="1">
      <alignment horizontal="left" wrapText="1" readingOrder="1"/>
    </xf>
    <xf numFmtId="49" fontId="38" fillId="30" borderId="83" xfId="39" applyNumberFormat="1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horizontal="left" wrapText="1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48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5" fillId="30" borderId="65" xfId="40" applyFont="1" applyFill="1" applyBorder="1" applyAlignment="1">
      <alignment horizontal="center" wrapText="1" readingOrder="1"/>
    </xf>
    <xf numFmtId="0" fontId="35" fillId="30" borderId="48" xfId="40" applyFont="1" applyFill="1" applyBorder="1" applyAlignment="1">
      <alignment horizontal="center" wrapText="1" readingOrder="1"/>
    </xf>
    <xf numFmtId="0" fontId="35" fillId="30" borderId="67" xfId="40" applyFont="1" applyFill="1" applyBorder="1" applyAlignment="1">
      <alignment horizontal="center" wrapText="1" readingOrder="1"/>
    </xf>
    <xf numFmtId="0" fontId="36" fillId="30" borderId="68" xfId="42" applyFont="1" applyFill="1" applyBorder="1" applyAlignment="1">
      <alignment horizontal="center" vertical="center" wrapText="1" readingOrder="1"/>
    </xf>
    <xf numFmtId="49" fontId="38" fillId="30" borderId="47" xfId="39" applyNumberFormat="1" applyFont="1" applyFill="1" applyBorder="1" applyAlignment="1">
      <alignment horizontal="left" wrapText="1" readingOrder="1"/>
    </xf>
    <xf numFmtId="0" fontId="34" fillId="29" borderId="47" xfId="0" applyFont="1" applyFill="1" applyBorder="1">
      <alignment vertical="center" readingOrder="1"/>
    </xf>
    <xf numFmtId="0" fontId="35" fillId="29" borderId="38" xfId="42" applyFont="1" applyFill="1" applyBorder="1" applyAlignment="1">
      <alignment horizontal="left" vertical="top" readingOrder="1"/>
    </xf>
    <xf numFmtId="0" fontId="38" fillId="30" borderId="69" xfId="40" applyFont="1" applyFill="1" applyBorder="1" applyAlignment="1">
      <alignment horizontal="left" wrapText="1" readingOrder="1"/>
    </xf>
    <xf numFmtId="0" fontId="38" fillId="30" borderId="70" xfId="40" applyFont="1" applyFill="1" applyBorder="1" applyAlignment="1">
      <alignment horizontal="left" wrapText="1" readingOrder="1"/>
    </xf>
    <xf numFmtId="0" fontId="36" fillId="30" borderId="71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71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72" xfId="40" applyFont="1" applyFill="1" applyBorder="1" applyAlignment="1">
      <alignment horizontal="left" wrapText="1" readingOrder="1"/>
    </xf>
    <xf numFmtId="0" fontId="38" fillId="30" borderId="73" xfId="40" applyFont="1" applyFill="1" applyBorder="1" applyAlignment="1">
      <alignment horizontal="left" wrapText="1" readingOrder="1"/>
    </xf>
    <xf numFmtId="0" fontId="35" fillId="30" borderId="46" xfId="42" applyFont="1" applyFill="1" applyBorder="1" applyAlignment="1">
      <alignment horizontal="center" vertical="center" readingOrder="1"/>
    </xf>
    <xf numFmtId="0" fontId="35" fillId="30" borderId="74" xfId="42" applyFont="1" applyFill="1" applyBorder="1" applyAlignment="1">
      <alignment horizontal="center" vertical="center" readingOrder="1"/>
    </xf>
    <xf numFmtId="0" fontId="35" fillId="30" borderId="75" xfId="42" applyFont="1" applyFill="1" applyBorder="1" applyAlignment="1">
      <alignment horizontal="center" vertical="center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36" fillId="30" borderId="66" xfId="42" applyFont="1" applyFill="1" applyBorder="1" applyAlignment="1">
      <alignment horizontal="center" vertical="center" wrapText="1" readingOrder="1"/>
    </xf>
    <xf numFmtId="0" fontId="35" fillId="29" borderId="52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0" fontId="36" fillId="30" borderId="80" xfId="39" applyFont="1" applyFill="1" applyBorder="1" applyAlignment="1">
      <alignment horizontal="left" wrapText="1" readingOrder="1"/>
    </xf>
    <xf numFmtId="0" fontId="36" fillId="30" borderId="47" xfId="39" applyFont="1" applyFill="1" applyBorder="1" applyAlignment="1">
      <alignment horizontal="left" wrapText="1" readingOrder="1"/>
    </xf>
    <xf numFmtId="0" fontId="35" fillId="30" borderId="76" xfId="42" applyFont="1" applyFill="1" applyBorder="1" applyAlignment="1">
      <alignment horizontal="center" vertical="center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35" fillId="30" borderId="79" xfId="42" applyFont="1" applyFill="1" applyBorder="1" applyAlignment="1">
      <alignment horizontal="center" vertical="center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center" wrapText="1" readingOrder="1"/>
    </xf>
    <xf numFmtId="0" fontId="36" fillId="30" borderId="80" xfId="49" applyFont="1" applyFill="1" applyBorder="1" applyAlignment="1">
      <alignment horizontal="left" wrapText="1" readingOrder="1"/>
    </xf>
    <xf numFmtId="0" fontId="36" fillId="30" borderId="47" xfId="49" applyFont="1" applyFill="1" applyBorder="1" applyAlignment="1">
      <alignment horizontal="left" wrapText="1" readingOrder="1"/>
    </xf>
    <xf numFmtId="49" fontId="38" fillId="30" borderId="47" xfId="49" applyNumberFormat="1" applyFont="1" applyFill="1" applyBorder="1" applyAlignment="1">
      <alignment horizontal="left" wrapText="1" readingOrder="1"/>
    </xf>
    <xf numFmtId="49" fontId="38" fillId="30" borderId="81" xfId="49" applyNumberFormat="1" applyFont="1" applyFill="1" applyBorder="1" applyAlignment="1">
      <alignment horizontal="left" wrapText="1" readingOrder="1"/>
    </xf>
    <xf numFmtId="49" fontId="38" fillId="30" borderId="82" xfId="49" applyNumberFormat="1" applyFont="1" applyFill="1" applyBorder="1" applyAlignment="1">
      <alignment horizontal="left" wrapText="1" readingOrder="1"/>
    </xf>
    <xf numFmtId="49" fontId="38" fillId="30" borderId="83" xfId="49" applyNumberFormat="1" applyFont="1" applyFill="1" applyBorder="1" applyAlignment="1">
      <alignment horizontal="left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13" fillId="0" borderId="0" xfId="34" applyAlignment="1">
      <alignment vertic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azy_Unit-Test-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ガイドライン"/>
      <sheetName val="表紙"/>
      <sheetName val="機能一覧"/>
      <sheetName val="テスト報告"/>
      <sheetName val="getCourses"/>
      <sheetName val="findLearnerExams"/>
      <sheetName val="saveExam"/>
      <sheetName val="findExamById"/>
      <sheetName val="createLesson"/>
      <sheetName val="getLessonVersion"/>
      <sheetName val="updateLesson"/>
      <sheetName val="generateTest"/>
      <sheetName val="saveQuestion"/>
      <sheetName val="findQuestionById"/>
      <sheetName val="findQuestionByCode"/>
      <sheetName val="findAllQuestion"/>
      <sheetName val="updateQuestion"/>
      <sheetName val="deleteQuestion"/>
      <sheetName val="saveReport"/>
      <sheetName val="getReport"/>
      <sheetName val="getAllReports"/>
      <sheetName val="readReport"/>
      <sheetName val="deleteReport"/>
      <sheetName val="saveUser"/>
      <sheetName val="findUserById"/>
      <sheetName val="findUserByEmail"/>
      <sheetName val="findUserByUsername"/>
      <sheetName val="findAllUser"/>
      <sheetName val="updateUser"/>
      <sheetName val="changeUserRoll"/>
      <sheetName val="changePassword"/>
      <sheetName val="Example"/>
    </sheetNames>
    <sheetDataSet>
      <sheetData sheetId="0"/>
      <sheetData sheetId="1">
        <row r="4">
          <cell r="B4" t="str">
            <v>VIETNAMESE STUDY SYSTEM FOR JAPANESE</v>
          </cell>
        </row>
        <row r="5">
          <cell r="B5" t="str">
            <v>Veazy</v>
          </cell>
        </row>
      </sheetData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75</v>
      </c>
    </row>
    <row r="2" spans="1:1" s="64" customFormat="1" ht="22.5">
      <c r="A2" s="63"/>
    </row>
    <row r="3" spans="1:1" s="66" customFormat="1" ht="18">
      <c r="A3" s="65" t="s">
        <v>88</v>
      </c>
    </row>
    <row r="4" spans="1:1" ht="15" customHeight="1">
      <c r="A4" s="67" t="s">
        <v>74</v>
      </c>
    </row>
    <row r="5" spans="1:1" ht="15" customHeight="1">
      <c r="A5" s="67" t="s">
        <v>90</v>
      </c>
    </row>
    <row r="6" spans="1:1" ht="38.25">
      <c r="A6" s="69" t="s">
        <v>105</v>
      </c>
    </row>
    <row r="7" spans="1:1" ht="29.25" customHeight="1">
      <c r="A7" s="69" t="s">
        <v>108</v>
      </c>
    </row>
    <row r="8" spans="1:1" ht="30" customHeight="1">
      <c r="A8" s="70" t="s">
        <v>92</v>
      </c>
    </row>
    <row r="9" spans="1:1" s="72" customFormat="1" ht="16.5" customHeight="1">
      <c r="A9" s="71" t="s">
        <v>106</v>
      </c>
    </row>
    <row r="10" spans="1:1" ht="16.5" customHeight="1">
      <c r="A10" s="73"/>
    </row>
    <row r="11" spans="1:1" s="66" customFormat="1" ht="18">
      <c r="A11" s="65" t="s">
        <v>109</v>
      </c>
    </row>
    <row r="12" spans="1:1" s="75" customFormat="1" ht="15">
      <c r="A12" s="74" t="s">
        <v>110</v>
      </c>
    </row>
    <row r="13" spans="1:1" ht="25.5">
      <c r="A13" s="67" t="s">
        <v>93</v>
      </c>
    </row>
    <row r="14" spans="1:1">
      <c r="A14" s="67" t="s">
        <v>94</v>
      </c>
    </row>
    <row r="15" spans="1:1">
      <c r="A15" s="69" t="s">
        <v>95</v>
      </c>
    </row>
    <row r="16" spans="1:1">
      <c r="A16" s="73"/>
    </row>
    <row r="17" spans="1:4" s="75" customFormat="1" ht="15">
      <c r="A17" s="74" t="s">
        <v>77</v>
      </c>
    </row>
    <row r="18" spans="1:4">
      <c r="A18" s="67" t="s">
        <v>78</v>
      </c>
      <c r="B18" s="73"/>
    </row>
    <row r="19" spans="1:4">
      <c r="A19" s="74" t="s">
        <v>96</v>
      </c>
    </row>
    <row r="20" spans="1:4">
      <c r="A20" s="67" t="s">
        <v>79</v>
      </c>
      <c r="B20" s="73"/>
    </row>
    <row r="21" spans="1:4" ht="25.5">
      <c r="A21" s="69" t="s">
        <v>80</v>
      </c>
    </row>
    <row r="22" spans="1:4">
      <c r="A22" s="67" t="s">
        <v>81</v>
      </c>
      <c r="B22" s="76"/>
    </row>
    <row r="23" spans="1:4">
      <c r="A23" s="67" t="s">
        <v>111</v>
      </c>
      <c r="B23" s="73"/>
    </row>
    <row r="24" spans="1:4">
      <c r="A24" s="67" t="s">
        <v>112</v>
      </c>
      <c r="B24" s="73"/>
    </row>
    <row r="25" spans="1:4">
      <c r="A25" s="67" t="s">
        <v>113</v>
      </c>
      <c r="B25" s="73"/>
      <c r="C25" s="73" t="s">
        <v>56</v>
      </c>
      <c r="D25" s="73" t="s">
        <v>56</v>
      </c>
    </row>
    <row r="26" spans="1:4">
      <c r="A26" s="67" t="s">
        <v>57</v>
      </c>
    </row>
    <row r="27" spans="1:4">
      <c r="A27" s="67" t="s">
        <v>89</v>
      </c>
      <c r="B27" s="73"/>
    </row>
    <row r="28" spans="1:4">
      <c r="A28" s="67" t="s">
        <v>114</v>
      </c>
    </row>
    <row r="29" spans="1:4">
      <c r="A29" s="67" t="s">
        <v>115</v>
      </c>
    </row>
    <row r="30" spans="1:4">
      <c r="A30" s="67" t="s">
        <v>116</v>
      </c>
      <c r="B30" s="73"/>
      <c r="C30" s="73" t="s">
        <v>56</v>
      </c>
    </row>
    <row r="31" spans="1:4">
      <c r="A31" s="74" t="s">
        <v>97</v>
      </c>
    </row>
    <row r="32" spans="1:4" ht="30" customHeight="1">
      <c r="A32" s="69" t="s">
        <v>82</v>
      </c>
    </row>
    <row r="33" spans="1:2">
      <c r="A33" s="67" t="s">
        <v>58</v>
      </c>
    </row>
    <row r="34" spans="1:2">
      <c r="A34" s="67" t="s">
        <v>83</v>
      </c>
    </row>
    <row r="35" spans="1:2">
      <c r="A35" s="67" t="s">
        <v>84</v>
      </c>
      <c r="B35" s="73"/>
    </row>
    <row r="36" spans="1:2">
      <c r="A36" s="67" t="s">
        <v>85</v>
      </c>
      <c r="B36" s="73"/>
    </row>
    <row r="37" spans="1:2">
      <c r="A37" s="74" t="s">
        <v>98</v>
      </c>
    </row>
    <row r="38" spans="1:2">
      <c r="A38" s="67" t="s">
        <v>86</v>
      </c>
    </row>
    <row r="39" spans="1:2" ht="38.25">
      <c r="A39" s="70" t="s">
        <v>91</v>
      </c>
      <c r="B39" s="73"/>
    </row>
    <row r="40" spans="1:2">
      <c r="A40" s="70"/>
      <c r="B40" s="73"/>
    </row>
    <row r="41" spans="1:2" s="75" customFormat="1" ht="15">
      <c r="A41" s="74" t="s">
        <v>117</v>
      </c>
    </row>
    <row r="42" spans="1:2">
      <c r="A42" s="67" t="s">
        <v>99</v>
      </c>
    </row>
    <row r="43" spans="1:2">
      <c r="A43" s="67" t="s">
        <v>100</v>
      </c>
    </row>
    <row r="44" spans="1:2">
      <c r="A44" s="67" t="s">
        <v>101</v>
      </c>
    </row>
    <row r="45" spans="1:2">
      <c r="A45" s="67" t="s">
        <v>102</v>
      </c>
    </row>
    <row r="46" spans="1:2">
      <c r="A46" s="67" t="s">
        <v>103</v>
      </c>
    </row>
    <row r="47" spans="1:2">
      <c r="A47" s="67" t="s">
        <v>104</v>
      </c>
    </row>
    <row r="48" spans="1:2">
      <c r="A48" s="73" t="s">
        <v>59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5" workbookViewId="0">
      <selection activeCell="L34" sqref="L34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146</v>
      </c>
      <c r="D2" s="249"/>
      <c r="F2" s="276" t="s">
        <v>128</v>
      </c>
      <c r="G2" s="276"/>
      <c r="H2" s="276"/>
      <c r="I2" s="276"/>
      <c r="J2" s="276"/>
      <c r="K2" s="276"/>
      <c r="L2" s="278" t="s">
        <v>145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26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COUNTIF(F38:HQ38,"P")</f>
        <v>4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3</v>
      </c>
      <c r="N7" s="101">
        <f>COUNTIF(E37:HQ37,"B")</f>
        <v>0</v>
      </c>
      <c r="O7" s="259">
        <f>COUNTA(E9:HT9)</f>
        <v>4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172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178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 t="s">
        <v>179</v>
      </c>
      <c r="E18" s="115"/>
      <c r="F18" s="110"/>
      <c r="G18" s="110"/>
      <c r="H18" s="110"/>
      <c r="I18" s="110" t="s">
        <v>87</v>
      </c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171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 t="s">
        <v>87</v>
      </c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170</v>
      </c>
      <c r="E31" s="132"/>
      <c r="F31" s="110"/>
      <c r="G31" s="110"/>
      <c r="H31" s="110"/>
      <c r="I31" s="110" t="s">
        <v>87</v>
      </c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 t="s">
        <v>51</v>
      </c>
      <c r="I37" s="140" t="s">
        <v>51</v>
      </c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 t="s">
        <v>53</v>
      </c>
      <c r="I38" s="144" t="s">
        <v>53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>
        <v>39140</v>
      </c>
      <c r="I39" s="146">
        <v>39141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M31" sqref="M31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148</v>
      </c>
      <c r="D2" s="249"/>
      <c r="F2" s="276" t="s">
        <v>128</v>
      </c>
      <c r="G2" s="276"/>
      <c r="H2" s="276"/>
      <c r="I2" s="276"/>
      <c r="J2" s="276"/>
      <c r="K2" s="276"/>
      <c r="L2" s="278" t="s">
        <v>147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28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COUNTIF(F38:HQ38,"P")</f>
        <v>2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1</v>
      </c>
      <c r="N7" s="101">
        <f>COUNTIF(E37:HQ37,"B")</f>
        <v>0</v>
      </c>
      <c r="O7" s="259">
        <f>COUNTA(E9:HT9)</f>
        <v>2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 t="s">
        <v>87</v>
      </c>
      <c r="G11" s="110" t="s">
        <v>87</v>
      </c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 t="s">
        <v>180</v>
      </c>
      <c r="E12" s="112"/>
      <c r="F12" s="110" t="s">
        <v>87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 t="s">
        <v>181</v>
      </c>
      <c r="E13" s="113"/>
      <c r="F13" s="110"/>
      <c r="G13" s="110" t="s">
        <v>87</v>
      </c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/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/>
      <c r="E15" s="115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/>
      <c r="E17" s="115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171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173</v>
      </c>
      <c r="E31" s="132"/>
      <c r="F31" s="110"/>
      <c r="G31" s="110" t="s">
        <v>87</v>
      </c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L42" sqref="L4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150</v>
      </c>
      <c r="D2" s="249"/>
      <c r="F2" s="276" t="s">
        <v>128</v>
      </c>
      <c r="G2" s="276"/>
      <c r="H2" s="276"/>
      <c r="I2" s="276"/>
      <c r="J2" s="276"/>
      <c r="K2" s="276"/>
      <c r="L2" s="278" t="s">
        <v>149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27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COUNTIF(F38:HQ38,"P")</f>
        <v>3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9">
        <f>COUNTA(E9:HT9)</f>
        <v>3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182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174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 t="s">
        <v>87</v>
      </c>
      <c r="H31" s="110" t="s">
        <v>87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/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151</v>
      </c>
      <c r="D2" s="249"/>
      <c r="F2" s="276" t="s">
        <v>128</v>
      </c>
      <c r="G2" s="276"/>
      <c r="H2" s="276"/>
      <c r="I2" s="276"/>
      <c r="J2" s="276"/>
      <c r="K2" s="276"/>
      <c r="L2" s="278" t="s">
        <v>152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27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COUNTIF(F38:HQ38,"P")</f>
        <v>3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9">
        <f>COUNTA(E9:HT9)</f>
        <v>3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182</v>
      </c>
      <c r="E15" s="115"/>
      <c r="F15" s="110" t="s">
        <v>87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 t="s">
        <v>87</v>
      </c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 t="s">
        <v>87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/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/>
      <c r="E20" s="115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175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0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6" sqref="F6"/>
    </sheetView>
  </sheetViews>
  <sheetFormatPr defaultRowHeight="12.75"/>
  <cols>
    <col min="1" max="1" width="21.375" style="196" customWidth="1"/>
    <col min="2" max="2" width="10" style="171" customWidth="1"/>
    <col min="3" max="3" width="14.375" style="171" customWidth="1"/>
    <col min="4" max="4" width="15.25" style="171" customWidth="1"/>
    <col min="5" max="5" width="38" style="171" customWidth="1"/>
    <col min="6" max="6" width="48.25" style="171" customWidth="1"/>
    <col min="7" max="16384" width="9" style="171"/>
  </cols>
  <sheetData>
    <row r="2" spans="1:6" s="168" customFormat="1" ht="75.75" customHeight="1">
      <c r="A2" s="167"/>
      <c r="B2" s="208" t="s">
        <v>0</v>
      </c>
      <c r="C2" s="208"/>
      <c r="D2" s="208"/>
      <c r="E2" s="208"/>
      <c r="F2" s="208"/>
    </row>
    <row r="3" spans="1:6">
      <c r="A3" s="169"/>
      <c r="B3" s="170"/>
      <c r="E3" s="172"/>
    </row>
    <row r="4" spans="1:6" ht="14.25" customHeight="1">
      <c r="A4" s="173" t="s">
        <v>122</v>
      </c>
      <c r="B4" s="209" t="s">
        <v>184</v>
      </c>
      <c r="C4" s="210"/>
      <c r="D4" s="210"/>
      <c r="E4" s="174" t="s">
        <v>2</v>
      </c>
      <c r="F4" s="175" t="s">
        <v>185</v>
      </c>
    </row>
    <row r="5" spans="1:6" ht="14.25" customHeight="1">
      <c r="A5" s="174" t="s">
        <v>3</v>
      </c>
      <c r="B5" s="210" t="s">
        <v>186</v>
      </c>
      <c r="C5" s="210"/>
      <c r="D5" s="210"/>
      <c r="E5" s="173" t="s">
        <v>187</v>
      </c>
      <c r="F5" s="175"/>
    </row>
    <row r="6" spans="1:6" ht="15.75" customHeight="1">
      <c r="A6" s="211" t="s">
        <v>5</v>
      </c>
      <c r="B6" s="212" t="s">
        <v>194</v>
      </c>
      <c r="C6" s="212"/>
      <c r="D6" s="212"/>
      <c r="E6" s="174" t="s">
        <v>6</v>
      </c>
      <c r="F6" s="204">
        <v>42583</v>
      </c>
    </row>
    <row r="7" spans="1:6" ht="13.5" customHeight="1">
      <c r="A7" s="211"/>
      <c r="B7" s="212"/>
      <c r="C7" s="212"/>
      <c r="D7" s="212"/>
      <c r="E7" s="174" t="s">
        <v>7</v>
      </c>
      <c r="F7" s="176"/>
    </row>
    <row r="8" spans="1:6">
      <c r="A8" s="177"/>
      <c r="B8" s="178"/>
      <c r="C8" s="179"/>
      <c r="D8" s="179"/>
      <c r="E8" s="180"/>
      <c r="F8" s="181"/>
    </row>
    <row r="9" spans="1:6">
      <c r="A9" s="171"/>
      <c r="B9" s="182"/>
      <c r="C9" s="182"/>
      <c r="D9" s="182"/>
      <c r="E9" s="182"/>
    </row>
    <row r="10" spans="1:6" ht="15">
      <c r="A10" s="183" t="s">
        <v>8</v>
      </c>
    </row>
    <row r="11" spans="1:6" s="184" customFormat="1" ht="15">
      <c r="A11" s="197" t="s">
        <v>9</v>
      </c>
      <c r="B11" s="205" t="s">
        <v>188</v>
      </c>
      <c r="C11" s="206" t="s">
        <v>189</v>
      </c>
      <c r="D11" s="198" t="s">
        <v>10</v>
      </c>
      <c r="E11" s="206" t="s">
        <v>190</v>
      </c>
      <c r="F11" s="199" t="s">
        <v>11</v>
      </c>
    </row>
    <row r="12" spans="1:6" s="189" customFormat="1" ht="26.25" customHeight="1">
      <c r="A12" s="207">
        <v>42583</v>
      </c>
      <c r="B12" s="185" t="s">
        <v>191</v>
      </c>
      <c r="C12" s="186" t="s">
        <v>192</v>
      </c>
      <c r="D12" s="186" t="s">
        <v>51</v>
      </c>
      <c r="E12" s="187" t="s">
        <v>193</v>
      </c>
      <c r="F12" s="188" t="s">
        <v>12</v>
      </c>
    </row>
    <row r="13" spans="1:6" s="189" customFormat="1" ht="21.75" customHeight="1">
      <c r="A13" s="190"/>
      <c r="B13" s="185"/>
      <c r="C13" s="186"/>
      <c r="D13" s="186"/>
      <c r="E13" s="186"/>
      <c r="F13" s="191"/>
    </row>
    <row r="14" spans="1:6" s="189" customFormat="1" ht="19.5" customHeight="1">
      <c r="A14" s="190"/>
      <c r="B14" s="185"/>
      <c r="C14" s="186"/>
      <c r="D14" s="186"/>
      <c r="E14" s="186"/>
      <c r="F14" s="191"/>
    </row>
    <row r="15" spans="1:6" s="189" customFormat="1" ht="21.75" customHeight="1">
      <c r="A15" s="190"/>
      <c r="B15" s="185"/>
      <c r="C15" s="186"/>
      <c r="D15" s="186"/>
      <c r="E15" s="186"/>
      <c r="F15" s="191"/>
    </row>
    <row r="16" spans="1:6" s="189" customFormat="1" ht="19.5" customHeight="1">
      <c r="A16" s="190"/>
      <c r="B16" s="185"/>
      <c r="C16" s="186"/>
      <c r="D16" s="186"/>
      <c r="E16" s="186"/>
      <c r="F16" s="191"/>
    </row>
    <row r="17" spans="1:6" s="189" customFormat="1" ht="21.75" customHeight="1">
      <c r="A17" s="190"/>
      <c r="B17" s="185"/>
      <c r="C17" s="186"/>
      <c r="D17" s="186"/>
      <c r="E17" s="186"/>
      <c r="F17" s="191"/>
    </row>
    <row r="18" spans="1:6" s="189" customFormat="1" ht="19.5" customHeight="1">
      <c r="A18" s="192"/>
      <c r="B18" s="193"/>
      <c r="C18" s="194"/>
      <c r="D18" s="194"/>
      <c r="E18" s="194"/>
      <c r="F18" s="195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C1" zoomScaleNormal="100" workbookViewId="0">
      <selection activeCell="F19" sqref="F11:F19"/>
    </sheetView>
  </sheetViews>
  <sheetFormatPr defaultRowHeight="12.75"/>
  <cols>
    <col min="1" max="1" width="7.125" style="35" customWidth="1"/>
    <col min="2" max="2" width="14.75" style="35" customWidth="1"/>
    <col min="3" max="3" width="19.5" style="35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4" t="s">
        <v>1</v>
      </c>
      <c r="B4" s="214"/>
      <c r="C4" s="214"/>
      <c r="D4" s="214"/>
      <c r="E4" s="215" t="str">
        <f>[1]表紙!B4</f>
        <v>VIETNAMESE STUDY SYSTEM FOR JAPANESE</v>
      </c>
      <c r="F4" s="216"/>
      <c r="G4" s="216"/>
      <c r="H4" s="217"/>
    </row>
    <row r="5" spans="1:8" ht="14.25" customHeight="1">
      <c r="A5" s="214" t="s">
        <v>3</v>
      </c>
      <c r="B5" s="214"/>
      <c r="C5" s="214"/>
      <c r="D5" s="214"/>
      <c r="E5" s="215" t="str">
        <f>[1]表紙!B5</f>
        <v>Veazy</v>
      </c>
      <c r="F5" s="216"/>
      <c r="G5" s="216"/>
      <c r="H5" s="217"/>
    </row>
    <row r="6" spans="1:8" ht="14.25" customHeight="1">
      <c r="A6" s="221" t="s">
        <v>76</v>
      </c>
      <c r="B6" s="222"/>
      <c r="C6" s="222"/>
      <c r="D6" s="223"/>
      <c r="E6" s="79">
        <v>100</v>
      </c>
      <c r="F6" s="80"/>
      <c r="G6" s="80"/>
      <c r="H6" s="81"/>
    </row>
    <row r="7" spans="1:8" s="8" customFormat="1" ht="12.75" customHeight="1">
      <c r="A7" s="213" t="s">
        <v>14</v>
      </c>
      <c r="B7" s="213"/>
      <c r="C7" s="213"/>
      <c r="D7" s="213"/>
      <c r="E7" s="218" t="s">
        <v>183</v>
      </c>
      <c r="F7" s="219"/>
      <c r="G7" s="219"/>
      <c r="H7" s="220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118</v>
      </c>
      <c r="F10" s="19" t="s">
        <v>19</v>
      </c>
      <c r="G10" s="21" t="s">
        <v>20</v>
      </c>
      <c r="H10" s="22" t="s">
        <v>21</v>
      </c>
    </row>
    <row r="11" spans="1:8" ht="13.5">
      <c r="A11" s="201">
        <v>1</v>
      </c>
      <c r="B11" s="24"/>
      <c r="C11" s="24" t="s">
        <v>136</v>
      </c>
      <c r="D11" s="25" t="s">
        <v>130</v>
      </c>
      <c r="E11" s="26" t="s">
        <v>129</v>
      </c>
      <c r="F11" s="282" t="s">
        <v>129</v>
      </c>
      <c r="G11" s="27"/>
      <c r="H11" s="28"/>
    </row>
    <row r="12" spans="1:8" ht="13.5">
      <c r="A12" s="201">
        <v>2</v>
      </c>
      <c r="B12" s="24"/>
      <c r="C12" s="24" t="s">
        <v>136</v>
      </c>
      <c r="D12" s="25" t="s">
        <v>137</v>
      </c>
      <c r="E12" s="26" t="s">
        <v>138</v>
      </c>
      <c r="F12" s="281" t="s">
        <v>138</v>
      </c>
      <c r="G12" s="27"/>
      <c r="H12" s="28"/>
    </row>
    <row r="13" spans="1:8" ht="13.5">
      <c r="A13" s="201">
        <v>3</v>
      </c>
      <c r="B13" s="24"/>
      <c r="C13" s="24" t="s">
        <v>136</v>
      </c>
      <c r="D13" s="25" t="s">
        <v>139</v>
      </c>
      <c r="E13" s="26" t="s">
        <v>140</v>
      </c>
      <c r="F13" s="281" t="s">
        <v>140</v>
      </c>
      <c r="G13" s="27"/>
      <c r="H13" s="28"/>
    </row>
    <row r="14" spans="1:8" ht="13.5">
      <c r="A14" s="201">
        <v>4</v>
      </c>
      <c r="B14" s="24"/>
      <c r="C14" s="24" t="s">
        <v>136</v>
      </c>
      <c r="D14" s="25" t="s">
        <v>141</v>
      </c>
      <c r="E14" s="26" t="s">
        <v>142</v>
      </c>
      <c r="F14" s="281" t="s">
        <v>142</v>
      </c>
      <c r="G14" s="27"/>
      <c r="H14" s="28"/>
    </row>
    <row r="15" spans="1:8" ht="13.5">
      <c r="A15" s="201">
        <v>5</v>
      </c>
      <c r="B15" s="24"/>
      <c r="C15" s="24" t="s">
        <v>136</v>
      </c>
      <c r="D15" s="25" t="s">
        <v>143</v>
      </c>
      <c r="E15" s="26" t="s">
        <v>144</v>
      </c>
      <c r="F15" s="281" t="s">
        <v>144</v>
      </c>
      <c r="G15" s="27"/>
      <c r="H15" s="28"/>
    </row>
    <row r="16" spans="1:8" ht="13.5">
      <c r="A16" s="201">
        <v>6</v>
      </c>
      <c r="B16" s="24"/>
      <c r="C16" s="24" t="s">
        <v>136</v>
      </c>
      <c r="D16" s="25" t="s">
        <v>145</v>
      </c>
      <c r="E16" s="26" t="s">
        <v>146</v>
      </c>
      <c r="F16" s="281" t="s">
        <v>146</v>
      </c>
      <c r="G16" s="29"/>
      <c r="H16" s="28"/>
    </row>
    <row r="17" spans="1:8" ht="13.5">
      <c r="A17" s="201">
        <v>7</v>
      </c>
      <c r="B17" s="24"/>
      <c r="C17" s="24" t="s">
        <v>136</v>
      </c>
      <c r="D17" s="25" t="s">
        <v>147</v>
      </c>
      <c r="E17" s="26" t="s">
        <v>148</v>
      </c>
      <c r="F17" s="281" t="s">
        <v>148</v>
      </c>
      <c r="G17" s="29"/>
      <c r="H17" s="28"/>
    </row>
    <row r="18" spans="1:8" ht="13.5">
      <c r="A18" s="201">
        <v>8</v>
      </c>
      <c r="B18" s="24"/>
      <c r="C18" s="24" t="s">
        <v>136</v>
      </c>
      <c r="D18" s="25" t="s">
        <v>149</v>
      </c>
      <c r="E18" s="26" t="s">
        <v>150</v>
      </c>
      <c r="F18" s="281" t="s">
        <v>150</v>
      </c>
      <c r="G18" s="29"/>
      <c r="H18" s="28"/>
    </row>
    <row r="19" spans="1:8" ht="13.5">
      <c r="A19" s="201">
        <v>9</v>
      </c>
      <c r="B19" s="30"/>
      <c r="C19" s="24" t="s">
        <v>136</v>
      </c>
      <c r="D19" s="25" t="s">
        <v>152</v>
      </c>
      <c r="E19" s="26" t="s">
        <v>151</v>
      </c>
      <c r="F19" s="281" t="s">
        <v>151</v>
      </c>
      <c r="G19" s="29"/>
      <c r="H19" s="28"/>
    </row>
    <row r="20" spans="1:8">
      <c r="A20" s="201"/>
      <c r="B20" s="24"/>
      <c r="C20" s="24"/>
      <c r="D20" s="25"/>
      <c r="E20" s="26"/>
      <c r="F20" s="27"/>
      <c r="G20" s="29"/>
      <c r="H20" s="28"/>
    </row>
    <row r="21" spans="1:8">
      <c r="A21" s="56"/>
      <c r="B21" s="24"/>
      <c r="C21" s="24"/>
      <c r="D21" s="25"/>
      <c r="E21" s="26"/>
      <c r="F21" s="29"/>
      <c r="G21" s="29"/>
      <c r="H21" s="28"/>
    </row>
    <row r="22" spans="1:8">
      <c r="A22" s="56"/>
      <c r="B22" s="24"/>
      <c r="C22" s="24"/>
      <c r="D22" s="25"/>
      <c r="E22" s="26"/>
      <c r="F22" s="29"/>
      <c r="G22" s="29"/>
      <c r="H22" s="28"/>
    </row>
    <row r="23" spans="1:8">
      <c r="A23" s="57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createLesson!A1" display="Function5"/>
    <hyperlink ref="F12" location="getLessionVersion!A1" display="Function6"/>
    <hyperlink ref="F13" location="updateLesson!A1" display="Function7"/>
    <hyperlink ref="F14" location="publishLessonVersion!A1" display="Function8"/>
    <hyperlink ref="F15" location="reportLesson!A1" display="Function9"/>
    <hyperlink ref="F16" location="getLessonsOfCourse!A1" display="Function10"/>
    <hyperlink ref="F17" location="getAllLesson!A1" display="Function11"/>
    <hyperlink ref="F18" location="getLesson!A1" display="Function12"/>
    <hyperlink ref="F19" location="getVersionOfLesson!A1" display="Function1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B27" sqref="B27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25" t="s">
        <v>22</v>
      </c>
      <c r="B2" s="225"/>
      <c r="C2" s="225"/>
      <c r="D2" s="225"/>
      <c r="E2" s="225"/>
      <c r="F2" s="225"/>
      <c r="G2" s="225"/>
      <c r="H2" s="225"/>
      <c r="I2" s="225"/>
    </row>
    <row r="3" spans="1:9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9" ht="13.5" customHeight="1">
      <c r="A4" s="77" t="s">
        <v>122</v>
      </c>
      <c r="B4" s="226" t="str">
        <f>表紙!B4</f>
        <v>VIETNAMESE STUDY SYSTEM FOR JAPANESE</v>
      </c>
      <c r="C4" s="226"/>
      <c r="D4" s="227" t="s">
        <v>2</v>
      </c>
      <c r="E4" s="227"/>
      <c r="F4" s="228"/>
      <c r="G4" s="229"/>
      <c r="H4" s="229"/>
      <c r="I4" s="230"/>
    </row>
    <row r="5" spans="1:9" ht="13.5" customHeight="1">
      <c r="A5" s="59" t="s">
        <v>3</v>
      </c>
      <c r="B5" s="226" t="str">
        <f>表紙!B5</f>
        <v>Veazy</v>
      </c>
      <c r="C5" s="226"/>
      <c r="D5" s="227" t="s">
        <v>4</v>
      </c>
      <c r="E5" s="227"/>
      <c r="F5" s="228"/>
      <c r="G5" s="229"/>
      <c r="H5" s="229"/>
      <c r="I5" s="230"/>
    </row>
    <row r="6" spans="1:9" ht="12.75" customHeight="1">
      <c r="A6" s="60" t="s">
        <v>5</v>
      </c>
      <c r="B6" s="226" t="str">
        <f>B5&amp;"_"&amp;"Test Report"&amp;"_"&amp;"v1.0"</f>
        <v>Veazy_Test Report_v1.0</v>
      </c>
      <c r="C6" s="226"/>
      <c r="D6" s="227" t="s">
        <v>6</v>
      </c>
      <c r="E6" s="227"/>
      <c r="F6" s="231">
        <v>42585</v>
      </c>
      <c r="G6" s="232"/>
      <c r="H6" s="232"/>
      <c r="I6" s="233"/>
    </row>
    <row r="7" spans="1:9" ht="15.75" customHeight="1">
      <c r="A7" s="60" t="s">
        <v>123</v>
      </c>
      <c r="B7" s="224" t="s">
        <v>23</v>
      </c>
      <c r="C7" s="224"/>
      <c r="D7" s="224"/>
      <c r="E7" s="224"/>
      <c r="F7" s="224"/>
      <c r="G7" s="224"/>
      <c r="H7" s="224"/>
      <c r="I7" s="224"/>
    </row>
    <row r="8" spans="1:9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9">
      <c r="A9" s="39"/>
      <c r="B9" s="40"/>
      <c r="C9" s="37"/>
      <c r="D9" s="37"/>
      <c r="E9" s="37"/>
      <c r="F9" s="37"/>
      <c r="G9" s="37"/>
      <c r="H9" s="37"/>
      <c r="I9" s="38"/>
    </row>
    <row r="10" spans="1:9">
      <c r="A10" s="41"/>
      <c r="B10" s="41"/>
      <c r="C10" s="41"/>
      <c r="D10" s="41"/>
      <c r="E10" s="41"/>
      <c r="F10" s="41"/>
      <c r="G10" s="41"/>
      <c r="H10" s="41"/>
      <c r="I10" s="41"/>
    </row>
    <row r="11" spans="1:9" ht="14.25" customHeight="1">
      <c r="A11" s="42" t="s">
        <v>15</v>
      </c>
      <c r="B11" s="43" t="s">
        <v>107</v>
      </c>
      <c r="C11" s="44" t="s">
        <v>24</v>
      </c>
      <c r="D11" s="43" t="s">
        <v>25</v>
      </c>
      <c r="E11" s="45" t="s">
        <v>26</v>
      </c>
      <c r="F11" s="45" t="s">
        <v>49</v>
      </c>
      <c r="G11" s="45" t="s">
        <v>51</v>
      </c>
      <c r="H11" s="45" t="s">
        <v>50</v>
      </c>
      <c r="I11" s="46" t="s">
        <v>27</v>
      </c>
    </row>
    <row r="12" spans="1:9" ht="13.5">
      <c r="A12" s="47">
        <v>1</v>
      </c>
      <c r="B12" s="282" t="s">
        <v>129</v>
      </c>
      <c r="C12" s="48">
        <f>createLesson!A7</f>
        <v>8</v>
      </c>
      <c r="D12" s="48">
        <f>createLesson!C7</f>
        <v>0</v>
      </c>
      <c r="E12" s="48">
        <f>createLesson!F7</f>
        <v>0</v>
      </c>
      <c r="F12" s="49">
        <f>createLesson!L7</f>
        <v>1</v>
      </c>
      <c r="G12" s="48">
        <f>createLesson!M7</f>
        <v>7</v>
      </c>
      <c r="H12" s="48">
        <f>createLesson!N7</f>
        <v>0</v>
      </c>
      <c r="I12" s="48">
        <f>createLesson!O7</f>
        <v>8</v>
      </c>
    </row>
    <row r="13" spans="1:9" ht="13.5">
      <c r="A13" s="47">
        <v>2</v>
      </c>
      <c r="B13" s="281" t="s">
        <v>138</v>
      </c>
      <c r="C13" s="48">
        <f>getLessionVersion!A7</f>
        <v>9</v>
      </c>
      <c r="D13" s="48">
        <f>getLessionVersion!C7</f>
        <v>0</v>
      </c>
      <c r="E13" s="48">
        <f>getLessionVersion!F7</f>
        <v>0</v>
      </c>
      <c r="F13" s="49">
        <f>getLessionVersion!L7</f>
        <v>1</v>
      </c>
      <c r="G13" s="48">
        <f>getLessionVersion!M7</f>
        <v>8</v>
      </c>
      <c r="H13" s="48">
        <f>getLessionVersion!N7</f>
        <v>0</v>
      </c>
      <c r="I13" s="48">
        <f>getLessionVersion!O7</f>
        <v>9</v>
      </c>
    </row>
    <row r="14" spans="1:9" ht="13.5">
      <c r="A14" s="47">
        <v>3</v>
      </c>
      <c r="B14" s="281" t="s">
        <v>140</v>
      </c>
      <c r="C14" s="48">
        <f>updateLesson!A7</f>
        <v>12</v>
      </c>
      <c r="D14" s="48">
        <f>updateLesson!C7</f>
        <v>0</v>
      </c>
      <c r="E14" s="48">
        <f>updateLesson!F7</f>
        <v>0</v>
      </c>
      <c r="F14" s="49">
        <f>updateLesson!L7</f>
        <v>2</v>
      </c>
      <c r="G14" s="48">
        <f>updateLesson!M7</f>
        <v>10</v>
      </c>
      <c r="H14" s="48">
        <f>updateLesson!N7</f>
        <v>0</v>
      </c>
      <c r="I14" s="48">
        <f>updateLesson!O7</f>
        <v>12</v>
      </c>
    </row>
    <row r="15" spans="1:9" ht="13.5">
      <c r="A15" s="47">
        <v>4</v>
      </c>
      <c r="B15" s="281" t="s">
        <v>142</v>
      </c>
      <c r="C15" s="48">
        <f>publishLessonVersion!A7</f>
        <v>4</v>
      </c>
      <c r="D15" s="48">
        <f>publishLessonVersion!C7</f>
        <v>0</v>
      </c>
      <c r="E15" s="48">
        <f>publishLessonVersion!F7</f>
        <v>0</v>
      </c>
      <c r="F15" s="48">
        <f>publishLessonVersion!L7</f>
        <v>1</v>
      </c>
      <c r="G15" s="48">
        <f>publishLessonVersion!M7</f>
        <v>3</v>
      </c>
      <c r="H15" s="48">
        <f>publishLessonVersion!N7</f>
        <v>0</v>
      </c>
      <c r="I15" s="48">
        <f>publishLessonVersion!O7</f>
        <v>4</v>
      </c>
    </row>
    <row r="16" spans="1:9" ht="13.5">
      <c r="A16" s="47">
        <v>5</v>
      </c>
      <c r="B16" s="281" t="s">
        <v>144</v>
      </c>
      <c r="C16" s="48">
        <f>reportLesson!A7</f>
        <v>3</v>
      </c>
      <c r="D16" s="48">
        <f>reportLesson!C7</f>
        <v>0</v>
      </c>
      <c r="E16" s="48">
        <f>reportLesson!F7</f>
        <v>0</v>
      </c>
      <c r="F16" s="48">
        <f>reportLesson!L7</f>
        <v>1</v>
      </c>
      <c r="G16" s="48">
        <f>reportLesson!M7</f>
        <v>2</v>
      </c>
      <c r="H16" s="48">
        <f>reportLesson!N7</f>
        <v>0</v>
      </c>
      <c r="I16" s="48">
        <f>reportLesson!O7</f>
        <v>3</v>
      </c>
    </row>
    <row r="17" spans="1:9" ht="13.5">
      <c r="A17" s="47">
        <v>6</v>
      </c>
      <c r="B17" s="281" t="s">
        <v>146</v>
      </c>
      <c r="C17" s="48">
        <f>getLessonsOfCourse!A7</f>
        <v>4</v>
      </c>
      <c r="D17" s="48">
        <f>getLessonsOfCourse!C7</f>
        <v>0</v>
      </c>
      <c r="E17" s="48">
        <f>getLessonsOfCourse!F7</f>
        <v>0</v>
      </c>
      <c r="F17" s="48">
        <f>getLessonsOfCourse!L7</f>
        <v>1</v>
      </c>
      <c r="G17" s="48">
        <f>getLessonsOfCourse!M7</f>
        <v>3</v>
      </c>
      <c r="H17" s="48">
        <f>getLessonsOfCourse!N7</f>
        <v>0</v>
      </c>
      <c r="I17" s="48">
        <f>getLessonsOfCourse!O7</f>
        <v>4</v>
      </c>
    </row>
    <row r="18" spans="1:9" ht="13.5">
      <c r="A18" s="47">
        <v>7</v>
      </c>
      <c r="B18" s="281" t="s">
        <v>148</v>
      </c>
      <c r="C18" s="48">
        <f>getAllLesson!A7</f>
        <v>2</v>
      </c>
      <c r="D18" s="48">
        <f>getAllLesson!C7</f>
        <v>0</v>
      </c>
      <c r="E18" s="48">
        <f>getAllLesson!F7</f>
        <v>0</v>
      </c>
      <c r="F18" s="48">
        <f>getAllLesson!L7</f>
        <v>1</v>
      </c>
      <c r="G18" s="48">
        <f>getAllLesson!M7</f>
        <v>1</v>
      </c>
      <c r="H18" s="48">
        <f>getAllLesson!N7</f>
        <v>0</v>
      </c>
      <c r="I18" s="48">
        <f>getAllLesson!O7</f>
        <v>2</v>
      </c>
    </row>
    <row r="19" spans="1:9" ht="13.5">
      <c r="A19" s="47">
        <v>8</v>
      </c>
      <c r="B19" s="281" t="s">
        <v>150</v>
      </c>
      <c r="C19" s="48">
        <f>getLesson!A7</f>
        <v>3</v>
      </c>
      <c r="D19" s="48">
        <f>getLesson!C7</f>
        <v>0</v>
      </c>
      <c r="E19" s="48">
        <f>getLesson!F7</f>
        <v>0</v>
      </c>
      <c r="F19" s="48">
        <f>getLesson!L7</f>
        <v>1</v>
      </c>
      <c r="G19" s="48">
        <f>getLesson!M7</f>
        <v>2</v>
      </c>
      <c r="H19" s="48">
        <f>getLesson!N7</f>
        <v>0</v>
      </c>
      <c r="I19" s="48">
        <f>getLesson!O7</f>
        <v>3</v>
      </c>
    </row>
    <row r="20" spans="1:9" ht="13.5">
      <c r="A20" s="47">
        <v>9</v>
      </c>
      <c r="B20" s="281" t="s">
        <v>151</v>
      </c>
      <c r="C20" s="48">
        <f>getVersionOfLesson!A7</f>
        <v>3</v>
      </c>
      <c r="D20" s="48">
        <f>getVersionOfLesson!C7</f>
        <v>0</v>
      </c>
      <c r="E20" s="48">
        <f>getVersionOfLesson!F7</f>
        <v>0</v>
      </c>
      <c r="F20" s="48">
        <f>getVersionOfLesson!L7</f>
        <v>1</v>
      </c>
      <c r="G20" s="48">
        <f>getVersionOfLesson!M7</f>
        <v>2</v>
      </c>
      <c r="H20" s="48">
        <f>getVersionOfLesson!N7</f>
        <v>0</v>
      </c>
      <c r="I20" s="48">
        <f>getVersionOfLesson!O7</f>
        <v>3</v>
      </c>
    </row>
    <row r="21" spans="1:9" ht="16.5">
      <c r="A21" s="50"/>
      <c r="B21" s="58" t="s">
        <v>28</v>
      </c>
      <c r="C21" s="51">
        <f t="shared" ref="C21:I21" si="0">SUM(C10:C20)</f>
        <v>48</v>
      </c>
      <c r="D21" s="51">
        <f t="shared" si="0"/>
        <v>0</v>
      </c>
      <c r="E21" s="51">
        <f t="shared" si="0"/>
        <v>0</v>
      </c>
      <c r="F21" s="51">
        <f t="shared" si="0"/>
        <v>10</v>
      </c>
      <c r="G21" s="51">
        <f t="shared" si="0"/>
        <v>38</v>
      </c>
      <c r="H21" s="51">
        <f t="shared" si="0"/>
        <v>0</v>
      </c>
      <c r="I21" s="51">
        <f t="shared" si="0"/>
        <v>48</v>
      </c>
    </row>
    <row r="22" spans="1:9">
      <c r="A22" s="52"/>
      <c r="B22" s="41"/>
      <c r="C22" s="53"/>
      <c r="D22" s="54"/>
      <c r="E22" s="54"/>
      <c r="F22" s="54"/>
      <c r="G22" s="54"/>
      <c r="H22" s="54"/>
      <c r="I22" s="54"/>
    </row>
    <row r="23" spans="1:9" ht="15">
      <c r="A23" s="41"/>
      <c r="B23" s="61" t="s">
        <v>29</v>
      </c>
      <c r="C23" s="41"/>
      <c r="D23" s="62">
        <f>(C21+D21)*100/(I21)</f>
        <v>100</v>
      </c>
      <c r="E23" s="41" t="s">
        <v>30</v>
      </c>
      <c r="F23" s="41"/>
      <c r="G23" s="41"/>
      <c r="H23" s="41"/>
      <c r="I23" s="55"/>
    </row>
    <row r="24" spans="1:9" ht="15">
      <c r="A24" s="41"/>
      <c r="B24" s="78" t="s">
        <v>119</v>
      </c>
      <c r="C24" s="41"/>
      <c r="D24" s="62">
        <f>C21*100/(I21)</f>
        <v>100</v>
      </c>
      <c r="E24" s="41" t="s">
        <v>30</v>
      </c>
      <c r="F24" s="41"/>
      <c r="G24" s="41"/>
      <c r="H24" s="41"/>
      <c r="I24" s="55"/>
    </row>
    <row r="25" spans="1:9" ht="15">
      <c r="B25" s="78" t="s">
        <v>120</v>
      </c>
      <c r="C25" s="41"/>
      <c r="D25" s="62">
        <f>F21*100/I21</f>
        <v>20.833333333333332</v>
      </c>
      <c r="E25" s="41" t="s">
        <v>30</v>
      </c>
    </row>
    <row r="26" spans="1:9" ht="15">
      <c r="B26" s="78" t="s">
        <v>121</v>
      </c>
      <c r="D26" s="62">
        <f>G21*100/I21</f>
        <v>79.166666666666671</v>
      </c>
      <c r="E26" s="41" t="s">
        <v>30</v>
      </c>
    </row>
    <row r="27" spans="1:9" ht="15">
      <c r="B27" s="61" t="s">
        <v>31</v>
      </c>
      <c r="D27" s="62">
        <f>H21*100/I21</f>
        <v>0</v>
      </c>
      <c r="E27" s="41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Lesson!A1" display="Function5"/>
    <hyperlink ref="B13" location="getLessionVersion!A1" display="Function6"/>
    <hyperlink ref="B14" location="updateLesson!A1" display="Function7"/>
    <hyperlink ref="B15" location="publishLessonVersion!A1" display="Function8"/>
    <hyperlink ref="B16" location="reportLesson!A1" display="Function9"/>
    <hyperlink ref="B17" location="getLessonsOfCourse!A1" display="Function10"/>
    <hyperlink ref="B18" location="getAllLesson!A1" display="Function11"/>
    <hyperlink ref="B19" location="getLesson!A1" display="Function12"/>
    <hyperlink ref="B20" location="getVersionOfLesson!A1" display="Function1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Normal="100" workbookViewId="0"/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67" t="s">
        <v>61</v>
      </c>
      <c r="B2" s="268"/>
      <c r="C2" s="248" t="s">
        <v>129</v>
      </c>
      <c r="D2" s="249"/>
      <c r="E2" s="95"/>
      <c r="F2" s="268" t="s">
        <v>128</v>
      </c>
      <c r="G2" s="268"/>
      <c r="H2" s="268"/>
      <c r="I2" s="268"/>
      <c r="J2" s="268"/>
      <c r="K2" s="268"/>
      <c r="L2" s="234" t="s">
        <v>130</v>
      </c>
      <c r="M2" s="235"/>
      <c r="N2" s="235"/>
      <c r="O2" s="235"/>
      <c r="P2" s="235"/>
      <c r="Q2" s="235"/>
      <c r="R2" s="235"/>
      <c r="S2" s="235"/>
      <c r="T2" s="236"/>
      <c r="V2" s="86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22</v>
      </c>
      <c r="M4" s="245"/>
      <c r="N4" s="245"/>
      <c r="O4" s="245"/>
      <c r="P4" s="245"/>
      <c r="Q4" s="245"/>
      <c r="R4" s="245"/>
      <c r="S4" s="245"/>
      <c r="T4" s="246"/>
      <c r="V4" s="86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86"/>
    </row>
    <row r="7" spans="1:23" ht="13.5" customHeight="1" thickBot="1">
      <c r="A7" s="272">
        <f>COUNTIF(F37:HQ37,"P")</f>
        <v>8</v>
      </c>
      <c r="B7" s="271"/>
      <c r="C7" s="269">
        <f>COUNTIF(F37:HQ37,"F")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COUNTIF(E36:HQ36,"N")</f>
        <v>1</v>
      </c>
      <c r="M7" s="101">
        <f>COUNTIF(E36:HQ36,"A")</f>
        <v>7</v>
      </c>
      <c r="N7" s="101">
        <f>COUNTIF(E36:HQ36,"B")</f>
        <v>0</v>
      </c>
      <c r="O7" s="259">
        <f>COUNTA(E9:HT9)</f>
        <v>8</v>
      </c>
      <c r="P7" s="260"/>
      <c r="Q7" s="260"/>
      <c r="R7" s="260"/>
      <c r="S7" s="260"/>
      <c r="T7" s="261"/>
      <c r="U7" s="87"/>
    </row>
    <row r="8" spans="1:23" ht="11.25" thickBot="1">
      <c r="A8" s="95"/>
      <c r="B8" s="103"/>
      <c r="C8" s="95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</row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/>
      <c r="O9" s="155"/>
      <c r="P9" s="155"/>
      <c r="Q9" s="155"/>
      <c r="R9" s="155"/>
      <c r="S9" s="155"/>
      <c r="T9" s="156"/>
      <c r="U9" s="89"/>
      <c r="V9" s="90"/>
      <c r="W9" s="91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86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131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</row>
    <row r="16" spans="1:23" ht="13.5" customHeight="1">
      <c r="A16" s="158"/>
      <c r="B16" s="106"/>
      <c r="C16" s="107"/>
      <c r="D16" s="108" t="s">
        <v>164</v>
      </c>
      <c r="E16" s="115"/>
      <c r="F16" s="110"/>
      <c r="G16" s="110"/>
      <c r="H16" s="110" t="s">
        <v>87</v>
      </c>
      <c r="I16" s="110" t="s">
        <v>87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200" t="s">
        <v>132</v>
      </c>
      <c r="E17" s="115"/>
      <c r="F17" s="110"/>
      <c r="G17" s="110"/>
      <c r="H17" s="110"/>
      <c r="I17" s="110"/>
      <c r="J17" s="110" t="s">
        <v>87</v>
      </c>
      <c r="K17" s="110" t="s">
        <v>87</v>
      </c>
      <c r="L17" s="110"/>
      <c r="M17" s="110"/>
      <c r="N17" s="110"/>
      <c r="O17" s="110"/>
      <c r="P17" s="110"/>
      <c r="Q17" s="110"/>
      <c r="R17" s="110"/>
      <c r="S17" s="110"/>
      <c r="T17" s="111"/>
      <c r="U17" s="165"/>
    </row>
    <row r="18" spans="1:21" ht="13.5" customHeight="1">
      <c r="A18" s="158"/>
      <c r="B18" s="106"/>
      <c r="C18" s="107"/>
      <c r="D18" s="108" t="s">
        <v>46</v>
      </c>
      <c r="E18" s="115"/>
      <c r="F18" s="110"/>
      <c r="G18" s="110"/>
      <c r="H18" s="110"/>
      <c r="I18" s="110"/>
      <c r="J18" s="110"/>
      <c r="K18" s="110"/>
      <c r="L18" s="110" t="s">
        <v>87</v>
      </c>
      <c r="M18" s="110" t="s">
        <v>87</v>
      </c>
      <c r="N18" s="110"/>
      <c r="O18" s="110"/>
      <c r="P18" s="110"/>
      <c r="Q18" s="110"/>
      <c r="R18" s="110"/>
      <c r="S18" s="110"/>
      <c r="T18" s="111"/>
      <c r="U18" s="165"/>
    </row>
    <row r="19" spans="1:21" ht="13.5" customHeight="1">
      <c r="A19" s="158"/>
      <c r="B19" s="106" t="s">
        <v>133</v>
      </c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108" t="s">
        <v>134</v>
      </c>
      <c r="E20" s="115"/>
      <c r="F20" s="110" t="s">
        <v>87</v>
      </c>
      <c r="G20" s="110"/>
      <c r="H20" s="110" t="s">
        <v>87</v>
      </c>
      <c r="I20" s="110"/>
      <c r="J20" s="110" t="s">
        <v>87</v>
      </c>
      <c r="K20" s="110"/>
      <c r="L20" s="110" t="s">
        <v>87</v>
      </c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 t="s">
        <v>87</v>
      </c>
      <c r="H21" s="110"/>
      <c r="I21" s="110" t="s">
        <v>87</v>
      </c>
      <c r="J21" s="110"/>
      <c r="K21" s="110" t="s">
        <v>87</v>
      </c>
      <c r="L21" s="110"/>
      <c r="M21" s="110" t="s">
        <v>87</v>
      </c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>
      <c r="A26" s="158"/>
      <c r="B26" s="106"/>
      <c r="C26" s="107"/>
      <c r="D26" s="108"/>
      <c r="E26" s="115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1" ht="13.5" customHeight="1" thickBot="1">
      <c r="A27" s="158"/>
      <c r="B27" s="116"/>
      <c r="C27" s="117"/>
      <c r="D27" s="118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 thickTop="1">
      <c r="A28" s="159" t="s">
        <v>70</v>
      </c>
      <c r="B28" s="122" t="s">
        <v>71</v>
      </c>
      <c r="C28" s="123"/>
      <c r="D28" s="124"/>
      <c r="E28" s="125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60"/>
      <c r="B29" s="128"/>
      <c r="C29" s="129"/>
      <c r="D29" s="130" t="s">
        <v>135</v>
      </c>
      <c r="E29" s="142"/>
      <c r="F29" s="110" t="s">
        <v>87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/>
      <c r="C30" s="131"/>
      <c r="D30" s="130" t="s">
        <v>46</v>
      </c>
      <c r="E30" s="132"/>
      <c r="F30" s="110"/>
      <c r="G30" s="110" t="s">
        <v>87</v>
      </c>
      <c r="H30" s="110" t="s">
        <v>87</v>
      </c>
      <c r="I30" s="110" t="s">
        <v>87</v>
      </c>
      <c r="J30" s="110" t="s">
        <v>87</v>
      </c>
      <c r="K30" s="110" t="s">
        <v>87</v>
      </c>
      <c r="L30" s="110" t="s">
        <v>87</v>
      </c>
      <c r="M30" s="110" t="s">
        <v>87</v>
      </c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 t="s">
        <v>72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 thickBot="1">
      <c r="A35" s="160"/>
      <c r="B35" s="133"/>
      <c r="C35" s="134"/>
      <c r="D35" s="135"/>
      <c r="E35" s="136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Top="1">
      <c r="A36" s="159" t="s">
        <v>47</v>
      </c>
      <c r="B36" s="264" t="s">
        <v>48</v>
      </c>
      <c r="C36" s="264"/>
      <c r="D36" s="264"/>
      <c r="E36" s="139"/>
      <c r="F36" s="140" t="s">
        <v>49</v>
      </c>
      <c r="G36" s="140" t="s">
        <v>51</v>
      </c>
      <c r="H36" s="140" t="s">
        <v>51</v>
      </c>
      <c r="I36" s="140" t="s">
        <v>51</v>
      </c>
      <c r="J36" s="140" t="s">
        <v>51</v>
      </c>
      <c r="K36" s="140" t="s">
        <v>51</v>
      </c>
      <c r="L36" s="140" t="s">
        <v>51</v>
      </c>
      <c r="M36" s="140" t="s">
        <v>51</v>
      </c>
      <c r="N36" s="140"/>
      <c r="O36" s="140"/>
      <c r="P36" s="140"/>
      <c r="Q36" s="140"/>
      <c r="R36" s="140"/>
      <c r="S36" s="140"/>
      <c r="T36" s="141"/>
    </row>
    <row r="37" spans="1:20" ht="13.5" customHeight="1">
      <c r="A37" s="161"/>
      <c r="B37" s="265" t="s">
        <v>52</v>
      </c>
      <c r="C37" s="265"/>
      <c r="D37" s="265"/>
      <c r="E37" s="143"/>
      <c r="F37" s="144" t="s">
        <v>53</v>
      </c>
      <c r="G37" s="144" t="s">
        <v>53</v>
      </c>
      <c r="H37" s="144" t="s">
        <v>53</v>
      </c>
      <c r="I37" s="144" t="s">
        <v>53</v>
      </c>
      <c r="J37" s="144" t="s">
        <v>53</v>
      </c>
      <c r="K37" s="144" t="s">
        <v>53</v>
      </c>
      <c r="L37" s="144" t="s">
        <v>53</v>
      </c>
      <c r="M37" s="144" t="s">
        <v>53</v>
      </c>
      <c r="N37" s="144"/>
      <c r="O37" s="144"/>
      <c r="P37" s="144"/>
      <c r="Q37" s="144"/>
      <c r="R37" s="144"/>
      <c r="S37" s="144"/>
      <c r="T37" s="145"/>
    </row>
    <row r="38" spans="1:20" ht="13.5" customHeight="1">
      <c r="A38" s="161"/>
      <c r="B38" s="266" t="s">
        <v>54</v>
      </c>
      <c r="C38" s="266"/>
      <c r="D38" s="266"/>
      <c r="E38" s="132"/>
      <c r="F38" s="146">
        <v>39139</v>
      </c>
      <c r="G38" s="146">
        <v>39139</v>
      </c>
      <c r="H38" s="146">
        <v>39140</v>
      </c>
      <c r="I38" s="146">
        <v>39141</v>
      </c>
      <c r="J38" s="146">
        <v>39142</v>
      </c>
      <c r="K38" s="146">
        <v>39143</v>
      </c>
      <c r="L38" s="146">
        <v>39144</v>
      </c>
      <c r="M38" s="146">
        <v>39145</v>
      </c>
      <c r="N38" s="146"/>
      <c r="O38" s="146"/>
      <c r="P38" s="146"/>
      <c r="Q38" s="146"/>
      <c r="R38" s="146"/>
      <c r="S38" s="146"/>
      <c r="T38" s="147"/>
    </row>
    <row r="39" spans="1:20" ht="13.5" customHeight="1" thickBot="1">
      <c r="A39" s="162"/>
      <c r="B39" s="250" t="s">
        <v>55</v>
      </c>
      <c r="C39" s="250"/>
      <c r="D39" s="250"/>
      <c r="E39" s="148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0"/>
    </row>
    <row r="40" spans="1:20" ht="13.5" customHeight="1" thickTop="1">
      <c r="A40" s="166"/>
    </row>
    <row r="42" spans="1:20" ht="10.5"/>
    <row r="43" spans="1:20" ht="10.5"/>
  </sheetData>
  <mergeCells count="27">
    <mergeCell ref="A2:B2"/>
    <mergeCell ref="F2:K2"/>
    <mergeCell ref="F7:K7"/>
    <mergeCell ref="C7:E7"/>
    <mergeCell ref="A7:B7"/>
    <mergeCell ref="A3:B3"/>
    <mergeCell ref="A4:B4"/>
    <mergeCell ref="C4:D4"/>
    <mergeCell ref="B39:D39"/>
    <mergeCell ref="C3:E3"/>
    <mergeCell ref="A6:B6"/>
    <mergeCell ref="A5:B5"/>
    <mergeCell ref="C5:T5"/>
    <mergeCell ref="L6:N6"/>
    <mergeCell ref="O7:T7"/>
    <mergeCell ref="O6:T6"/>
    <mergeCell ref="B36:D36"/>
    <mergeCell ref="B37:D37"/>
    <mergeCell ref="B38:D38"/>
    <mergeCell ref="L2:T2"/>
    <mergeCell ref="L3:N3"/>
    <mergeCell ref="C6:E6"/>
    <mergeCell ref="F3:K3"/>
    <mergeCell ref="L4:T4"/>
    <mergeCell ref="F6:K6"/>
    <mergeCell ref="F4:K4"/>
    <mergeCell ref="C2:D2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F10:T3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X27" sqref="X27"/>
    </sheetView>
  </sheetViews>
  <sheetFormatPr defaultRowHeight="13.5" customHeight="1"/>
  <cols>
    <col min="1" max="1" width="8.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22.5" customHeight="1" thickBot="1">
      <c r="A1" s="91"/>
      <c r="B1" s="163"/>
      <c r="D1" s="164"/>
    </row>
    <row r="2" spans="1:23" ht="15" customHeight="1">
      <c r="A2" s="267" t="s">
        <v>61</v>
      </c>
      <c r="B2" s="268"/>
      <c r="C2" s="248" t="s">
        <v>138</v>
      </c>
      <c r="D2" s="249"/>
      <c r="E2" s="95"/>
      <c r="F2" s="268" t="s">
        <v>128</v>
      </c>
      <c r="G2" s="268"/>
      <c r="H2" s="268"/>
      <c r="I2" s="268"/>
      <c r="J2" s="268"/>
      <c r="K2" s="268"/>
      <c r="L2" s="234" t="s">
        <v>137</v>
      </c>
      <c r="M2" s="235"/>
      <c r="N2" s="235"/>
      <c r="O2" s="235"/>
      <c r="P2" s="235"/>
      <c r="Q2" s="235"/>
      <c r="R2" s="235"/>
      <c r="S2" s="235"/>
      <c r="T2" s="236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21</v>
      </c>
      <c r="M4" s="245"/>
      <c r="N4" s="245"/>
      <c r="O4" s="245"/>
      <c r="P4" s="245"/>
      <c r="Q4" s="245"/>
      <c r="R4" s="245"/>
      <c r="S4" s="245"/>
      <c r="T4" s="246"/>
      <c r="V4" s="86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86"/>
    </row>
    <row r="7" spans="1:23" ht="13.5" customHeight="1" thickBot="1">
      <c r="A7" s="272">
        <f>COUNTIF(F38:HQ38,"P")</f>
        <v>9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8</v>
      </c>
      <c r="N7" s="101">
        <f>COUNTIF(E37:HQ37,"B")</f>
        <v>0</v>
      </c>
      <c r="O7" s="259">
        <f>COUNTA(E9:HT9)</f>
        <v>9</v>
      </c>
      <c r="P7" s="260"/>
      <c r="Q7" s="260"/>
      <c r="R7" s="260"/>
      <c r="S7" s="260"/>
      <c r="T7" s="261"/>
      <c r="U7" s="87"/>
    </row>
    <row r="8" spans="1:23" ht="11.25" thickBot="1">
      <c r="A8" s="95"/>
      <c r="B8" s="103"/>
      <c r="C8" s="95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</row>
    <row r="9" spans="1:23" ht="43.5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 t="s">
        <v>41</v>
      </c>
      <c r="O9" s="155"/>
      <c r="P9" s="155"/>
      <c r="Q9" s="155"/>
      <c r="R9" s="155"/>
      <c r="S9" s="155"/>
      <c r="T9" s="156"/>
      <c r="U9" s="89"/>
      <c r="V9" s="90"/>
      <c r="W9" s="91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86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  <c r="V13" s="86"/>
    </row>
    <row r="14" spans="1:23" ht="13.5" customHeight="1">
      <c r="A14" s="158"/>
      <c r="B14" s="106" t="s">
        <v>153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158</v>
      </c>
      <c r="E15" s="115"/>
      <c r="F15" s="110" t="s">
        <v>87</v>
      </c>
      <c r="G15" s="110" t="s">
        <v>87</v>
      </c>
      <c r="H15" s="110" t="s">
        <v>87</v>
      </c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</row>
    <row r="16" spans="1:23" ht="13.5" customHeight="1">
      <c r="A16" s="158"/>
      <c r="B16" s="106"/>
      <c r="C16" s="107"/>
      <c r="D16" s="200">
        <v>-1</v>
      </c>
      <c r="E16" s="115"/>
      <c r="F16" s="110"/>
      <c r="G16" s="110"/>
      <c r="H16" s="110"/>
      <c r="I16" s="110" t="s">
        <v>87</v>
      </c>
      <c r="J16" s="110" t="s">
        <v>87</v>
      </c>
      <c r="K16" s="110" t="s">
        <v>87</v>
      </c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 t="s">
        <v>46</v>
      </c>
      <c r="E17" s="115"/>
      <c r="F17" s="110"/>
      <c r="G17" s="110"/>
      <c r="H17" s="110"/>
      <c r="I17" s="110"/>
      <c r="J17" s="110"/>
      <c r="K17" s="110"/>
      <c r="L17" s="110" t="s">
        <v>87</v>
      </c>
      <c r="M17" s="110" t="s">
        <v>87</v>
      </c>
      <c r="N17" s="110" t="s">
        <v>87</v>
      </c>
      <c r="O17" s="110"/>
      <c r="P17" s="110"/>
      <c r="Q17" s="110"/>
      <c r="R17" s="110"/>
      <c r="S17" s="110"/>
      <c r="T17" s="111"/>
      <c r="U17" s="92"/>
    </row>
    <row r="18" spans="1:21" ht="13.5" customHeight="1">
      <c r="A18" s="158"/>
      <c r="B18" s="106" t="s">
        <v>154</v>
      </c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  <c r="U18" s="92"/>
    </row>
    <row r="19" spans="1:21" ht="13.5" customHeight="1">
      <c r="A19" s="158"/>
      <c r="B19" s="106"/>
      <c r="C19" s="107"/>
      <c r="D19" s="108" t="s">
        <v>158</v>
      </c>
      <c r="E19" s="115"/>
      <c r="F19" s="110" t="s">
        <v>87</v>
      </c>
      <c r="G19" s="110"/>
      <c r="H19" s="110"/>
      <c r="I19" s="110" t="s">
        <v>87</v>
      </c>
      <c r="J19" s="110"/>
      <c r="K19" s="110"/>
      <c r="L19" s="110" t="s">
        <v>87</v>
      </c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>
        <v>-1</v>
      </c>
      <c r="E20" s="115"/>
      <c r="F20" s="110"/>
      <c r="G20" s="110" t="s">
        <v>87</v>
      </c>
      <c r="H20" s="110"/>
      <c r="I20" s="110"/>
      <c r="J20" s="110" t="s">
        <v>87</v>
      </c>
      <c r="K20" s="110"/>
      <c r="L20" s="110"/>
      <c r="M20" s="110" t="s">
        <v>87</v>
      </c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/>
      <c r="H21" s="110" t="s">
        <v>87</v>
      </c>
      <c r="I21" s="110"/>
      <c r="J21" s="110"/>
      <c r="K21" s="110" t="s">
        <v>87</v>
      </c>
      <c r="L21" s="110"/>
      <c r="M21" s="110"/>
      <c r="N21" s="110" t="s">
        <v>87</v>
      </c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 t="s">
        <v>155</v>
      </c>
      <c r="E28" s="142"/>
      <c r="F28" s="110" t="s">
        <v>87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 t="s">
        <v>46</v>
      </c>
      <c r="E29" s="132"/>
      <c r="F29" s="110"/>
      <c r="G29" s="110" t="s">
        <v>87</v>
      </c>
      <c r="H29" s="110" t="s">
        <v>87</v>
      </c>
      <c r="I29" s="110" t="s">
        <v>87</v>
      </c>
      <c r="J29" s="110" t="s">
        <v>87</v>
      </c>
      <c r="K29" s="110" t="s">
        <v>87</v>
      </c>
      <c r="L29" s="110" t="s">
        <v>87</v>
      </c>
      <c r="M29" s="110" t="s">
        <v>87</v>
      </c>
      <c r="N29" s="110" t="s">
        <v>87</v>
      </c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/>
      <c r="H31" s="110"/>
      <c r="I31" s="110" t="s">
        <v>87</v>
      </c>
      <c r="J31" s="110" t="s">
        <v>87</v>
      </c>
      <c r="K31" s="110" t="s">
        <v>87</v>
      </c>
      <c r="L31" s="110" t="s">
        <v>87</v>
      </c>
      <c r="M31" s="110" t="s">
        <v>87</v>
      </c>
      <c r="N31" s="110" t="s">
        <v>87</v>
      </c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 t="s">
        <v>157</v>
      </c>
      <c r="E32" s="132"/>
      <c r="F32" s="110"/>
      <c r="G32" s="110" t="s">
        <v>87</v>
      </c>
      <c r="H32" s="110" t="s">
        <v>87</v>
      </c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 t="s">
        <v>51</v>
      </c>
      <c r="I37" s="140" t="s">
        <v>51</v>
      </c>
      <c r="J37" s="140" t="s">
        <v>51</v>
      </c>
      <c r="K37" s="140" t="s">
        <v>51</v>
      </c>
      <c r="L37" s="140" t="s">
        <v>51</v>
      </c>
      <c r="M37" s="140" t="s">
        <v>51</v>
      </c>
      <c r="N37" s="140" t="s">
        <v>51</v>
      </c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 t="s">
        <v>53</v>
      </c>
      <c r="I38" s="144" t="s">
        <v>53</v>
      </c>
      <c r="J38" s="144" t="s">
        <v>53</v>
      </c>
      <c r="K38" s="144" t="s">
        <v>53</v>
      </c>
      <c r="L38" s="144" t="s">
        <v>53</v>
      </c>
      <c r="M38" s="144" t="s">
        <v>53</v>
      </c>
      <c r="N38" s="144" t="s">
        <v>53</v>
      </c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>
        <v>39140</v>
      </c>
      <c r="I39" s="146">
        <v>39141</v>
      </c>
      <c r="J39" s="146">
        <v>39142</v>
      </c>
      <c r="K39" s="146">
        <v>39143</v>
      </c>
      <c r="L39" s="146">
        <v>39144</v>
      </c>
      <c r="M39" s="146">
        <v>39145</v>
      </c>
      <c r="N39" s="146">
        <v>39146</v>
      </c>
      <c r="O39" s="146"/>
      <c r="P39" s="146"/>
      <c r="Q39" s="146"/>
      <c r="R39" s="146"/>
      <c r="S39" s="146"/>
      <c r="T39" s="147"/>
    </row>
    <row r="40" spans="1:20" ht="13.5" customHeight="1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3.5" customHeight="1" thickTop="1">
      <c r="A41" s="88"/>
      <c r="B41" s="84"/>
      <c r="C41" s="85"/>
      <c r="D41" s="84"/>
    </row>
    <row r="42" spans="1:20" ht="10.5"/>
    <row r="43" spans="1:20" ht="10.5"/>
  </sheetData>
  <mergeCells count="27"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  <mergeCell ref="B40:D40"/>
    <mergeCell ref="A5:B5"/>
    <mergeCell ref="B37:D37"/>
    <mergeCell ref="B38:D38"/>
    <mergeCell ref="A2:B2"/>
    <mergeCell ref="A7:B7"/>
    <mergeCell ref="B39:D39"/>
    <mergeCell ref="C3:E3"/>
    <mergeCell ref="A3:B3"/>
    <mergeCell ref="A4:B4"/>
    <mergeCell ref="C4:D4"/>
    <mergeCell ref="A6:B6"/>
  </mergeCells>
  <phoneticPr fontId="34" type="noConversion"/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9" workbookViewId="0">
      <selection activeCell="D22" sqref="D2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67" t="s">
        <v>61</v>
      </c>
      <c r="B2" s="268"/>
      <c r="C2" s="248" t="s">
        <v>140</v>
      </c>
      <c r="D2" s="249"/>
      <c r="F2" s="268" t="s">
        <v>128</v>
      </c>
      <c r="G2" s="268"/>
      <c r="H2" s="268"/>
      <c r="I2" s="268"/>
      <c r="J2" s="268"/>
      <c r="K2" s="268"/>
      <c r="L2" s="234" t="s">
        <v>139</v>
      </c>
      <c r="M2" s="235"/>
      <c r="N2" s="235"/>
      <c r="O2" s="235"/>
      <c r="P2" s="235"/>
      <c r="Q2" s="235"/>
      <c r="R2" s="235"/>
      <c r="S2" s="235"/>
      <c r="T2" s="236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18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COUNTIF(F39:HQ39,"P")</f>
        <v>12</v>
      </c>
      <c r="B7" s="271"/>
      <c r="C7" s="269">
        <f>COUNTIF(F39:HQ39,"F")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COUNTIF(E38:HQ38,"N")</f>
        <v>2</v>
      </c>
      <c r="M7" s="101">
        <f>COUNTIF(E38:HQ38,"A")</f>
        <v>10</v>
      </c>
      <c r="N7" s="101">
        <f>COUNTIF(E38:HQ38,"B")</f>
        <v>0</v>
      </c>
      <c r="O7" s="259">
        <f>COUNTA(E9:HT9)</f>
        <v>12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 t="s">
        <v>37</v>
      </c>
      <c r="K9" s="155" t="s">
        <v>38</v>
      </c>
      <c r="L9" s="155" t="s">
        <v>39</v>
      </c>
      <c r="M9" s="155" t="s">
        <v>40</v>
      </c>
      <c r="N9" s="155" t="s">
        <v>41</v>
      </c>
      <c r="O9" s="155" t="s">
        <v>42</v>
      </c>
      <c r="P9" s="155" t="s">
        <v>43</v>
      </c>
      <c r="Q9" s="155" t="s">
        <v>44</v>
      </c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/>
      <c r="I15" s="110"/>
      <c r="J15" s="110"/>
      <c r="K15" s="110"/>
      <c r="L15" s="110"/>
      <c r="M15" s="110"/>
      <c r="N15" s="110" t="s">
        <v>87</v>
      </c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108" t="s">
        <v>164</v>
      </c>
      <c r="E16" s="115"/>
      <c r="F16" s="110"/>
      <c r="G16" s="110"/>
      <c r="H16" s="110"/>
      <c r="I16" s="110"/>
      <c r="J16" s="110"/>
      <c r="K16" s="110"/>
      <c r="L16" s="110" t="s">
        <v>87</v>
      </c>
      <c r="M16" s="110" t="s">
        <v>87</v>
      </c>
      <c r="N16" s="110"/>
      <c r="O16" s="110" t="s">
        <v>87</v>
      </c>
      <c r="P16" s="110"/>
      <c r="Q16" s="110"/>
      <c r="R16" s="110"/>
      <c r="S16" s="110"/>
      <c r="T16" s="111"/>
      <c r="W16" s="100"/>
    </row>
    <row r="17" spans="1:21" ht="13.5" customHeight="1">
      <c r="A17" s="158"/>
      <c r="B17" s="106"/>
      <c r="C17" s="107"/>
      <c r="D17" s="200">
        <v>-1</v>
      </c>
      <c r="E17" s="115"/>
      <c r="F17" s="110"/>
      <c r="G17" s="110"/>
      <c r="H17" s="110" t="s">
        <v>87</v>
      </c>
      <c r="I17" s="110" t="s">
        <v>87</v>
      </c>
      <c r="J17" s="110"/>
      <c r="K17" s="110"/>
      <c r="L17" s="110"/>
      <c r="M17" s="110"/>
      <c r="N17" s="110"/>
      <c r="O17" s="110"/>
      <c r="P17" s="110" t="s">
        <v>87</v>
      </c>
      <c r="Q17" s="110"/>
      <c r="R17" s="110"/>
      <c r="S17" s="110"/>
      <c r="T17" s="111"/>
    </row>
    <row r="18" spans="1:21" ht="13.5" customHeight="1">
      <c r="A18" s="158"/>
      <c r="B18" s="106"/>
      <c r="C18" s="107"/>
      <c r="D18" s="108" t="s">
        <v>46</v>
      </c>
      <c r="E18" s="115"/>
      <c r="F18" s="110"/>
      <c r="G18" s="110"/>
      <c r="H18" s="110"/>
      <c r="I18" s="110"/>
      <c r="J18" s="110" t="s">
        <v>87</v>
      </c>
      <c r="K18" s="110" t="s">
        <v>87</v>
      </c>
      <c r="L18" s="110"/>
      <c r="M18" s="110"/>
      <c r="N18" s="110"/>
      <c r="O18" s="110"/>
      <c r="P18" s="110"/>
      <c r="Q18" s="110" t="s">
        <v>87</v>
      </c>
      <c r="R18" s="110"/>
      <c r="S18" s="110"/>
      <c r="T18" s="111"/>
      <c r="U18" s="114"/>
    </row>
    <row r="19" spans="1:21" ht="13.5" customHeight="1">
      <c r="A19" s="158"/>
      <c r="B19" s="106" t="s">
        <v>160</v>
      </c>
      <c r="C19" s="107"/>
      <c r="D19" s="108"/>
      <c r="E19" s="115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  <c r="U19" s="114"/>
    </row>
    <row r="20" spans="1:21" ht="13.5" customHeight="1">
      <c r="A20" s="158"/>
      <c r="B20" s="106"/>
      <c r="C20" s="107"/>
      <c r="D20" s="108" t="s">
        <v>165</v>
      </c>
      <c r="E20" s="115"/>
      <c r="F20" s="110" t="s">
        <v>87</v>
      </c>
      <c r="G20" s="110"/>
      <c r="H20" s="110" t="s">
        <v>87</v>
      </c>
      <c r="I20" s="110"/>
      <c r="J20" s="110" t="s">
        <v>87</v>
      </c>
      <c r="K20" s="110"/>
      <c r="L20" s="110" t="s">
        <v>87</v>
      </c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200" t="s">
        <v>161</v>
      </c>
      <c r="E21" s="115"/>
      <c r="F21" s="110"/>
      <c r="G21" s="110" t="s">
        <v>87</v>
      </c>
      <c r="H21" s="110"/>
      <c r="I21" s="110" t="s">
        <v>87</v>
      </c>
      <c r="J21" s="110"/>
      <c r="K21" s="110" t="s">
        <v>87</v>
      </c>
      <c r="L21" s="110"/>
      <c r="M21" s="110" t="s">
        <v>87</v>
      </c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/>
      <c r="C22" s="107"/>
      <c r="D22" s="108" t="s">
        <v>166</v>
      </c>
      <c r="E22" s="115"/>
      <c r="F22" s="110"/>
      <c r="G22" s="110"/>
      <c r="H22" s="110"/>
      <c r="I22" s="110"/>
      <c r="J22" s="110"/>
      <c r="K22" s="110"/>
      <c r="L22" s="110"/>
      <c r="M22" s="110"/>
      <c r="N22" s="110" t="s">
        <v>87</v>
      </c>
      <c r="O22" s="110" t="s">
        <v>87</v>
      </c>
      <c r="P22" s="110" t="s">
        <v>87</v>
      </c>
      <c r="Q22" s="110" t="s">
        <v>87</v>
      </c>
      <c r="R22" s="110"/>
      <c r="S22" s="110"/>
      <c r="T22" s="111"/>
    </row>
    <row r="23" spans="1:21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>
      <c r="A26" s="158"/>
      <c r="B26" s="106"/>
      <c r="C26" s="107"/>
      <c r="D26" s="108"/>
      <c r="E26" s="115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1" ht="13.5" customHeight="1" thickBot="1">
      <c r="A27" s="158"/>
      <c r="B27" s="116"/>
      <c r="C27" s="117"/>
      <c r="D27" s="118"/>
      <c r="E27" s="119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1"/>
    </row>
    <row r="28" spans="1:21" ht="13.5" customHeight="1" thickTop="1">
      <c r="A28" s="159" t="s">
        <v>70</v>
      </c>
      <c r="B28" s="122" t="s">
        <v>71</v>
      </c>
      <c r="C28" s="123"/>
      <c r="D28" s="124"/>
      <c r="E28" s="125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>
      <c r="A29" s="160"/>
      <c r="B29" s="128"/>
      <c r="C29" s="129"/>
      <c r="D29" s="130"/>
      <c r="E29" s="14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/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 t="s">
        <v>72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 t="s">
        <v>156</v>
      </c>
      <c r="E32" s="132"/>
      <c r="F32" s="110"/>
      <c r="G32" s="110" t="s">
        <v>87</v>
      </c>
      <c r="H32" s="110"/>
      <c r="I32" s="110" t="s">
        <v>87</v>
      </c>
      <c r="J32" s="110"/>
      <c r="K32" s="110" t="s">
        <v>87</v>
      </c>
      <c r="L32" s="110"/>
      <c r="M32" s="110" t="s">
        <v>87</v>
      </c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/>
      <c r="C33" s="131"/>
      <c r="D33" s="130" t="s">
        <v>162</v>
      </c>
      <c r="E33" s="132"/>
      <c r="F33" s="110"/>
      <c r="G33" s="110"/>
      <c r="H33" s="110" t="s">
        <v>87</v>
      </c>
      <c r="I33" s="110"/>
      <c r="J33" s="110" t="s">
        <v>87</v>
      </c>
      <c r="K33" s="110"/>
      <c r="L33" s="110" t="s">
        <v>87</v>
      </c>
      <c r="M33" s="110"/>
      <c r="N33" s="110"/>
      <c r="O33" s="110" t="s">
        <v>87</v>
      </c>
      <c r="P33" s="110" t="s">
        <v>87</v>
      </c>
      <c r="Q33" s="110" t="s">
        <v>87</v>
      </c>
      <c r="R33" s="110"/>
      <c r="S33" s="110"/>
      <c r="T33" s="111"/>
    </row>
    <row r="34" spans="1:20" ht="13.5" customHeight="1">
      <c r="A34" s="160"/>
      <c r="B34" s="128" t="s">
        <v>73</v>
      </c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28"/>
      <c r="C35" s="131"/>
      <c r="D35" s="130"/>
      <c r="E35" s="132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1"/>
    </row>
    <row r="36" spans="1:20" ht="13.5" customHeight="1">
      <c r="A36" s="160"/>
      <c r="B36" s="133"/>
      <c r="C36" s="202"/>
      <c r="D36" s="135"/>
      <c r="E36" s="203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Bot="1">
      <c r="A37" s="160"/>
      <c r="B37" s="133"/>
      <c r="C37" s="134"/>
      <c r="D37" s="135"/>
      <c r="E37" s="136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8"/>
    </row>
    <row r="38" spans="1:20" ht="13.5" customHeight="1" thickTop="1">
      <c r="A38" s="159" t="s">
        <v>47</v>
      </c>
      <c r="B38" s="264" t="s">
        <v>48</v>
      </c>
      <c r="C38" s="264"/>
      <c r="D38" s="264"/>
      <c r="E38" s="139"/>
      <c r="F38" s="140" t="s">
        <v>49</v>
      </c>
      <c r="G38" s="140" t="s">
        <v>51</v>
      </c>
      <c r="H38" s="140" t="s">
        <v>51</v>
      </c>
      <c r="I38" s="140" t="s">
        <v>51</v>
      </c>
      <c r="J38" s="140" t="s">
        <v>51</v>
      </c>
      <c r="K38" s="140" t="s">
        <v>51</v>
      </c>
      <c r="L38" s="140" t="s">
        <v>51</v>
      </c>
      <c r="M38" s="140" t="s">
        <v>51</v>
      </c>
      <c r="N38" s="140" t="s">
        <v>49</v>
      </c>
      <c r="O38" s="140" t="s">
        <v>51</v>
      </c>
      <c r="P38" s="140" t="s">
        <v>51</v>
      </c>
      <c r="Q38" s="140" t="s">
        <v>51</v>
      </c>
      <c r="R38" s="140"/>
      <c r="S38" s="140"/>
      <c r="T38" s="141"/>
    </row>
    <row r="39" spans="1:20" ht="13.5" customHeight="1">
      <c r="A39" s="161"/>
      <c r="B39" s="265" t="s">
        <v>52</v>
      </c>
      <c r="C39" s="265"/>
      <c r="D39" s="265"/>
      <c r="E39" s="143"/>
      <c r="F39" s="144" t="s">
        <v>53</v>
      </c>
      <c r="G39" s="144" t="s">
        <v>53</v>
      </c>
      <c r="H39" s="144" t="s">
        <v>53</v>
      </c>
      <c r="I39" s="144" t="s">
        <v>53</v>
      </c>
      <c r="J39" s="144" t="s">
        <v>53</v>
      </c>
      <c r="K39" s="144" t="s">
        <v>53</v>
      </c>
      <c r="L39" s="144" t="s">
        <v>53</v>
      </c>
      <c r="M39" s="144" t="s">
        <v>53</v>
      </c>
      <c r="N39" s="144" t="s">
        <v>53</v>
      </c>
      <c r="O39" s="144" t="s">
        <v>53</v>
      </c>
      <c r="P39" s="144" t="s">
        <v>53</v>
      </c>
      <c r="Q39" s="144" t="s">
        <v>53</v>
      </c>
      <c r="R39" s="144"/>
      <c r="S39" s="144"/>
      <c r="T39" s="145"/>
    </row>
    <row r="40" spans="1:20" ht="13.5" customHeight="1">
      <c r="A40" s="161"/>
      <c r="B40" s="266" t="s">
        <v>54</v>
      </c>
      <c r="C40" s="266"/>
      <c r="D40" s="266"/>
      <c r="E40" s="132"/>
      <c r="F40" s="146">
        <v>39139</v>
      </c>
      <c r="G40" s="146">
        <v>39139</v>
      </c>
      <c r="H40" s="146">
        <v>39140</v>
      </c>
      <c r="I40" s="146">
        <v>39141</v>
      </c>
      <c r="J40" s="146">
        <v>39142</v>
      </c>
      <c r="K40" s="146">
        <v>39143</v>
      </c>
      <c r="L40" s="146">
        <v>39144</v>
      </c>
      <c r="M40" s="146">
        <v>39145</v>
      </c>
      <c r="N40" s="146">
        <v>39146</v>
      </c>
      <c r="O40" s="146">
        <v>39147</v>
      </c>
      <c r="P40" s="146">
        <v>39148</v>
      </c>
      <c r="Q40" s="146">
        <v>39149</v>
      </c>
      <c r="R40" s="146"/>
      <c r="S40" s="146"/>
      <c r="T40" s="147"/>
    </row>
    <row r="41" spans="1:20" ht="13.5" customHeight="1" thickBot="1">
      <c r="A41" s="162"/>
      <c r="B41" s="250" t="s">
        <v>55</v>
      </c>
      <c r="C41" s="250"/>
      <c r="D41" s="250"/>
      <c r="E41" s="148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50"/>
    </row>
    <row r="42" spans="1:20" ht="13.5" customHeight="1" thickTop="1">
      <c r="A42" s="103"/>
      <c r="B42" s="95"/>
      <c r="C42" s="96"/>
      <c r="D42" s="95"/>
    </row>
    <row r="43" spans="1:20" ht="10.5"/>
    <row r="44" spans="1:20" ht="10.5"/>
  </sheetData>
  <mergeCells count="27">
    <mergeCell ref="L2:T2"/>
    <mergeCell ref="C2:D2"/>
    <mergeCell ref="F6:K6"/>
    <mergeCell ref="F4:K4"/>
    <mergeCell ref="O6:T6"/>
    <mergeCell ref="L3:N3"/>
    <mergeCell ref="L4:T4"/>
    <mergeCell ref="C4:D4"/>
    <mergeCell ref="A2:B2"/>
    <mergeCell ref="F2:K2"/>
    <mergeCell ref="B41:D41"/>
    <mergeCell ref="C7:E7"/>
    <mergeCell ref="A7:B7"/>
    <mergeCell ref="C6:E6"/>
    <mergeCell ref="F3:K3"/>
    <mergeCell ref="A3:B3"/>
    <mergeCell ref="A4:B4"/>
    <mergeCell ref="B40:D40"/>
    <mergeCell ref="C3:E3"/>
    <mergeCell ref="A6:B6"/>
    <mergeCell ref="A5:B5"/>
    <mergeCell ref="C5:T5"/>
    <mergeCell ref="L6:N6"/>
    <mergeCell ref="O7:T7"/>
    <mergeCell ref="F7:K7"/>
    <mergeCell ref="B38:D38"/>
    <mergeCell ref="B39:D39"/>
  </mergeCells>
  <phoneticPr fontId="34" type="noConversion"/>
  <dataValidations count="3">
    <dataValidation type="list" allowBlank="1" showInputMessage="1" showErrorMessage="1" sqref="F38:T38">
      <formula1>"N,A,B, "</formula1>
    </dataValidation>
    <dataValidation type="list" allowBlank="1" showInputMessage="1" showErrorMessage="1" sqref="F39:T39">
      <formula1>"P,F, "</formula1>
    </dataValidation>
    <dataValidation type="list" allowBlank="1" showInputMessage="1" showErrorMessage="1" sqref="F10:T3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workbookViewId="0"/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142</v>
      </c>
      <c r="D2" s="249"/>
      <c r="F2" s="276" t="s">
        <v>128</v>
      </c>
      <c r="G2" s="276"/>
      <c r="H2" s="276"/>
      <c r="I2" s="276"/>
      <c r="J2" s="276"/>
      <c r="K2" s="276"/>
      <c r="L2" s="278" t="s">
        <v>141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26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COUNTIF(F36:HQ36,"P")</f>
        <v>4</v>
      </c>
      <c r="B7" s="271"/>
      <c r="C7" s="269">
        <f>COUNTIF(F36:HQ36,"F")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COUNTIF(E35:HQ35,"N")</f>
        <v>1</v>
      </c>
      <c r="M7" s="101">
        <f>COUNTIF(E35:HQ35,"A")</f>
        <v>3</v>
      </c>
      <c r="N7" s="101">
        <f>COUNTIF(E35:HQ35,"B")</f>
        <v>0</v>
      </c>
      <c r="O7" s="259">
        <f>COUNTA(E9:HT9)</f>
        <v>4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 t="s">
        <v>36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163</v>
      </c>
      <c r="E15" s="115"/>
      <c r="F15" s="110" t="s">
        <v>87</v>
      </c>
      <c r="G15" s="110" t="s">
        <v>87</v>
      </c>
      <c r="H15" s="110" t="s">
        <v>87</v>
      </c>
      <c r="I15" s="110" t="s">
        <v>87</v>
      </c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 t="s">
        <v>153</v>
      </c>
      <c r="C16" s="107"/>
      <c r="D16" s="108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0" ht="13.5" customHeight="1">
      <c r="A17" s="158"/>
      <c r="B17" s="106"/>
      <c r="C17" s="107"/>
      <c r="D17" s="108" t="s">
        <v>158</v>
      </c>
      <c r="E17" s="115"/>
      <c r="F17" s="110" t="s">
        <v>87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</row>
    <row r="18" spans="1:20" ht="13.5" customHeight="1">
      <c r="A18" s="158"/>
      <c r="B18" s="106"/>
      <c r="C18" s="107"/>
      <c r="D18" s="200">
        <v>-1</v>
      </c>
      <c r="E18" s="115"/>
      <c r="F18" s="110"/>
      <c r="G18" s="110" t="s">
        <v>87</v>
      </c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0" ht="13.5" customHeight="1">
      <c r="A19" s="158"/>
      <c r="B19" s="106"/>
      <c r="C19" s="107"/>
      <c r="D19" s="108" t="s">
        <v>46</v>
      </c>
      <c r="E19" s="115"/>
      <c r="F19" s="110"/>
      <c r="G19" s="110"/>
      <c r="H19" s="110" t="s">
        <v>87</v>
      </c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0" ht="13.5" customHeight="1">
      <c r="A20" s="158"/>
      <c r="B20" s="106"/>
      <c r="C20" s="107"/>
      <c r="D20" s="108" t="s">
        <v>176</v>
      </c>
      <c r="E20" s="115"/>
      <c r="F20" s="110"/>
      <c r="G20" s="110"/>
      <c r="H20" s="110"/>
      <c r="I20" s="110" t="s">
        <v>87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0" ht="13.5" customHeight="1">
      <c r="A21" s="158"/>
      <c r="B21" s="106"/>
      <c r="C21" s="107"/>
      <c r="D21" s="108"/>
      <c r="E21" s="115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0" ht="13.5" customHeight="1">
      <c r="A22" s="158"/>
      <c r="B22" s="106"/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0" ht="13.5" customHeight="1">
      <c r="A23" s="158"/>
      <c r="B23" s="106"/>
      <c r="C23" s="107"/>
      <c r="D23" s="108"/>
      <c r="E23" s="115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0" ht="13.5" customHeight="1" thickBot="1">
      <c r="A24" s="158"/>
      <c r="B24" s="116"/>
      <c r="C24" s="117"/>
      <c r="D24" s="118"/>
      <c r="E24" s="11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1"/>
    </row>
    <row r="25" spans="1:20" ht="13.5" customHeight="1" thickTop="1">
      <c r="A25" s="159" t="s">
        <v>70</v>
      </c>
      <c r="B25" s="122" t="s">
        <v>71</v>
      </c>
      <c r="C25" s="123"/>
      <c r="D25" s="124"/>
      <c r="E25" s="125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</row>
    <row r="26" spans="1:20" ht="13.5" customHeight="1">
      <c r="A26" s="160"/>
      <c r="B26" s="128"/>
      <c r="C26" s="129"/>
      <c r="D26" s="130"/>
      <c r="E26" s="142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</row>
    <row r="27" spans="1:20" ht="13.5" customHeight="1">
      <c r="A27" s="160"/>
      <c r="B27" s="128"/>
      <c r="C27" s="131"/>
      <c r="D27" s="130"/>
      <c r="E27" s="13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1"/>
    </row>
    <row r="28" spans="1:20" ht="13.5" customHeight="1">
      <c r="A28" s="160"/>
      <c r="B28" s="128" t="s">
        <v>72</v>
      </c>
      <c r="C28" s="131"/>
      <c r="D28" s="130"/>
      <c r="E28" s="13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0" ht="13.5" customHeight="1">
      <c r="A29" s="160"/>
      <c r="B29" s="128"/>
      <c r="C29" s="131"/>
      <c r="D29" s="130" t="s">
        <v>156</v>
      </c>
      <c r="E29" s="132"/>
      <c r="F29" s="110"/>
      <c r="G29" s="110" t="s">
        <v>87</v>
      </c>
      <c r="H29" s="110" t="s">
        <v>87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0" ht="13.5" customHeight="1">
      <c r="A30" s="160"/>
      <c r="B30" s="128"/>
      <c r="C30" s="131"/>
      <c r="D30" s="130" t="s">
        <v>167</v>
      </c>
      <c r="E30" s="132"/>
      <c r="F30" s="110" t="s">
        <v>87</v>
      </c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0" ht="13.5" customHeight="1">
      <c r="A31" s="160"/>
      <c r="B31" s="128" t="s">
        <v>73</v>
      </c>
      <c r="C31" s="131"/>
      <c r="D31" s="130"/>
      <c r="E31" s="13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0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33"/>
      <c r="C33" s="202"/>
      <c r="D33" s="135"/>
      <c r="E33" s="203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8"/>
    </row>
    <row r="34" spans="1:20" ht="13.5" customHeight="1" thickBot="1">
      <c r="A34" s="160"/>
      <c r="B34" s="133"/>
      <c r="C34" s="134"/>
      <c r="D34" s="135"/>
      <c r="E34" s="136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8"/>
    </row>
    <row r="35" spans="1:20" ht="13.5" customHeight="1" thickTop="1">
      <c r="A35" s="159" t="s">
        <v>47</v>
      </c>
      <c r="B35" s="264" t="s">
        <v>48</v>
      </c>
      <c r="C35" s="264"/>
      <c r="D35" s="264"/>
      <c r="E35" s="139"/>
      <c r="F35" s="140" t="s">
        <v>51</v>
      </c>
      <c r="G35" s="140" t="s">
        <v>51</v>
      </c>
      <c r="H35" s="140" t="s">
        <v>51</v>
      </c>
      <c r="I35" s="140" t="s">
        <v>49</v>
      </c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1"/>
    </row>
    <row r="36" spans="1:20" ht="13.5" customHeight="1">
      <c r="A36" s="161"/>
      <c r="B36" s="265" t="s">
        <v>52</v>
      </c>
      <c r="C36" s="265"/>
      <c r="D36" s="265"/>
      <c r="E36" s="143"/>
      <c r="F36" s="144" t="s">
        <v>53</v>
      </c>
      <c r="G36" s="144" t="s">
        <v>53</v>
      </c>
      <c r="H36" s="144" t="s">
        <v>53</v>
      </c>
      <c r="I36" s="144" t="s">
        <v>53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5"/>
    </row>
    <row r="37" spans="1:20" ht="13.5" customHeight="1">
      <c r="A37" s="161"/>
      <c r="B37" s="266" t="s">
        <v>54</v>
      </c>
      <c r="C37" s="266"/>
      <c r="D37" s="266"/>
      <c r="E37" s="132"/>
      <c r="F37" s="146">
        <v>39139</v>
      </c>
      <c r="G37" s="146">
        <v>39139</v>
      </c>
      <c r="H37" s="146">
        <v>39140</v>
      </c>
      <c r="I37" s="146">
        <v>39141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7"/>
    </row>
    <row r="38" spans="1:20" ht="11.25" thickBot="1">
      <c r="A38" s="162"/>
      <c r="B38" s="250" t="s">
        <v>55</v>
      </c>
      <c r="C38" s="250"/>
      <c r="D38" s="250"/>
      <c r="E38" s="148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0"/>
    </row>
    <row r="39" spans="1:20" ht="11.25" thickTop="1">
      <c r="A39" s="103"/>
      <c r="B39" s="95"/>
      <c r="C39" s="96"/>
      <c r="D39" s="95"/>
    </row>
  </sheetData>
  <mergeCells count="27">
    <mergeCell ref="B35:D35"/>
    <mergeCell ref="B36:D36"/>
    <mergeCell ref="B37:D37"/>
    <mergeCell ref="B38:D3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5:T35">
      <formula1>"N,A,B, "</formula1>
    </dataValidation>
    <dataValidation type="list" allowBlank="1" showInputMessage="1" showErrorMessage="1" sqref="F36:T36">
      <formula1>"P,F, "</formula1>
    </dataValidation>
    <dataValidation type="list" allowBlank="1" showInputMessage="1" showErrorMessage="1" sqref="F10:T3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9" workbookViewId="0">
      <selection activeCell="P42" sqref="P4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3" ht="13.5" customHeight="1" thickBot="1">
      <c r="A1" s="93"/>
      <c r="B1" s="94"/>
    </row>
    <row r="2" spans="1:23" ht="13.5" customHeight="1">
      <c r="A2" s="275" t="s">
        <v>61</v>
      </c>
      <c r="B2" s="276"/>
      <c r="C2" s="277" t="s">
        <v>144</v>
      </c>
      <c r="D2" s="249"/>
      <c r="F2" s="276" t="s">
        <v>128</v>
      </c>
      <c r="G2" s="276"/>
      <c r="H2" s="276"/>
      <c r="I2" s="276"/>
      <c r="J2" s="276"/>
      <c r="K2" s="276"/>
      <c r="L2" s="278" t="s">
        <v>143</v>
      </c>
      <c r="M2" s="279"/>
      <c r="N2" s="279"/>
      <c r="O2" s="279"/>
      <c r="P2" s="279"/>
      <c r="Q2" s="279"/>
      <c r="R2" s="279"/>
      <c r="S2" s="279"/>
      <c r="T2" s="280"/>
    </row>
    <row r="3" spans="1:23" ht="13.5" customHeight="1">
      <c r="A3" s="255" t="s">
        <v>62</v>
      </c>
      <c r="B3" s="256"/>
      <c r="C3" s="251" t="s">
        <v>32</v>
      </c>
      <c r="D3" s="237"/>
      <c r="E3" s="252"/>
      <c r="F3" s="241" t="s">
        <v>63</v>
      </c>
      <c r="G3" s="242"/>
      <c r="H3" s="242"/>
      <c r="I3" s="242"/>
      <c r="J3" s="242"/>
      <c r="K3" s="243"/>
      <c r="L3" s="237"/>
      <c r="M3" s="237"/>
      <c r="N3" s="237"/>
      <c r="O3" s="97"/>
      <c r="P3" s="97"/>
      <c r="Q3" s="97"/>
      <c r="R3" s="97"/>
      <c r="S3" s="97"/>
      <c r="T3" s="98"/>
    </row>
    <row r="4" spans="1:23" ht="13.5" customHeight="1">
      <c r="A4" s="255" t="s">
        <v>64</v>
      </c>
      <c r="B4" s="256"/>
      <c r="C4" s="273">
        <v>300</v>
      </c>
      <c r="D4" s="274"/>
      <c r="E4" s="99"/>
      <c r="F4" s="241" t="s">
        <v>65</v>
      </c>
      <c r="G4" s="242"/>
      <c r="H4" s="242"/>
      <c r="I4" s="242"/>
      <c r="J4" s="242"/>
      <c r="K4" s="243"/>
      <c r="L4" s="244">
        <f xml:space="preserve"> IF([1]機能一覧!E6&lt;&gt;"N/A",SUM(C4*[1]機能一覧!E6/1000,- O7),"N/A")</f>
        <v>27</v>
      </c>
      <c r="M4" s="245"/>
      <c r="N4" s="245"/>
      <c r="O4" s="245"/>
      <c r="P4" s="245"/>
      <c r="Q4" s="245"/>
      <c r="R4" s="245"/>
      <c r="S4" s="245"/>
      <c r="T4" s="246"/>
      <c r="V4" s="100"/>
    </row>
    <row r="5" spans="1:23" ht="13.5" customHeight="1">
      <c r="A5" s="255" t="s">
        <v>66</v>
      </c>
      <c r="B5" s="256"/>
      <c r="C5" s="257" t="s">
        <v>60</v>
      </c>
      <c r="D5" s="257"/>
      <c r="E5" s="257"/>
      <c r="F5" s="258"/>
      <c r="G5" s="258"/>
      <c r="H5" s="258"/>
      <c r="I5" s="258"/>
      <c r="J5" s="258"/>
      <c r="K5" s="258"/>
      <c r="L5" s="257"/>
      <c r="M5" s="257"/>
      <c r="N5" s="257"/>
      <c r="O5" s="257"/>
      <c r="P5" s="257"/>
      <c r="Q5" s="257"/>
      <c r="R5" s="257"/>
      <c r="S5" s="257"/>
      <c r="T5" s="257"/>
    </row>
    <row r="6" spans="1:23" ht="13.5" customHeight="1">
      <c r="A6" s="253" t="s">
        <v>124</v>
      </c>
      <c r="B6" s="254"/>
      <c r="C6" s="238" t="s">
        <v>125</v>
      </c>
      <c r="D6" s="239"/>
      <c r="E6" s="240"/>
      <c r="F6" s="238" t="s">
        <v>126</v>
      </c>
      <c r="G6" s="239"/>
      <c r="H6" s="239"/>
      <c r="I6" s="239"/>
      <c r="J6" s="239"/>
      <c r="K6" s="247"/>
      <c r="L6" s="239" t="s">
        <v>67</v>
      </c>
      <c r="M6" s="239"/>
      <c r="N6" s="239"/>
      <c r="O6" s="262" t="s">
        <v>127</v>
      </c>
      <c r="P6" s="239"/>
      <c r="Q6" s="239"/>
      <c r="R6" s="239"/>
      <c r="S6" s="239"/>
      <c r="T6" s="263"/>
      <c r="V6" s="100"/>
    </row>
    <row r="7" spans="1:23" ht="13.5" customHeight="1" thickBot="1">
      <c r="A7" s="272">
        <f>COUNTIF(F38:HQ38,"P")</f>
        <v>3</v>
      </c>
      <c r="B7" s="271"/>
      <c r="C7" s="269">
        <f>COUNTIF(F38:HQ38,"F")</f>
        <v>0</v>
      </c>
      <c r="D7" s="260"/>
      <c r="E7" s="271"/>
      <c r="F7" s="269">
        <f>SUM(O7,- A7,- C7)</f>
        <v>0</v>
      </c>
      <c r="G7" s="260"/>
      <c r="H7" s="260"/>
      <c r="I7" s="260"/>
      <c r="J7" s="260"/>
      <c r="K7" s="270"/>
      <c r="L7" s="101">
        <f>COUNTIF(E37:HQ37,"N")</f>
        <v>1</v>
      </c>
      <c r="M7" s="101">
        <f>COUNTIF(E37:HQ37,"A")</f>
        <v>2</v>
      </c>
      <c r="N7" s="101">
        <f>COUNTIF(E37:HQ37,"B")</f>
        <v>0</v>
      </c>
      <c r="O7" s="259">
        <f>COUNTA(E9:HT9)</f>
        <v>3</v>
      </c>
      <c r="P7" s="260"/>
      <c r="Q7" s="260"/>
      <c r="R7" s="260"/>
      <c r="S7" s="260"/>
      <c r="T7" s="261"/>
      <c r="U7" s="102"/>
    </row>
    <row r="8" spans="1:23" ht="11.25" thickBot="1"/>
    <row r="9" spans="1:23" ht="46.5" customHeight="1" thickTop="1" thickBot="1">
      <c r="A9" s="151"/>
      <c r="B9" s="152"/>
      <c r="C9" s="153"/>
      <c r="D9" s="154"/>
      <c r="E9" s="153"/>
      <c r="F9" s="155" t="s">
        <v>33</v>
      </c>
      <c r="G9" s="155" t="s">
        <v>34</v>
      </c>
      <c r="H9" s="155" t="s">
        <v>35</v>
      </c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6"/>
      <c r="U9" s="104"/>
      <c r="V9" s="105"/>
      <c r="W9" s="93"/>
    </row>
    <row r="10" spans="1:23" ht="13.5" customHeight="1">
      <c r="A10" s="157" t="s">
        <v>68</v>
      </c>
      <c r="B10" s="106" t="s">
        <v>69</v>
      </c>
      <c r="C10" s="107"/>
      <c r="D10" s="108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</row>
    <row r="11" spans="1:23" ht="13.5" customHeight="1">
      <c r="A11" s="158"/>
      <c r="B11" s="106"/>
      <c r="C11" s="107"/>
      <c r="D11" s="108" t="s">
        <v>45</v>
      </c>
      <c r="E11" s="112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V11" s="100"/>
    </row>
    <row r="12" spans="1:23" ht="13.5" customHeight="1">
      <c r="A12" s="158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</row>
    <row r="13" spans="1:23" ht="13.5" customHeight="1">
      <c r="A13" s="158"/>
      <c r="B13" s="106"/>
      <c r="C13" s="107"/>
      <c r="D13" s="108"/>
      <c r="E13" s="113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</row>
    <row r="14" spans="1:23" ht="13.5" customHeight="1">
      <c r="A14" s="158"/>
      <c r="B14" s="106" t="s">
        <v>159</v>
      </c>
      <c r="C14" s="107"/>
      <c r="D14" s="108"/>
      <c r="E14" s="115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</row>
    <row r="15" spans="1:23" ht="13.5" customHeight="1">
      <c r="A15" s="158"/>
      <c r="B15" s="106"/>
      <c r="C15" s="107"/>
      <c r="D15" s="108" t="s">
        <v>177</v>
      </c>
      <c r="E15" s="115"/>
      <c r="F15" s="110" t="s">
        <v>87</v>
      </c>
      <c r="G15" s="110" t="s">
        <v>87</v>
      </c>
      <c r="H15" s="110" t="s">
        <v>87</v>
      </c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W15" s="100"/>
    </row>
    <row r="16" spans="1:23" ht="13.5" customHeight="1">
      <c r="A16" s="158"/>
      <c r="B16" s="106"/>
      <c r="C16" s="107"/>
      <c r="D16" s="200"/>
      <c r="E16" s="115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</row>
    <row r="17" spans="1:21" ht="13.5" customHeight="1">
      <c r="A17" s="158"/>
      <c r="B17" s="106"/>
      <c r="C17" s="107"/>
      <c r="D17" s="108"/>
      <c r="E17" s="115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1"/>
      <c r="U17" s="114"/>
    </row>
    <row r="18" spans="1:21" ht="13.5" customHeight="1">
      <c r="A18" s="158"/>
      <c r="B18" s="106" t="s">
        <v>153</v>
      </c>
      <c r="C18" s="107"/>
      <c r="D18" s="108"/>
      <c r="E18" s="115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1"/>
    </row>
    <row r="19" spans="1:21" ht="13.5" customHeight="1">
      <c r="A19" s="158"/>
      <c r="B19" s="106"/>
      <c r="C19" s="107"/>
      <c r="D19" s="108" t="s">
        <v>158</v>
      </c>
      <c r="E19" s="115"/>
      <c r="F19" s="110" t="s">
        <v>87</v>
      </c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</row>
    <row r="20" spans="1:21" ht="13.5" customHeight="1">
      <c r="A20" s="158"/>
      <c r="B20" s="106"/>
      <c r="C20" s="107"/>
      <c r="D20" s="200">
        <v>-1</v>
      </c>
      <c r="E20" s="115"/>
      <c r="F20" s="110"/>
      <c r="G20" s="110" t="s">
        <v>87</v>
      </c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</row>
    <row r="21" spans="1:21" ht="13.5" customHeight="1">
      <c r="A21" s="158"/>
      <c r="B21" s="106"/>
      <c r="C21" s="107"/>
      <c r="D21" s="108" t="s">
        <v>46</v>
      </c>
      <c r="E21" s="115"/>
      <c r="F21" s="110"/>
      <c r="G21" s="110"/>
      <c r="H21" s="110" t="s">
        <v>87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</row>
    <row r="22" spans="1:21" ht="13.5" customHeight="1">
      <c r="A22" s="158"/>
      <c r="B22" s="106" t="s">
        <v>169</v>
      </c>
      <c r="C22" s="107"/>
      <c r="D22" s="108"/>
      <c r="E22" s="115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3.5" customHeight="1">
      <c r="A23" s="158"/>
      <c r="B23" s="106"/>
      <c r="C23" s="107"/>
      <c r="D23" s="108" t="s">
        <v>168</v>
      </c>
      <c r="E23" s="115"/>
      <c r="F23" s="110" t="s">
        <v>87</v>
      </c>
      <c r="G23" s="110" t="s">
        <v>87</v>
      </c>
      <c r="H23" s="110" t="s">
        <v>87</v>
      </c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1"/>
    </row>
    <row r="24" spans="1:21" ht="13.5" customHeight="1">
      <c r="A24" s="158"/>
      <c r="B24" s="106"/>
      <c r="C24" s="107"/>
      <c r="D24" s="108"/>
      <c r="E24" s="115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1:21" ht="13.5" customHeight="1">
      <c r="A25" s="158"/>
      <c r="B25" s="106"/>
      <c r="C25" s="107"/>
      <c r="D25" s="108"/>
      <c r="E25" s="115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1"/>
    </row>
    <row r="26" spans="1:21" ht="13.5" customHeight="1" thickBot="1">
      <c r="A26" s="158"/>
      <c r="B26" s="116"/>
      <c r="C26" s="117"/>
      <c r="D26" s="118"/>
      <c r="E26" s="119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1"/>
    </row>
    <row r="27" spans="1:21" ht="13.5" customHeight="1" thickTop="1">
      <c r="A27" s="159" t="s">
        <v>70</v>
      </c>
      <c r="B27" s="122" t="s">
        <v>71</v>
      </c>
      <c r="C27" s="123"/>
      <c r="D27" s="124"/>
      <c r="E27" s="125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</row>
    <row r="28" spans="1:21" ht="13.5" customHeight="1">
      <c r="A28" s="160"/>
      <c r="B28" s="128"/>
      <c r="C28" s="129"/>
      <c r="D28" s="130"/>
      <c r="E28" s="14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1"/>
    </row>
    <row r="29" spans="1:21" ht="13.5" customHeight="1">
      <c r="A29" s="160"/>
      <c r="B29" s="128"/>
      <c r="C29" s="131"/>
      <c r="D29" s="130"/>
      <c r="E29" s="13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1"/>
    </row>
    <row r="30" spans="1:21" ht="13.5" customHeight="1">
      <c r="A30" s="160"/>
      <c r="B30" s="128" t="s">
        <v>72</v>
      </c>
      <c r="C30" s="131"/>
      <c r="D30" s="130"/>
      <c r="E30" s="13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1"/>
    </row>
    <row r="31" spans="1:21" ht="13.5" customHeight="1">
      <c r="A31" s="160"/>
      <c r="B31" s="128"/>
      <c r="C31" s="131"/>
      <c r="D31" s="130" t="s">
        <v>156</v>
      </c>
      <c r="E31" s="132"/>
      <c r="F31" s="110"/>
      <c r="G31" s="110" t="s">
        <v>87</v>
      </c>
      <c r="H31" s="110" t="s">
        <v>87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1"/>
    </row>
    <row r="32" spans="1:21" ht="13.5" customHeight="1">
      <c r="A32" s="160"/>
      <c r="B32" s="128"/>
      <c r="C32" s="131"/>
      <c r="D32" s="130"/>
      <c r="E32" s="13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1"/>
    </row>
    <row r="33" spans="1:20" ht="13.5" customHeight="1">
      <c r="A33" s="160"/>
      <c r="B33" s="128" t="s">
        <v>73</v>
      </c>
      <c r="C33" s="131"/>
      <c r="D33" s="130"/>
      <c r="E33" s="13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3.5" customHeight="1">
      <c r="A34" s="160"/>
      <c r="B34" s="128"/>
      <c r="C34" s="131"/>
      <c r="D34" s="130"/>
      <c r="E34" s="13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1"/>
    </row>
    <row r="35" spans="1:20" ht="13.5" customHeight="1">
      <c r="A35" s="160"/>
      <c r="B35" s="133"/>
      <c r="C35" s="202"/>
      <c r="D35" s="135"/>
      <c r="E35" s="203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</row>
    <row r="36" spans="1:20" ht="13.5" customHeight="1" thickBot="1">
      <c r="A36" s="160"/>
      <c r="B36" s="133"/>
      <c r="C36" s="134"/>
      <c r="D36" s="135"/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</row>
    <row r="37" spans="1:20" ht="13.5" customHeight="1" thickTop="1">
      <c r="A37" s="159" t="s">
        <v>47</v>
      </c>
      <c r="B37" s="264" t="s">
        <v>48</v>
      </c>
      <c r="C37" s="264"/>
      <c r="D37" s="264"/>
      <c r="E37" s="139"/>
      <c r="F37" s="140" t="s">
        <v>49</v>
      </c>
      <c r="G37" s="140" t="s">
        <v>51</v>
      </c>
      <c r="H37" s="140" t="s">
        <v>51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</row>
    <row r="38" spans="1:20" ht="13.5" customHeight="1">
      <c r="A38" s="161"/>
      <c r="B38" s="265" t="s">
        <v>52</v>
      </c>
      <c r="C38" s="265"/>
      <c r="D38" s="265"/>
      <c r="E38" s="143"/>
      <c r="F38" s="144" t="s">
        <v>53</v>
      </c>
      <c r="G38" s="144" t="s">
        <v>53</v>
      </c>
      <c r="H38" s="144" t="s">
        <v>53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</row>
    <row r="39" spans="1:20" ht="13.5" customHeight="1">
      <c r="A39" s="161"/>
      <c r="B39" s="266" t="s">
        <v>54</v>
      </c>
      <c r="C39" s="266"/>
      <c r="D39" s="266"/>
      <c r="E39" s="132"/>
      <c r="F39" s="146">
        <v>39139</v>
      </c>
      <c r="G39" s="146">
        <v>39139</v>
      </c>
      <c r="H39" s="146">
        <v>39140</v>
      </c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7"/>
    </row>
    <row r="40" spans="1:20" ht="11.25" thickBot="1">
      <c r="A40" s="162"/>
      <c r="B40" s="250" t="s">
        <v>55</v>
      </c>
      <c r="C40" s="250"/>
      <c r="D40" s="250"/>
      <c r="E40" s="14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50"/>
    </row>
    <row r="41" spans="1:20" ht="11.25" thickTop="1">
      <c r="A41" s="103"/>
      <c r="B41" s="95"/>
      <c r="C41" s="96"/>
      <c r="D41" s="95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ガイドライン</vt:lpstr>
      <vt:lpstr>表紙</vt:lpstr>
      <vt:lpstr>機能一覧</vt:lpstr>
      <vt:lpstr>テスト報告</vt:lpstr>
      <vt:lpstr>createLesson</vt:lpstr>
      <vt:lpstr>getLessionVersion</vt:lpstr>
      <vt:lpstr>updateLesson</vt:lpstr>
      <vt:lpstr>publishLessonVersion</vt:lpstr>
      <vt:lpstr>reportLesson</vt:lpstr>
      <vt:lpstr>getLessonsOfCourse</vt:lpstr>
      <vt:lpstr>getAllLesson</vt:lpstr>
      <vt:lpstr>getLesson</vt:lpstr>
      <vt:lpstr>getVersionOfLesson</vt:lpstr>
      <vt:lpstr>createLesson!Print_Area</vt:lpstr>
      <vt:lpstr>getAllLesson!Print_Area</vt:lpstr>
      <vt:lpstr>getLessionVersion!Print_Area</vt:lpstr>
      <vt:lpstr>getLesson!Print_Area</vt:lpstr>
      <vt:lpstr>getLessonsOfCourse!Print_Area</vt:lpstr>
      <vt:lpstr>getVersionOfLesson!Print_Area</vt:lpstr>
      <vt:lpstr>publishLessonVersion!Print_Area</vt:lpstr>
      <vt:lpstr>reportLesson!Print_Area</vt:lpstr>
      <vt:lpstr>updateLesson!Print_Area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2016-08-03T09:46:22Z</dcterms:modified>
  <cp:category>Template</cp:category>
  <cp:contentStatus>20/8/2012</cp:contentStatus>
</cp:coreProperties>
</file>