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"/>
    </mc:Choice>
  </mc:AlternateContent>
  <bookViews>
    <workbookView xWindow="0" yWindow="0" windowWidth="21600" windowHeight="9300" firstSheet="1" activeTab="3"/>
  </bookViews>
  <sheets>
    <sheet name="ガイドライン" sheetId="13" r:id="rId1"/>
    <sheet name="表紙" sheetId="4" r:id="rId2"/>
    <sheet name="機能一覧" sheetId="5" r:id="rId3"/>
    <sheet name="テスト報告" sheetId="6" r:id="rId4"/>
    <sheet name="saveReport" sheetId="28" r:id="rId5"/>
    <sheet name="getReport" sheetId="29" r:id="rId6"/>
    <sheet name="getAllReports" sheetId="30" r:id="rId7"/>
    <sheet name="readReport" sheetId="31" r:id="rId8"/>
    <sheet name="deleteReport" sheetId="32" r:id="rId9"/>
  </sheets>
  <definedNames>
    <definedName name="ACTION" localSheetId="8">#REF!</definedName>
    <definedName name="ACTION" localSheetId="6">#REF!</definedName>
    <definedName name="ACTION" localSheetId="5">#REF!</definedName>
    <definedName name="ACTION" localSheetId="7">#REF!</definedName>
    <definedName name="ACTION" localSheetId="4">#REF!</definedName>
    <definedName name="ACTION">#REF!</definedName>
    <definedName name="deleteLesson" localSheetId="8">#REF!</definedName>
    <definedName name="deleteLesson" localSheetId="6">#REF!</definedName>
    <definedName name="deleteLesson" localSheetId="5">#REF!</definedName>
    <definedName name="deleteLesson" localSheetId="7">#REF!</definedName>
    <definedName name="deleteLesson" localSheetId="4">#REF!</definedName>
    <definedName name="deleteLesson">#REF!</definedName>
    <definedName name="deleteReport">#REF!</definedName>
    <definedName name="findUserById">#REF!</definedName>
    <definedName name="generateTest" localSheetId="8">#REF!</definedName>
    <definedName name="generateTest" localSheetId="6">#REF!</definedName>
    <definedName name="generateTest" localSheetId="5">#REF!</definedName>
    <definedName name="generateTest" localSheetId="7">#REF!</definedName>
    <definedName name="generateTest" localSheetId="4">#REF!</definedName>
    <definedName name="generateTest">#REF!</definedName>
    <definedName name="getAllReports" localSheetId="8">#REF!</definedName>
    <definedName name="getAllReports" localSheetId="7">#REF!</definedName>
    <definedName name="getAllReports">#REF!</definedName>
    <definedName name="getLessonVersion" localSheetId="8">#REF!</definedName>
    <definedName name="getLessonVersion" localSheetId="6">#REF!</definedName>
    <definedName name="getLessonVersion" localSheetId="5">#REF!</definedName>
    <definedName name="getLessonVersion" localSheetId="7">#REF!</definedName>
    <definedName name="getLessonVersion" localSheetId="4">#REF!</definedName>
    <definedName name="getLessonVersion">#REF!</definedName>
    <definedName name="_xlnm.Print_Area" localSheetId="8">deleteReport!$A$1:$T$51</definedName>
    <definedName name="_xlnm.Print_Area" localSheetId="6">getAllReports!$A$1:$T$51</definedName>
    <definedName name="_xlnm.Print_Area" localSheetId="5">getReport!$A$1:$T$51</definedName>
    <definedName name="_xlnm.Print_Area" localSheetId="7">readReport!$A$1:$T$51</definedName>
    <definedName name="_xlnm.Print_Area" localSheetId="4">saveReport!$A$1:$T$51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 localSheetId="8">#REF!</definedName>
    <definedName name="readReport">#REF!</definedName>
    <definedName name="reportLesson" localSheetId="8">#REF!</definedName>
    <definedName name="reportLesson" localSheetId="6">#REF!</definedName>
    <definedName name="reportLesson" localSheetId="5">#REF!</definedName>
    <definedName name="reportLesson" localSheetId="7">#REF!</definedName>
    <definedName name="reportLesson" localSheetId="4">#REF!</definedName>
    <definedName name="reportLesson">#REF!</definedName>
    <definedName name="updateLesson" localSheetId="8">#REF!</definedName>
    <definedName name="updateLesson" localSheetId="6">#REF!</definedName>
    <definedName name="updateLesson" localSheetId="5">#REF!</definedName>
    <definedName name="updateLesson" localSheetId="7">#REF!</definedName>
    <definedName name="updateLesson" localSheetId="4">#REF!</definedName>
    <definedName name="updateLesson">#REF!</definedName>
    <definedName name="Z_2C0D9096_8D85_462A_A9B5_0B488ADB4269_.wvu.Cols" localSheetId="8" hidden="1">deleteReport!$E:$E</definedName>
    <definedName name="Z_2C0D9096_8D85_462A_A9B5_0B488ADB4269_.wvu.Cols" localSheetId="6" hidden="1">getAllReports!$E:$E</definedName>
    <definedName name="Z_2C0D9096_8D85_462A_A9B5_0B488ADB4269_.wvu.Cols" localSheetId="5" hidden="1">getReport!$E:$E</definedName>
    <definedName name="Z_2C0D9096_8D85_462A_A9B5_0B488ADB4269_.wvu.Cols" localSheetId="7" hidden="1">readReport!$E:$E</definedName>
    <definedName name="Z_2C0D9096_8D85_462A_A9B5_0B488ADB4269_.wvu.Cols" localSheetId="4" hidden="1">saveReport!$E:$E</definedName>
    <definedName name="Z_2C0D9096_8D85_462A_A9B5_0B488ADB4269_.wvu.PrintArea" localSheetId="3" hidden="1">テスト報告!$A:$I</definedName>
    <definedName name="Z_6F1DCD5D_5DAC_4817_BF40_2B66F6F593E6_.wvu.Cols" localSheetId="8" hidden="1">deleteReport!$E:$E</definedName>
    <definedName name="Z_6F1DCD5D_5DAC_4817_BF40_2B66F6F593E6_.wvu.Cols" localSheetId="6" hidden="1">getAllReports!$E:$E</definedName>
    <definedName name="Z_6F1DCD5D_5DAC_4817_BF40_2B66F6F593E6_.wvu.Cols" localSheetId="5" hidden="1">getReport!$E:$E</definedName>
    <definedName name="Z_6F1DCD5D_5DAC_4817_BF40_2B66F6F593E6_.wvu.Cols" localSheetId="7" hidden="1">readReport!$E:$E</definedName>
    <definedName name="Z_6F1DCD5D_5DAC_4817_BF40_2B66F6F593E6_.wvu.Cols" localSheetId="4" hidden="1">saveReport!$E:$E</definedName>
    <definedName name="Z_6F1DCD5D_5DAC_4817_BF40_2B66F6F593E6_.wvu.PrintArea" localSheetId="3" hidden="1">テスト報告!$A:$I</definedName>
    <definedName name="Z_BE54E0AD_3725_4423_92D7_4F1C045BE1BC_.wvu.Cols" localSheetId="8" hidden="1">deleteReport!$E:$E</definedName>
    <definedName name="Z_BE54E0AD_3725_4423_92D7_4F1C045BE1BC_.wvu.Cols" localSheetId="6" hidden="1">getAllReports!$E:$E</definedName>
    <definedName name="Z_BE54E0AD_3725_4423_92D7_4F1C045BE1BC_.wvu.Cols" localSheetId="5" hidden="1">getReport!$E:$E</definedName>
    <definedName name="Z_BE54E0AD_3725_4423_92D7_4F1C045BE1BC_.wvu.Cols" localSheetId="7" hidden="1">readReport!$E:$E</definedName>
    <definedName name="Z_BE54E0AD_3725_4423_92D7_4F1C045BE1BC_.wvu.Cols" localSheetId="4" hidden="1">saveReport!$E:$E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I16" i="6" l="1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G12" i="6"/>
  <c r="F12" i="6"/>
  <c r="E12" i="6"/>
  <c r="D12" i="6"/>
  <c r="C12" i="6"/>
  <c r="A7" i="32"/>
  <c r="C7" i="32"/>
  <c r="L7" i="32"/>
  <c r="M7" i="32"/>
  <c r="N7" i="32"/>
  <c r="O7" i="32"/>
  <c r="A7" i="31"/>
  <c r="C7" i="31"/>
  <c r="L7" i="31"/>
  <c r="M7" i="31"/>
  <c r="N7" i="31"/>
  <c r="O7" i="31"/>
  <c r="A7" i="30"/>
  <c r="C7" i="30"/>
  <c r="L7" i="30"/>
  <c r="M7" i="30"/>
  <c r="N7" i="30"/>
  <c r="O7" i="30"/>
  <c r="A7" i="29"/>
  <c r="C7" i="29"/>
  <c r="L7" i="29"/>
  <c r="M7" i="29"/>
  <c r="N7" i="29"/>
  <c r="O7" i="29"/>
  <c r="A7" i="28"/>
  <c r="F7" i="28" s="1"/>
  <c r="C7" i="28"/>
  <c r="L7" i="28"/>
  <c r="M7" i="28"/>
  <c r="N7" i="28"/>
  <c r="O7" i="28"/>
  <c r="F7" i="32" l="1"/>
  <c r="F7" i="31"/>
  <c r="F7" i="30"/>
  <c r="F7" i="29"/>
  <c r="B6" i="6" l="1"/>
  <c r="B4" i="6"/>
  <c r="B5" i="6"/>
  <c r="C21" i="6" l="1"/>
  <c r="G21" i="6"/>
  <c r="F21" i="6"/>
  <c r="I21" i="6"/>
  <c r="D24" i="6" l="1"/>
  <c r="D26" i="6"/>
  <c r="D25" i="6"/>
  <c r="H21" i="6" l="1"/>
  <c r="D27" i="6" s="1"/>
  <c r="D21" i="6"/>
  <c r="D23" i="6" s="1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<sst xmlns="http://schemas.openxmlformats.org/spreadsheetml/2006/main" count="339" uniqueCount="152">
  <si>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</si>
  <si>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</si>
  <si>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</si>
  <si>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</si>
  <si>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</si>
  <si>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</si>
  <si>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</si>
  <si>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</si>
  <si>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</si>
  <si>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</si>
  <si>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</si>
  <si>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</si>
  <si>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</si>
  <si>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</si>
  <si>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</si>
  <si>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</si>
  <si>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</si>
  <si>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</si>
  <si>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</si>
  <si>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</si>
  <si>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</si>
  <si>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</si>
  <si>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</si>
  <si>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</si>
  <si>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</si>
  <si>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</si>
  <si>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</si>
  <si>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</si>
  <si>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</si>
  <si>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</si>
  <si>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</si>
  <si>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</si>
  <si>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</si>
  <si>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</si>
  <si>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</si>
  <si>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</si>
  <si>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Can connect with server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</si>
  <si>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</si>
  <si>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</si>
  <si>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</si>
  <si>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</si>
  <si>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</si>
  <si>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</si>
  <si>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</si>
  <si>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</si>
  <si>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</si>
  <si>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</si>
  <si>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</si>
  <si>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</si>
  <si>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</si>
  <si>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</si>
  <si>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</si>
  <si>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</si>
  <si>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</si>
  <si>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</si>
  <si>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</si>
  <si>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</si>
  <si>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</si>
  <si>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</si>
  <si>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</si>
  <si>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</si>
  <si>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</si>
  <si>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</si>
  <si>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</si>
  <si>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</si>
  <si>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</si>
  <si>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</si>
  <si>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</si>
  <si>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</si>
  <si>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</si>
  <si>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</si>
  <si>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</si>
  <si>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</si>
  <si>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</si>
  <si>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</si>
  <si>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</si>
  <si>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</si>
  <si>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</si>
  <si>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</si>
  <si>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</si>
  <si>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</si>
  <si>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</si>
  <si>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</si>
  <si>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</si>
  <si>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</si>
  <si>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</si>
  <si>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</si>
  <si>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</si>
  <si>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</si>
  <si>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</si>
  <si>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</si>
  <si>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</si>
  <si>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</si>
  <si>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</si>
  <si>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</si>
  <si>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</si>
  <si>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</si>
  <si>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</si>
  <si>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</si>
  <si>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</si>
  <si>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</si>
  <si>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</si>
  <si>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</si>
  <si>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</si>
  <si>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</si>
  <si>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</si>
  <si>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</si>
  <si>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</si>
  <si>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</si>
  <si>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</si>
  <si>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</si>
  <si>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</si>
  <si>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</si>
  <si>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</si>
  <si>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</si>
  <si>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</si>
  <si>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</si>
  <si>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</si>
  <si>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</si>
  <si>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</si>
  <si>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</si>
  <si>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</si>
  <si>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</si>
  <si>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</si>
  <si>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</si>
  <si>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</si>
  <si>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</si>
  <si>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</si>
  <si>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</si>
  <si>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</si>
  <si>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</si>
  <si>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report</t>
  </si>
  <si>
    <t>ReportModel</t>
  </si>
  <si>
    <t>saveReport</t>
  </si>
  <si>
    <t>Function22</t>
  </si>
  <si>
    <t>valid report Id</t>
  </si>
  <si>
    <t>ReportId</t>
  </si>
  <si>
    <t>getReport</t>
  </si>
  <si>
    <t>Function23</t>
  </si>
  <si>
    <t>List&lt;ReportModel&gt;</t>
  </si>
  <si>
    <t>valid user Id</t>
  </si>
  <si>
    <t>receiverId</t>
  </si>
  <si>
    <t>getAllReports</t>
  </si>
  <si>
    <t>Function24</t>
  </si>
  <si>
    <t>report Id</t>
  </si>
  <si>
    <t>readReport</t>
  </si>
  <si>
    <t>Function25</t>
  </si>
  <si>
    <t>reportId</t>
  </si>
  <si>
    <t>deleteReport</t>
  </si>
  <si>
    <t>ReportServiceImpl</t>
  </si>
  <si>
    <t>Function21</t>
  </si>
  <si>
    <t>Veazy_Report_Unit_Test_Case_v1.0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</si>
</sst>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61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5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9" fillId="29" borderId="54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9" fillId="29" borderId="56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9" fillId="29" borderId="57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39" fillId="29" borderId="58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41" fillId="29" borderId="59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0" fontId="41" fillId="29" borderId="54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165" fontId="35" fillId="29" borderId="54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35" fillId="29" borderId="56" xfId="41" applyFont="1" applyFill="1" applyBorder="1" applyAlignment="1">
      <alignment textRotation="255" readingOrder="1"/>
    </xf>
    <xf numFmtId="0" fontId="54" fillId="31" borderId="63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3" xfId="41" applyFont="1" applyFill="1" applyBorder="1" applyAlignment="1">
      <alignment vertical="top" textRotation="180" readingOrder="1"/>
    </xf>
    <xf numFmtId="0" fontId="53" fillId="31" borderId="62" xfId="41" applyFont="1" applyFill="1" applyBorder="1" applyAlignment="1">
      <alignment vertical="center" readingOrder="1"/>
    </xf>
    <xf numFmtId="0" fontId="53" fillId="31" borderId="55" xfId="41" applyFont="1" applyFill="1" applyBorder="1" applyAlignment="1">
      <alignment vertical="center" readingOrder="1"/>
    </xf>
    <xf numFmtId="0" fontId="53" fillId="31" borderId="62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53" fillId="31" borderId="60" xfId="41" applyFont="1" applyFill="1" applyBorder="1" applyAlignment="1">
      <alignment vertical="top" readingOrder="1"/>
    </xf>
    <xf numFmtId="0" fontId="53" fillId="31" borderId="61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0" fontId="61" fillId="29" borderId="30" xfId="41" applyFont="1" applyFill="1" applyBorder="1" applyAlignment="1">
      <alignment horizontal="right" vertical="top" readingOrder="1"/>
    </xf>
    <xf numFmtId="1" fontId="24" fillId="24" borderId="83" xfId="40" applyNumberFormat="1" applyFont="1" applyFill="1" applyBorder="1" applyAlignment="1">
      <alignment horizontal="center" vertical="center" readingOrder="1"/>
    </xf>
    <xf numFmtId="0" fontId="1" fillId="29" borderId="31" xfId="41" applyFill="1" applyBorder="1" applyAlignment="1"/>
    <xf numFmtId="0" fontId="35" fillId="29" borderId="50" xfId="41" applyFont="1" applyFill="1" applyBorder="1"/>
    <xf numFmtId="14" fontId="44" fillId="29" borderId="11" xfId="40" applyNumberFormat="1" applyFont="1" applyFill="1" applyBorder="1" applyAlignment="1"/>
    <xf numFmtId="0" fontId="64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23" fillId="29" borderId="42" xfId="40" applyFont="1" applyFill="1" applyBorder="1" applyAlignment="1">
      <alignment horizontal="center" vertical="center" readingOrder="1"/>
    </xf>
    <xf numFmtId="0" fontId="68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6" fillId="30" borderId="79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80" xfId="48" applyNumberFormat="1" applyFont="1" applyFill="1" applyBorder="1" applyAlignment="1">
      <alignment horizontal="left" wrapText="1" readingOrder="1"/>
    </xf>
    <xf numFmtId="49" fontId="38" fillId="30" borderId="81" xfId="48" applyNumberFormat="1" applyFont="1" applyFill="1" applyBorder="1" applyAlignment="1">
      <alignment horizontal="left" wrapText="1" readingOrder="1"/>
    </xf>
    <xf numFmtId="49" fontId="38" fillId="30" borderId="82" xfId="48" applyNumberFormat="1" applyFont="1" applyFill="1" applyBorder="1" applyAlignment="1">
      <alignment horizontal="left" wrapText="1" readingOrder="1"/>
    </xf>
    <xf numFmtId="0" fontId="36" fillId="30" borderId="70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68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8" fillId="30" borderId="71" xfId="39" applyFont="1" applyFill="1" applyBorder="1" applyAlignment="1">
      <alignment horizontal="left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67" xfId="41" applyFont="1" applyFill="1" applyBorder="1" applyAlignment="1">
      <alignment horizontal="center" vertical="center" wrapText="1" readingOrder="1"/>
    </xf>
    <xf numFmtId="0" fontId="36" fillId="30" borderId="64" xfId="41" applyFont="1" applyFill="1" applyBorder="1" applyAlignment="1">
      <alignment horizontal="center" vertical="center" wrapText="1" readingOrder="1"/>
    </xf>
    <xf numFmtId="0" fontId="36" fillId="30" borderId="65" xfId="41" applyFont="1" applyFill="1" applyBorder="1" applyAlignment="1">
      <alignment horizontal="center" vertical="center" wrapText="1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7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5" fillId="30" borderId="73" xfId="41" applyFont="1" applyFill="1" applyBorder="1" applyAlignment="1">
      <alignment horizontal="center" vertical="center" readingOrder="1"/>
    </xf>
    <xf numFmtId="0" fontId="35" fillId="30" borderId="76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70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13" fillId="24" borderId="15" xfId="34" applyNumberFormat="1" applyFill="1" applyBorder="1" applyAlignment="1" applyProtection="1">
      <alignment horizontal="left" vertical="center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66</v>
      </c>
    </row>
    <row r="2" spans="1:1" s="64" customFormat="1" ht="22.5">
      <c r="A2" s="63"/>
    </row>
    <row r="3" spans="1:1" s="66" customFormat="1" ht="18">
      <c r="A3" s="65" t="s">
        <v>79</v>
      </c>
    </row>
    <row r="4" spans="1:1" ht="15" customHeight="1">
      <c r="A4" s="67" t="s">
        <v>65</v>
      </c>
    </row>
    <row r="5" spans="1:1" ht="15" customHeight="1">
      <c r="A5" s="67" t="s">
        <v>81</v>
      </c>
    </row>
    <row r="6" spans="1:1" ht="38.25">
      <c r="A6" s="69" t="s">
        <v>96</v>
      </c>
    </row>
    <row r="7" spans="1:1" ht="29.25" customHeight="1">
      <c r="A7" s="69" t="s">
        <v>99</v>
      </c>
    </row>
    <row r="8" spans="1:1" ht="30" customHeight="1">
      <c r="A8" s="70" t="s">
        <v>83</v>
      </c>
    </row>
    <row r="9" spans="1:1" s="72" customFormat="1" ht="16.5" customHeight="1">
      <c r="A9" s="71" t="s">
        <v>97</v>
      </c>
    </row>
    <row r="10" spans="1:1" ht="16.5" customHeight="1">
      <c r="A10" s="73"/>
    </row>
    <row r="11" spans="1:1" s="66" customFormat="1" ht="18">
      <c r="A11" s="65" t="s">
        <v>100</v>
      </c>
    </row>
    <row r="12" spans="1:1" s="75" customFormat="1" ht="15">
      <c r="A12" s="74" t="s">
        <v>101</v>
      </c>
    </row>
    <row r="13" spans="1:1" ht="25.5">
      <c r="A13" s="67" t="s">
        <v>84</v>
      </c>
    </row>
    <row r="14" spans="1:1">
      <c r="A14" s="67" t="s">
        <v>85</v>
      </c>
    </row>
    <row r="15" spans="1:1">
      <c r="A15" s="69" t="s">
        <v>86</v>
      </c>
    </row>
    <row r="16" spans="1:1">
      <c r="A16" s="73"/>
    </row>
    <row r="17" spans="1:4" s="75" customFormat="1" ht="15">
      <c r="A17" s="74" t="s">
        <v>68</v>
      </c>
    </row>
    <row r="18" spans="1:4">
      <c r="A18" s="67" t="s">
        <v>69</v>
      </c>
      <c r="B18" s="73"/>
    </row>
    <row r="19" spans="1:4">
      <c r="A19" s="74" t="s">
        <v>87</v>
      </c>
    </row>
    <row r="20" spans="1:4">
      <c r="A20" s="67" t="s">
        <v>70</v>
      </c>
      <c r="B20" s="73"/>
    </row>
    <row r="21" spans="1:4" ht="25.5">
      <c r="A21" s="69" t="s">
        <v>71</v>
      </c>
    </row>
    <row r="22" spans="1:4">
      <c r="A22" s="67" t="s">
        <v>72</v>
      </c>
      <c r="B22" s="76"/>
    </row>
    <row r="23" spans="1:4">
      <c r="A23" s="67" t="s">
        <v>102</v>
      </c>
      <c r="B23" s="73"/>
    </row>
    <row r="24" spans="1:4">
      <c r="A24" s="67" t="s">
        <v>103</v>
      </c>
      <c r="B24" s="73"/>
    </row>
    <row r="25" spans="1:4">
      <c r="A25" s="67" t="s">
        <v>104</v>
      </c>
      <c r="B25" s="73"/>
      <c r="C25" s="73" t="s">
        <v>47</v>
      </c>
      <c r="D25" s="73" t="s">
        <v>47</v>
      </c>
    </row>
    <row r="26" spans="1:4">
      <c r="A26" s="67" t="s">
        <v>48</v>
      </c>
    </row>
    <row r="27" spans="1:4">
      <c r="A27" s="67" t="s">
        <v>80</v>
      </c>
      <c r="B27" s="73"/>
    </row>
    <row r="28" spans="1:4">
      <c r="A28" s="67" t="s">
        <v>105</v>
      </c>
    </row>
    <row r="29" spans="1:4">
      <c r="A29" s="67" t="s">
        <v>106</v>
      </c>
    </row>
    <row r="30" spans="1:4">
      <c r="A30" s="67" t="s">
        <v>107</v>
      </c>
      <c r="B30" s="73"/>
      <c r="C30" s="73" t="s">
        <v>47</v>
      </c>
    </row>
    <row r="31" spans="1:4">
      <c r="A31" s="74" t="s">
        <v>88</v>
      </c>
    </row>
    <row r="32" spans="1:4" ht="30" customHeight="1">
      <c r="A32" s="69" t="s">
        <v>73</v>
      </c>
    </row>
    <row r="33" spans="1:2">
      <c r="A33" s="67" t="s">
        <v>49</v>
      </c>
    </row>
    <row r="34" spans="1:2">
      <c r="A34" s="67" t="s">
        <v>74</v>
      </c>
    </row>
    <row r="35" spans="1:2">
      <c r="A35" s="67" t="s">
        <v>75</v>
      </c>
      <c r="B35" s="73"/>
    </row>
    <row r="36" spans="1:2">
      <c r="A36" s="67" t="s">
        <v>76</v>
      </c>
      <c r="B36" s="73"/>
    </row>
    <row r="37" spans="1:2">
      <c r="A37" s="74" t="s">
        <v>89</v>
      </c>
    </row>
    <row r="38" spans="1:2">
      <c r="A38" s="67" t="s">
        <v>77</v>
      </c>
    </row>
    <row r="39" spans="1:2" ht="38.25">
      <c r="A39" s="70" t="s">
        <v>82</v>
      </c>
      <c r="B39" s="73"/>
    </row>
    <row r="40" spans="1:2">
      <c r="A40" s="70"/>
      <c r="B40" s="73"/>
    </row>
    <row r="41" spans="1:2" s="75" customFormat="1" ht="15">
      <c r="A41" s="74" t="s">
        <v>108</v>
      </c>
    </row>
    <row r="42" spans="1:2">
      <c r="A42" s="67" t="s">
        <v>90</v>
      </c>
    </row>
    <row r="43" spans="1:2">
      <c r="A43" s="67" t="s">
        <v>91</v>
      </c>
    </row>
    <row r="44" spans="1:2">
      <c r="A44" s="67" t="s">
        <v>92</v>
      </c>
    </row>
    <row r="45" spans="1:2">
      <c r="A45" s="67" t="s">
        <v>93</v>
      </c>
    </row>
    <row r="46" spans="1:2">
      <c r="A46" s="67" t="s">
        <v>94</v>
      </c>
    </row>
    <row r="47" spans="1:2">
      <c r="A47" s="67" t="s">
        <v>95</v>
      </c>
    </row>
    <row r="48" spans="1:2">
      <c r="A48" s="73" t="s">
        <v>50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D21" sqref="D21"/>
    </sheetView>
  </sheetViews>
  <sheetFormatPr defaultRowHeight="12.75"/>
  <cols>
    <col min="1" max="1" width="21.375" style="179" customWidth="1"/>
    <col min="2" max="2" width="10" style="154" customWidth="1"/>
    <col min="3" max="3" width="14.375" style="154" customWidth="1"/>
    <col min="4" max="4" width="15.25" style="154" customWidth="1"/>
    <col min="5" max="5" width="38" style="154" customWidth="1"/>
    <col min="6" max="6" width="48.25" style="154" customWidth="1"/>
    <col min="7" max="16384" width="9" style="154"/>
  </cols>
  <sheetData>
    <row r="2" spans="1:6" s="151" customFormat="1" ht="75.75" customHeight="1">
      <c r="A2" s="150"/>
      <c r="B2" s="193" t="s">
        <v>0</v>
      </c>
      <c r="C2" s="193"/>
      <c r="D2" s="193"/>
      <c r="E2" s="193"/>
      <c r="F2" s="193"/>
    </row>
    <row r="3" spans="1:6">
      <c r="A3" s="152"/>
      <c r="B3" s="153"/>
      <c r="E3" s="155"/>
    </row>
    <row r="4" spans="1:6" ht="14.25" customHeight="1">
      <c r="A4" s="156" t="s">
        <v>113</v>
      </c>
      <c r="B4" s="194" t="s">
        <v>121</v>
      </c>
      <c r="C4" s="195"/>
      <c r="D4" s="195"/>
      <c r="E4" s="157" t="s">
        <v>2</v>
      </c>
      <c r="F4" s="158" t="s">
        <v>122</v>
      </c>
    </row>
    <row r="5" spans="1:6" ht="14.25" customHeight="1">
      <c r="A5" s="157" t="s">
        <v>3</v>
      </c>
      <c r="B5" s="195" t="s">
        <v>123</v>
      </c>
      <c r="C5" s="195"/>
      <c r="D5" s="195"/>
      <c r="E5" s="156" t="s">
        <v>124</v>
      </c>
      <c r="F5" s="158"/>
    </row>
    <row r="6" spans="1:6" ht="15.75" customHeight="1">
      <c r="A6" s="196" t="s">
        <v>5</v>
      </c>
      <c r="B6" s="197" t="s">
        <v>151</v>
      </c>
      <c r="C6" s="197"/>
      <c r="D6" s="197"/>
      <c r="E6" s="157" t="s">
        <v>6</v>
      </c>
      <c r="F6" s="187">
        <v>42583</v>
      </c>
    </row>
    <row r="7" spans="1:6" ht="13.5" customHeight="1">
      <c r="A7" s="196"/>
      <c r="B7" s="197"/>
      <c r="C7" s="197"/>
      <c r="D7" s="197"/>
      <c r="E7" s="157" t="s">
        <v>7</v>
      </c>
      <c r="F7" s="159"/>
    </row>
    <row r="8" spans="1:6">
      <c r="A8" s="160"/>
      <c r="B8" s="161"/>
      <c r="C8" s="162"/>
      <c r="D8" s="162"/>
      <c r="E8" s="163"/>
      <c r="F8" s="164"/>
    </row>
    <row r="9" spans="1:6">
      <c r="A9" s="154"/>
      <c r="B9" s="165"/>
      <c r="C9" s="165"/>
      <c r="D9" s="165"/>
      <c r="E9" s="165"/>
    </row>
    <row r="10" spans="1:6" ht="15">
      <c r="A10" s="166" t="s">
        <v>8</v>
      </c>
    </row>
    <row r="11" spans="1:6" s="167" customFormat="1" ht="15">
      <c r="A11" s="180" t="s">
        <v>9</v>
      </c>
      <c r="B11" s="188" t="s">
        <v>125</v>
      </c>
      <c r="C11" s="189" t="s">
        <v>126</v>
      </c>
      <c r="D11" s="181" t="s">
        <v>10</v>
      </c>
      <c r="E11" s="189" t="s">
        <v>127</v>
      </c>
      <c r="F11" s="182" t="s">
        <v>11</v>
      </c>
    </row>
    <row r="12" spans="1:6" s="172" customFormat="1" ht="26.25" customHeight="1">
      <c r="A12" s="190">
        <v>42583</v>
      </c>
      <c r="B12" s="168" t="s">
        <v>128</v>
      </c>
      <c r="C12" s="169" t="s">
        <v>129</v>
      </c>
      <c r="D12" s="169" t="s">
        <v>42</v>
      </c>
      <c r="E12" s="170" t="s">
        <v>130</v>
      </c>
      <c r="F12" s="171" t="s">
        <v>12</v>
      </c>
    </row>
    <row r="13" spans="1:6" s="172" customFormat="1" ht="21.75" customHeight="1">
      <c r="A13" s="173"/>
      <c r="B13" s="168"/>
      <c r="C13" s="169"/>
      <c r="D13" s="169"/>
      <c r="E13" s="169"/>
      <c r="F13" s="174"/>
    </row>
    <row r="14" spans="1:6" s="172" customFormat="1" ht="19.5" customHeight="1">
      <c r="A14" s="173"/>
      <c r="B14" s="168"/>
      <c r="C14" s="169"/>
      <c r="D14" s="169"/>
      <c r="E14" s="169"/>
      <c r="F14" s="174"/>
    </row>
    <row r="15" spans="1:6" s="172" customFormat="1" ht="21.75" customHeight="1">
      <c r="A15" s="173"/>
      <c r="B15" s="168"/>
      <c r="C15" s="169"/>
      <c r="D15" s="169"/>
      <c r="E15" s="169"/>
      <c r="F15" s="174"/>
    </row>
    <row r="16" spans="1:6" s="172" customFormat="1" ht="19.5" customHeight="1">
      <c r="A16" s="173"/>
      <c r="B16" s="168"/>
      <c r="C16" s="169"/>
      <c r="D16" s="169"/>
      <c r="E16" s="169"/>
      <c r="F16" s="174"/>
    </row>
    <row r="17" spans="1:6" s="172" customFormat="1" ht="21.75" customHeight="1">
      <c r="A17" s="173"/>
      <c r="B17" s="168"/>
      <c r="C17" s="169"/>
      <c r="D17" s="169"/>
      <c r="E17" s="169"/>
      <c r="F17" s="174"/>
    </row>
    <row r="18" spans="1:6" s="172" customFormat="1" ht="19.5" customHeight="1">
      <c r="A18" s="175"/>
      <c r="B18" s="176"/>
      <c r="C18" s="177"/>
      <c r="D18" s="177"/>
      <c r="E18" s="177"/>
      <c r="F18" s="178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Normal="100" workbookViewId="0">
      <selection activeCell="F15" sqref="F11:F15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99" t="s">
        <v>1</v>
      </c>
      <c r="B4" s="199"/>
      <c r="C4" s="199"/>
      <c r="D4" s="199"/>
      <c r="E4" s="200" t="s">
        <v>121</v>
      </c>
      <c r="F4" s="201"/>
      <c r="G4" s="201"/>
      <c r="H4" s="202"/>
    </row>
    <row r="5" spans="1:8" ht="14.25" customHeight="1">
      <c r="A5" s="199" t="s">
        <v>3</v>
      </c>
      <c r="B5" s="199"/>
      <c r="C5" s="199"/>
      <c r="D5" s="199"/>
      <c r="E5" s="200" t="s">
        <v>123</v>
      </c>
      <c r="F5" s="201"/>
      <c r="G5" s="201"/>
      <c r="H5" s="202"/>
    </row>
    <row r="6" spans="1:8" ht="14.25" customHeight="1">
      <c r="A6" s="206" t="s">
        <v>67</v>
      </c>
      <c r="B6" s="207"/>
      <c r="C6" s="207"/>
      <c r="D6" s="208"/>
      <c r="E6" s="79">
        <v>100</v>
      </c>
      <c r="F6" s="80"/>
      <c r="G6" s="80"/>
      <c r="H6" s="81"/>
    </row>
    <row r="7" spans="1:8" s="8" customFormat="1" ht="12.75" customHeight="1">
      <c r="A7" s="198" t="s">
        <v>14</v>
      </c>
      <c r="B7" s="198"/>
      <c r="C7" s="198"/>
      <c r="D7" s="198"/>
      <c r="E7" s="203" t="s">
        <v>120</v>
      </c>
      <c r="F7" s="204"/>
      <c r="G7" s="204"/>
      <c r="H7" s="205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109</v>
      </c>
      <c r="F10" s="19" t="s">
        <v>19</v>
      </c>
      <c r="G10" s="21" t="s">
        <v>20</v>
      </c>
      <c r="H10" s="22" t="s">
        <v>21</v>
      </c>
    </row>
    <row r="11" spans="1:8" ht="13.5">
      <c r="A11" s="184">
        <v>1</v>
      </c>
      <c r="B11" s="24"/>
      <c r="C11" s="24" t="s">
        <v>149</v>
      </c>
      <c r="D11" s="31" t="s">
        <v>133</v>
      </c>
      <c r="E11" s="26" t="s">
        <v>150</v>
      </c>
      <c r="F11" s="260" t="s">
        <v>150</v>
      </c>
      <c r="G11" s="27"/>
      <c r="H11" s="28"/>
    </row>
    <row r="12" spans="1:8" ht="13.5">
      <c r="A12" s="184">
        <v>2</v>
      </c>
      <c r="B12" s="30"/>
      <c r="C12" s="24" t="s">
        <v>149</v>
      </c>
      <c r="D12" s="25" t="s">
        <v>137</v>
      </c>
      <c r="E12" s="26" t="s">
        <v>134</v>
      </c>
      <c r="F12" s="260" t="s">
        <v>134</v>
      </c>
      <c r="G12" s="27"/>
      <c r="H12" s="28"/>
    </row>
    <row r="13" spans="1:8" ht="13.5">
      <c r="A13" s="184">
        <v>3</v>
      </c>
      <c r="B13" s="24"/>
      <c r="C13" s="24" t="s">
        <v>149</v>
      </c>
      <c r="D13" s="31" t="s">
        <v>142</v>
      </c>
      <c r="E13" s="26" t="s">
        <v>138</v>
      </c>
      <c r="F13" s="260" t="s">
        <v>138</v>
      </c>
      <c r="G13" s="27"/>
      <c r="H13" s="28"/>
    </row>
    <row r="14" spans="1:8" ht="13.5">
      <c r="A14" s="184">
        <v>4</v>
      </c>
      <c r="B14" s="30"/>
      <c r="C14" s="24" t="s">
        <v>149</v>
      </c>
      <c r="D14" s="25" t="s">
        <v>145</v>
      </c>
      <c r="E14" s="26" t="s">
        <v>143</v>
      </c>
      <c r="F14" s="260" t="s">
        <v>143</v>
      </c>
      <c r="G14" s="27"/>
      <c r="H14" s="28"/>
    </row>
    <row r="15" spans="1:8" ht="13.5">
      <c r="A15" s="184">
        <v>5</v>
      </c>
      <c r="B15" s="24"/>
      <c r="C15" s="24" t="s">
        <v>149</v>
      </c>
      <c r="D15" s="31" t="s">
        <v>148</v>
      </c>
      <c r="E15" s="26" t="s">
        <v>146</v>
      </c>
      <c r="F15" s="260" t="s">
        <v>146</v>
      </c>
      <c r="G15" s="27"/>
      <c r="H15" s="28"/>
    </row>
    <row r="16" spans="1:8">
      <c r="A16" s="184"/>
      <c r="B16" s="24"/>
      <c r="C16" s="24"/>
      <c r="D16" s="31"/>
      <c r="E16" s="26"/>
      <c r="F16" s="27"/>
      <c r="G16" s="29"/>
      <c r="H16" s="28"/>
    </row>
    <row r="17" spans="1:8">
      <c r="A17" s="184"/>
      <c r="B17" s="30"/>
      <c r="C17" s="24"/>
      <c r="D17" s="25"/>
      <c r="E17" s="26"/>
      <c r="F17" s="27"/>
      <c r="G17" s="29"/>
      <c r="H17" s="28"/>
    </row>
    <row r="18" spans="1:8">
      <c r="A18" s="184"/>
      <c r="B18" s="24"/>
      <c r="C18" s="24"/>
      <c r="D18" s="25"/>
      <c r="E18" s="26"/>
      <c r="F18" s="27"/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5"/>
      <c r="B20" s="24"/>
      <c r="C20" s="24"/>
      <c r="D20" s="25"/>
      <c r="E20" s="26"/>
      <c r="F20" s="29"/>
      <c r="G20" s="29"/>
      <c r="H20" s="28"/>
    </row>
    <row r="21" spans="1:8">
      <c r="A21" s="56"/>
      <c r="B21" s="30"/>
      <c r="C21" s="30"/>
      <c r="D21" s="31"/>
      <c r="E21" s="32"/>
      <c r="F21" s="33"/>
      <c r="G21" s="29"/>
      <c r="H21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2" location="getReport!A1" display="Function22"/>
    <hyperlink ref="F15" location="deleteReport!A1" display="Function25"/>
    <hyperlink ref="F13" location="getAllReports!A1" display="Function23"/>
    <hyperlink ref="F11" location="saveReport!A1" display="Function21"/>
    <hyperlink ref="F14" location="readReport!A1" display="Function24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J19" sqref="J19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10" t="s">
        <v>22</v>
      </c>
      <c r="B2" s="210"/>
      <c r="C2" s="210"/>
      <c r="D2" s="210"/>
      <c r="E2" s="210"/>
      <c r="F2" s="210"/>
      <c r="G2" s="210"/>
      <c r="H2" s="210"/>
      <c r="I2" s="210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113</v>
      </c>
      <c r="B4" s="211" t="str">
        <f>表紙!B4</f>
        <v>VIETNAMESE STUDY SYSTEM FOR JAPANESE</v>
      </c>
      <c r="C4" s="211"/>
      <c r="D4" s="212" t="s">
        <v>2</v>
      </c>
      <c r="E4" s="212"/>
      <c r="F4" s="213"/>
      <c r="G4" s="214"/>
      <c r="H4" s="214"/>
      <c r="I4" s="215"/>
    </row>
    <row r="5" spans="1:9" ht="13.5" customHeight="1">
      <c r="A5" s="59" t="s">
        <v>3</v>
      </c>
      <c r="B5" s="211" t="str">
        <f>表紙!B5</f>
        <v>Veazy</v>
      </c>
      <c r="C5" s="211"/>
      <c r="D5" s="212" t="s">
        <v>4</v>
      </c>
      <c r="E5" s="212"/>
      <c r="F5" s="213"/>
      <c r="G5" s="214"/>
      <c r="H5" s="214"/>
      <c r="I5" s="215"/>
    </row>
    <row r="6" spans="1:9" ht="12.75" customHeight="1">
      <c r="A6" s="60" t="s">
        <v>5</v>
      </c>
      <c r="B6" s="211" t="str">
        <f>B5&amp;"_"&amp;"Test Report"&amp;"_"&amp;"v1.0"</f>
        <v>Veazy_Test Report_v1.0</v>
      </c>
      <c r="C6" s="211"/>
      <c r="D6" s="212" t="s">
        <v>6</v>
      </c>
      <c r="E6" s="212"/>
      <c r="F6" s="216">
        <v>42585</v>
      </c>
      <c r="G6" s="217"/>
      <c r="H6" s="217"/>
      <c r="I6" s="218"/>
    </row>
    <row r="7" spans="1:9" ht="15.75" customHeight="1">
      <c r="A7" s="60" t="s">
        <v>114</v>
      </c>
      <c r="B7" s="209" t="s">
        <v>23</v>
      </c>
      <c r="C7" s="209"/>
      <c r="D7" s="209"/>
      <c r="E7" s="209"/>
      <c r="F7" s="209"/>
      <c r="G7" s="209"/>
      <c r="H7" s="209"/>
      <c r="I7" s="209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98</v>
      </c>
      <c r="C11" s="43" t="s">
        <v>24</v>
      </c>
      <c r="D11" s="42" t="s">
        <v>25</v>
      </c>
      <c r="E11" s="44" t="s">
        <v>26</v>
      </c>
      <c r="F11" s="44" t="s">
        <v>40</v>
      </c>
      <c r="G11" s="44" t="s">
        <v>42</v>
      </c>
      <c r="H11" s="44" t="s">
        <v>41</v>
      </c>
      <c r="I11" s="45" t="s">
        <v>27</v>
      </c>
    </row>
    <row r="12" spans="1:9" ht="13.5">
      <c r="A12" s="46">
        <v>1</v>
      </c>
      <c r="B12" s="260" t="s">
        <v>150</v>
      </c>
      <c r="C12" s="47">
        <f>saveReport!A7</f>
        <v>1</v>
      </c>
      <c r="D12" s="47">
        <f>saveReport!C7</f>
        <v>0</v>
      </c>
      <c r="E12" s="47">
        <f>saveReport!F7</f>
        <v>0</v>
      </c>
      <c r="F12" s="48">
        <f>saveReport!L7</f>
        <v>1</v>
      </c>
      <c r="G12" s="47">
        <f>saveReport!M7</f>
        <v>0</v>
      </c>
      <c r="H12" s="47">
        <f>saveReport!N7</f>
        <v>0</v>
      </c>
      <c r="I12" s="47">
        <f>saveReport!O7</f>
        <v>1</v>
      </c>
    </row>
    <row r="13" spans="1:9" ht="13.5">
      <c r="A13" s="46">
        <v>2</v>
      </c>
      <c r="B13" s="260" t="s">
        <v>134</v>
      </c>
      <c r="C13" s="47">
        <f>getReport!A7</f>
        <v>3</v>
      </c>
      <c r="D13" s="47">
        <f>getReport!C7</f>
        <v>0</v>
      </c>
      <c r="E13" s="47">
        <f>getReport!F7</f>
        <v>0</v>
      </c>
      <c r="F13" s="48">
        <f>getReport!L7</f>
        <v>1</v>
      </c>
      <c r="G13" s="47">
        <f>getReport!M7</f>
        <v>2</v>
      </c>
      <c r="H13" s="47">
        <f>getReport!N7</f>
        <v>0</v>
      </c>
      <c r="I13" s="47">
        <f>getReport!O7</f>
        <v>3</v>
      </c>
    </row>
    <row r="14" spans="1:9" ht="13.5">
      <c r="A14" s="46">
        <v>3</v>
      </c>
      <c r="B14" s="260" t="s">
        <v>138</v>
      </c>
      <c r="C14" s="47">
        <f>getAllReports!A7</f>
        <v>3</v>
      </c>
      <c r="D14" s="47">
        <f>getAllReports!C7</f>
        <v>0</v>
      </c>
      <c r="E14" s="47">
        <f>getAllReports!F7</f>
        <v>0</v>
      </c>
      <c r="F14" s="48">
        <f>getAllReports!L7</f>
        <v>1</v>
      </c>
      <c r="G14" s="47">
        <f>getAllReports!M7</f>
        <v>2</v>
      </c>
      <c r="H14" s="47">
        <f>getAllReports!N7</f>
        <v>0</v>
      </c>
      <c r="I14" s="47">
        <f>getAllReports!O7</f>
        <v>3</v>
      </c>
    </row>
    <row r="15" spans="1:9" ht="13.5">
      <c r="A15" s="46">
        <v>4</v>
      </c>
      <c r="B15" s="260" t="s">
        <v>143</v>
      </c>
      <c r="C15" s="47">
        <f>readReport!A7</f>
        <v>1</v>
      </c>
      <c r="D15" s="47">
        <f>readReport!C7</f>
        <v>0</v>
      </c>
      <c r="E15" s="47">
        <f>readReport!F7</f>
        <v>0</v>
      </c>
      <c r="F15" s="47">
        <f>readReport!L7</f>
        <v>1</v>
      </c>
      <c r="G15" s="47">
        <f>readReport!M7</f>
        <v>0</v>
      </c>
      <c r="H15" s="47">
        <f>readReport!N7</f>
        <v>0</v>
      </c>
      <c r="I15" s="47">
        <f>readReport!O7</f>
        <v>1</v>
      </c>
    </row>
    <row r="16" spans="1:9" ht="13.5">
      <c r="A16" s="46">
        <v>5</v>
      </c>
      <c r="B16" s="260" t="s">
        <v>146</v>
      </c>
      <c r="C16" s="47">
        <f>deleteReport!A7</f>
        <v>1</v>
      </c>
      <c r="D16" s="47">
        <f>deleteReport!C7</f>
        <v>0</v>
      </c>
      <c r="E16" s="47">
        <f>deleteReport!F7</f>
        <v>0</v>
      </c>
      <c r="F16" s="47">
        <f>deleteReport!L7</f>
        <v>1</v>
      </c>
      <c r="G16" s="47">
        <f>deleteReport!M7</f>
        <v>0</v>
      </c>
      <c r="H16" s="47">
        <f>deleteReport!N7</f>
        <v>0</v>
      </c>
      <c r="I16" s="47">
        <f>deleteReport!O7</f>
        <v>1</v>
      </c>
    </row>
    <row r="17" spans="1:9">
      <c r="A17" s="46"/>
      <c r="B17" s="26"/>
      <c r="C17" s="47"/>
      <c r="D17" s="47"/>
      <c r="E17" s="47"/>
      <c r="F17" s="47"/>
      <c r="G17" s="47"/>
      <c r="H17" s="47"/>
      <c r="I17" s="47"/>
    </row>
    <row r="18" spans="1:9">
      <c r="A18" s="46"/>
      <c r="B18" s="26"/>
      <c r="C18" s="47"/>
      <c r="D18" s="47"/>
      <c r="E18" s="47"/>
      <c r="F18" s="47"/>
      <c r="G18" s="47"/>
      <c r="H18" s="47"/>
      <c r="I18" s="47"/>
    </row>
    <row r="19" spans="1:9">
      <c r="A19" s="46"/>
      <c r="B19" s="58"/>
      <c r="C19" s="47"/>
      <c r="D19" s="47"/>
      <c r="E19" s="47"/>
      <c r="F19" s="47"/>
      <c r="G19" s="47"/>
      <c r="H19" s="47"/>
      <c r="I19" s="47"/>
    </row>
    <row r="20" spans="1:9">
      <c r="A20" s="46"/>
      <c r="B20" s="58"/>
      <c r="C20" s="47"/>
      <c r="D20" s="47"/>
      <c r="E20" s="47"/>
      <c r="F20" s="47"/>
      <c r="G20" s="47"/>
      <c r="H20" s="47"/>
      <c r="I20" s="47"/>
    </row>
    <row r="21" spans="1:9" ht="16.5">
      <c r="A21" s="49"/>
      <c r="B21" s="57" t="s">
        <v>28</v>
      </c>
      <c r="C21" s="50">
        <f t="shared" ref="C21:I21" si="0">SUM(C10:C20)</f>
        <v>9</v>
      </c>
      <c r="D21" s="50">
        <f t="shared" si="0"/>
        <v>0</v>
      </c>
      <c r="E21" s="50">
        <f t="shared" si="0"/>
        <v>0</v>
      </c>
      <c r="F21" s="50">
        <f t="shared" si="0"/>
        <v>5</v>
      </c>
      <c r="G21" s="50">
        <f t="shared" si="0"/>
        <v>4</v>
      </c>
      <c r="H21" s="50">
        <f t="shared" si="0"/>
        <v>0</v>
      </c>
      <c r="I21" s="50">
        <f t="shared" si="0"/>
        <v>9</v>
      </c>
    </row>
    <row r="22" spans="1:9">
      <c r="A22" s="51"/>
      <c r="B22" s="40"/>
      <c r="C22" s="52"/>
      <c r="D22" s="53"/>
      <c r="E22" s="53"/>
      <c r="F22" s="53"/>
      <c r="G22" s="53"/>
      <c r="H22" s="53"/>
      <c r="I22" s="53"/>
    </row>
    <row r="23" spans="1:9" ht="15">
      <c r="A23" s="40"/>
      <c r="B23" s="61" t="s">
        <v>29</v>
      </c>
      <c r="C23" s="40"/>
      <c r="D23" s="62">
        <f>(C21+D21)*100/(I21)</f>
        <v>100</v>
      </c>
      <c r="E23" s="40" t="s">
        <v>30</v>
      </c>
      <c r="F23" s="40"/>
      <c r="G23" s="40"/>
      <c r="H23" s="40"/>
      <c r="I23" s="54"/>
    </row>
    <row r="24" spans="1:9" ht="15">
      <c r="A24" s="40"/>
      <c r="B24" s="78" t="s">
        <v>110</v>
      </c>
      <c r="C24" s="40"/>
      <c r="D24" s="62">
        <f>C21*100/(I21)</f>
        <v>100</v>
      </c>
      <c r="E24" s="40" t="s">
        <v>30</v>
      </c>
      <c r="F24" s="40"/>
      <c r="G24" s="40"/>
      <c r="H24" s="40"/>
      <c r="I24" s="54"/>
    </row>
    <row r="25" spans="1:9" ht="15">
      <c r="B25" s="78" t="s">
        <v>111</v>
      </c>
      <c r="C25" s="40"/>
      <c r="D25" s="62">
        <f>F21*100/I21</f>
        <v>55.555555555555557</v>
      </c>
      <c r="E25" s="40" t="s">
        <v>30</v>
      </c>
    </row>
    <row r="26" spans="1:9" ht="15">
      <c r="B26" s="78" t="s">
        <v>112</v>
      </c>
      <c r="D26" s="62">
        <f>G21*100/I21</f>
        <v>44.444444444444443</v>
      </c>
      <c r="E26" s="40" t="s">
        <v>30</v>
      </c>
    </row>
    <row r="27" spans="1:9" ht="15">
      <c r="B27" s="61" t="s">
        <v>31</v>
      </c>
      <c r="D27" s="62">
        <f>H21*100/I21</f>
        <v>0</v>
      </c>
      <c r="E27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3" location="getReport!A1" display="Function22"/>
    <hyperlink ref="B16" location="deleteReport!A1" display="Function25"/>
    <hyperlink ref="B14" location="getAllReports!A1" display="Function23"/>
    <hyperlink ref="B12" location="saveReport!A1" display="Function21"/>
    <hyperlink ref="B15" location="readReport!A1" display="Function24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19" t="s">
        <v>52</v>
      </c>
      <c r="B2" s="220"/>
      <c r="C2" s="221" t="s">
        <v>150</v>
      </c>
      <c r="D2" s="222"/>
      <c r="F2" s="220" t="s">
        <v>119</v>
      </c>
      <c r="G2" s="220"/>
      <c r="H2" s="220"/>
      <c r="I2" s="220"/>
      <c r="J2" s="220"/>
      <c r="K2" s="220"/>
      <c r="L2" s="223" t="s">
        <v>133</v>
      </c>
      <c r="M2" s="224"/>
      <c r="N2" s="224"/>
      <c r="O2" s="224"/>
      <c r="P2" s="224"/>
      <c r="Q2" s="224"/>
      <c r="R2" s="224"/>
      <c r="S2" s="224"/>
      <c r="T2" s="225"/>
    </row>
    <row r="3" spans="1:23" ht="13.5" customHeight="1">
      <c r="A3" s="226" t="s">
        <v>53</v>
      </c>
      <c r="B3" s="227"/>
      <c r="C3" s="228" t="s">
        <v>32</v>
      </c>
      <c r="D3" s="229"/>
      <c r="E3" s="230"/>
      <c r="F3" s="231" t="s">
        <v>54</v>
      </c>
      <c r="G3" s="232"/>
      <c r="H3" s="232"/>
      <c r="I3" s="232"/>
      <c r="J3" s="232"/>
      <c r="K3" s="233"/>
      <c r="L3" s="229"/>
      <c r="M3" s="229"/>
      <c r="N3" s="229"/>
      <c r="O3" s="86"/>
      <c r="P3" s="86"/>
      <c r="Q3" s="86"/>
      <c r="R3" s="86"/>
      <c r="S3" s="86"/>
      <c r="T3" s="87"/>
    </row>
    <row r="4" spans="1:23" ht="13.5" customHeight="1">
      <c r="A4" s="226" t="s">
        <v>55</v>
      </c>
      <c r="B4" s="227"/>
      <c r="C4" s="234">
        <v>300</v>
      </c>
      <c r="D4" s="235"/>
      <c r="E4" s="88"/>
      <c r="F4" s="231" t="s">
        <v>56</v>
      </c>
      <c r="G4" s="232"/>
      <c r="H4" s="232"/>
      <c r="I4" s="232"/>
      <c r="J4" s="232"/>
      <c r="K4" s="233"/>
      <c r="L4" s="236">
        <v>29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3" ht="13.5" customHeight="1">
      <c r="A5" s="226" t="s">
        <v>57</v>
      </c>
      <c r="B5" s="227"/>
      <c r="C5" s="239" t="s">
        <v>51</v>
      </c>
      <c r="D5" s="239"/>
      <c r="E5" s="239"/>
      <c r="F5" s="240"/>
      <c r="G5" s="240"/>
      <c r="H5" s="240"/>
      <c r="I5" s="240"/>
      <c r="J5" s="240"/>
      <c r="K5" s="240"/>
      <c r="L5" s="239"/>
      <c r="M5" s="239"/>
      <c r="N5" s="239"/>
      <c r="O5" s="239"/>
      <c r="P5" s="239"/>
      <c r="Q5" s="239"/>
      <c r="R5" s="239"/>
      <c r="S5" s="239"/>
      <c r="T5" s="239"/>
    </row>
    <row r="6" spans="1:23" ht="13.5" customHeight="1">
      <c r="A6" s="257" t="s">
        <v>115</v>
      </c>
      <c r="B6" s="258"/>
      <c r="C6" s="241" t="s">
        <v>116</v>
      </c>
      <c r="D6" s="242"/>
      <c r="E6" s="259"/>
      <c r="F6" s="241" t="s">
        <v>117</v>
      </c>
      <c r="G6" s="242"/>
      <c r="H6" s="242"/>
      <c r="I6" s="242"/>
      <c r="J6" s="242"/>
      <c r="K6" s="243"/>
      <c r="L6" s="242" t="s">
        <v>58</v>
      </c>
      <c r="M6" s="242"/>
      <c r="N6" s="242"/>
      <c r="O6" s="244" t="s">
        <v>118</v>
      </c>
      <c r="P6" s="242"/>
      <c r="Q6" s="242"/>
      <c r="R6" s="242"/>
      <c r="S6" s="242"/>
      <c r="T6" s="245"/>
      <c r="V6" s="89"/>
    </row>
    <row r="7" spans="1:23" ht="13.5" customHeight="1" thickBot="1">
      <c r="A7" s="246">
        <f>COUNTIF(F38:HQ38,"P")</f>
        <v>1</v>
      </c>
      <c r="B7" s="247"/>
      <c r="C7" s="248">
        <f>COUNTIF(F38:HQ38,"F")</f>
        <v>0</v>
      </c>
      <c r="D7" s="249"/>
      <c r="E7" s="247"/>
      <c r="F7" s="248">
        <f>SUM(O7,- A7,- C7)</f>
        <v>0</v>
      </c>
      <c r="G7" s="249"/>
      <c r="H7" s="249"/>
      <c r="I7" s="249"/>
      <c r="J7" s="249"/>
      <c r="K7" s="250"/>
      <c r="L7" s="90">
        <f>COUNTIF(E37:HQ37,"N")</f>
        <v>1</v>
      </c>
      <c r="M7" s="90">
        <f>COUNTIF(E37:HQ37,"A")</f>
        <v>0</v>
      </c>
      <c r="N7" s="90">
        <f>COUNTIF(E37:HQ37,"B")</f>
        <v>0</v>
      </c>
      <c r="O7" s="251">
        <f>COUNTA(E9:HT9)</f>
        <v>1</v>
      </c>
      <c r="P7" s="249"/>
      <c r="Q7" s="249"/>
      <c r="R7" s="249"/>
      <c r="S7" s="249"/>
      <c r="T7" s="252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132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131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3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/>
      <c r="E28" s="192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/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53" t="s">
        <v>39</v>
      </c>
      <c r="C37" s="253"/>
      <c r="D37" s="253"/>
      <c r="E37" s="191"/>
      <c r="F37" s="128" t="s">
        <v>40</v>
      </c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54" t="s">
        <v>43</v>
      </c>
      <c r="C38" s="254"/>
      <c r="D38" s="254"/>
      <c r="E38" s="130"/>
      <c r="F38" s="131" t="s">
        <v>44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55" t="s">
        <v>45</v>
      </c>
      <c r="C39" s="255"/>
      <c r="D39" s="255"/>
      <c r="E39" s="121"/>
      <c r="F39" s="133">
        <v>39139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56" t="s">
        <v>46</v>
      </c>
      <c r="C40" s="256"/>
      <c r="D40" s="256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19" t="s">
        <v>52</v>
      </c>
      <c r="B2" s="220"/>
      <c r="C2" s="221" t="s">
        <v>134</v>
      </c>
      <c r="D2" s="222"/>
      <c r="F2" s="220" t="s">
        <v>119</v>
      </c>
      <c r="G2" s="220"/>
      <c r="H2" s="220"/>
      <c r="I2" s="220"/>
      <c r="J2" s="220"/>
      <c r="K2" s="220"/>
      <c r="L2" s="223" t="s">
        <v>137</v>
      </c>
      <c r="M2" s="224"/>
      <c r="N2" s="224"/>
      <c r="O2" s="224"/>
      <c r="P2" s="224"/>
      <c r="Q2" s="224"/>
      <c r="R2" s="224"/>
      <c r="S2" s="224"/>
      <c r="T2" s="225"/>
    </row>
    <row r="3" spans="1:23" ht="13.5" customHeight="1">
      <c r="A3" s="226" t="s">
        <v>53</v>
      </c>
      <c r="B3" s="227"/>
      <c r="C3" s="228" t="s">
        <v>32</v>
      </c>
      <c r="D3" s="229"/>
      <c r="E3" s="230"/>
      <c r="F3" s="231" t="s">
        <v>54</v>
      </c>
      <c r="G3" s="232"/>
      <c r="H3" s="232"/>
      <c r="I3" s="232"/>
      <c r="J3" s="232"/>
      <c r="K3" s="233"/>
      <c r="L3" s="229"/>
      <c r="M3" s="229"/>
      <c r="N3" s="229"/>
      <c r="O3" s="86"/>
      <c r="P3" s="86"/>
      <c r="Q3" s="86"/>
      <c r="R3" s="86"/>
      <c r="S3" s="86"/>
      <c r="T3" s="87"/>
    </row>
    <row r="4" spans="1:23" ht="13.5" customHeight="1">
      <c r="A4" s="226" t="s">
        <v>55</v>
      </c>
      <c r="B4" s="227"/>
      <c r="C4" s="234">
        <v>300</v>
      </c>
      <c r="D4" s="235"/>
      <c r="E4" s="88"/>
      <c r="F4" s="231" t="s">
        <v>56</v>
      </c>
      <c r="G4" s="232"/>
      <c r="H4" s="232"/>
      <c r="I4" s="232"/>
      <c r="J4" s="232"/>
      <c r="K4" s="233"/>
      <c r="L4" s="236">
        <v>27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3" ht="13.5" customHeight="1">
      <c r="A5" s="226" t="s">
        <v>57</v>
      </c>
      <c r="B5" s="227"/>
      <c r="C5" s="239" t="s">
        <v>51</v>
      </c>
      <c r="D5" s="239"/>
      <c r="E5" s="239"/>
      <c r="F5" s="240"/>
      <c r="G5" s="240"/>
      <c r="H5" s="240"/>
      <c r="I5" s="240"/>
      <c r="J5" s="240"/>
      <c r="K5" s="240"/>
      <c r="L5" s="239"/>
      <c r="M5" s="239"/>
      <c r="N5" s="239"/>
      <c r="O5" s="239"/>
      <c r="P5" s="239"/>
      <c r="Q5" s="239"/>
      <c r="R5" s="239"/>
      <c r="S5" s="239"/>
      <c r="T5" s="239"/>
    </row>
    <row r="6" spans="1:23" ht="13.5" customHeight="1">
      <c r="A6" s="257" t="s">
        <v>115</v>
      </c>
      <c r="B6" s="258"/>
      <c r="C6" s="241" t="s">
        <v>116</v>
      </c>
      <c r="D6" s="242"/>
      <c r="E6" s="259"/>
      <c r="F6" s="241" t="s">
        <v>117</v>
      </c>
      <c r="G6" s="242"/>
      <c r="H6" s="242"/>
      <c r="I6" s="242"/>
      <c r="J6" s="242"/>
      <c r="K6" s="243"/>
      <c r="L6" s="242" t="s">
        <v>58</v>
      </c>
      <c r="M6" s="242"/>
      <c r="N6" s="242"/>
      <c r="O6" s="244" t="s">
        <v>118</v>
      </c>
      <c r="P6" s="242"/>
      <c r="Q6" s="242"/>
      <c r="R6" s="242"/>
      <c r="S6" s="242"/>
      <c r="T6" s="245"/>
      <c r="V6" s="89"/>
    </row>
    <row r="7" spans="1:23" ht="13.5" customHeight="1" thickBot="1">
      <c r="A7" s="246">
        <f>COUNTIF(F38:HQ38,"P")</f>
        <v>3</v>
      </c>
      <c r="B7" s="247"/>
      <c r="C7" s="248">
        <f>COUNTIF(F38:HQ38,"F")</f>
        <v>0</v>
      </c>
      <c r="D7" s="249"/>
      <c r="E7" s="247"/>
      <c r="F7" s="248">
        <f>SUM(O7,- A7,- C7)</f>
        <v>0</v>
      </c>
      <c r="G7" s="249"/>
      <c r="H7" s="249"/>
      <c r="I7" s="249"/>
      <c r="J7" s="249"/>
      <c r="K7" s="250"/>
      <c r="L7" s="90">
        <f>COUNTIF(E37:HQ37,"N")</f>
        <v>1</v>
      </c>
      <c r="M7" s="90">
        <f>COUNTIF(E37:HQ37,"A")</f>
        <v>2</v>
      </c>
      <c r="N7" s="90">
        <f>COUNTIF(E37:HQ37,"B")</f>
        <v>0</v>
      </c>
      <c r="O7" s="251">
        <f>COUNTA(E9:HT9)</f>
        <v>3</v>
      </c>
      <c r="P7" s="249"/>
      <c r="Q7" s="249"/>
      <c r="R7" s="249"/>
      <c r="S7" s="249"/>
      <c r="T7" s="252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136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135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3">
        <v>-1</v>
      </c>
      <c r="E16" s="104"/>
      <c r="F16" s="99"/>
      <c r="G16" s="99" t="s">
        <v>78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 t="s">
        <v>37</v>
      </c>
      <c r="E17" s="104"/>
      <c r="F17" s="99"/>
      <c r="G17" s="99"/>
      <c r="H17" s="99" t="s">
        <v>78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132</v>
      </c>
      <c r="E28" s="192"/>
      <c r="F28" s="99" t="s">
        <v>78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 t="s">
        <v>78</v>
      </c>
      <c r="H29" s="99" t="s">
        <v>78</v>
      </c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53" t="s">
        <v>39</v>
      </c>
      <c r="C37" s="253"/>
      <c r="D37" s="253"/>
      <c r="E37" s="191"/>
      <c r="F37" s="128" t="s">
        <v>40</v>
      </c>
      <c r="G37" s="128" t="s">
        <v>42</v>
      </c>
      <c r="H37" s="128" t="s">
        <v>42</v>
      </c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54" t="s">
        <v>43</v>
      </c>
      <c r="C38" s="254"/>
      <c r="D38" s="254"/>
      <c r="E38" s="130"/>
      <c r="F38" s="131" t="s">
        <v>44</v>
      </c>
      <c r="G38" s="131" t="s">
        <v>44</v>
      </c>
      <c r="H38" s="131" t="s">
        <v>44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55" t="s">
        <v>45</v>
      </c>
      <c r="C39" s="255"/>
      <c r="D39" s="255"/>
      <c r="E39" s="121"/>
      <c r="F39" s="133">
        <v>39139</v>
      </c>
      <c r="G39" s="133">
        <v>39139</v>
      </c>
      <c r="H39" s="133">
        <v>39140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56" t="s">
        <v>46</v>
      </c>
      <c r="C40" s="256"/>
      <c r="D40" s="256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19" t="s">
        <v>52</v>
      </c>
      <c r="B2" s="220"/>
      <c r="C2" s="221" t="s">
        <v>138</v>
      </c>
      <c r="D2" s="222"/>
      <c r="F2" s="220" t="s">
        <v>119</v>
      </c>
      <c r="G2" s="220"/>
      <c r="H2" s="220"/>
      <c r="I2" s="220"/>
      <c r="J2" s="220"/>
      <c r="K2" s="220"/>
      <c r="L2" s="223" t="s">
        <v>142</v>
      </c>
      <c r="M2" s="224"/>
      <c r="N2" s="224"/>
      <c r="O2" s="224"/>
      <c r="P2" s="224"/>
      <c r="Q2" s="224"/>
      <c r="R2" s="224"/>
      <c r="S2" s="224"/>
      <c r="T2" s="225"/>
    </row>
    <row r="3" spans="1:23" ht="13.5" customHeight="1">
      <c r="A3" s="226" t="s">
        <v>53</v>
      </c>
      <c r="B3" s="227"/>
      <c r="C3" s="228" t="s">
        <v>32</v>
      </c>
      <c r="D3" s="229"/>
      <c r="E3" s="230"/>
      <c r="F3" s="231" t="s">
        <v>54</v>
      </c>
      <c r="G3" s="232"/>
      <c r="H3" s="232"/>
      <c r="I3" s="232"/>
      <c r="J3" s="232"/>
      <c r="K3" s="233"/>
      <c r="L3" s="229"/>
      <c r="M3" s="229"/>
      <c r="N3" s="229"/>
      <c r="O3" s="86"/>
      <c r="P3" s="86"/>
      <c r="Q3" s="86"/>
      <c r="R3" s="86"/>
      <c r="S3" s="86"/>
      <c r="T3" s="87"/>
    </row>
    <row r="4" spans="1:23" ht="13.5" customHeight="1">
      <c r="A4" s="226" t="s">
        <v>55</v>
      </c>
      <c r="B4" s="227"/>
      <c r="C4" s="234">
        <v>300</v>
      </c>
      <c r="D4" s="235"/>
      <c r="E4" s="88"/>
      <c r="F4" s="231" t="s">
        <v>56</v>
      </c>
      <c r="G4" s="232"/>
      <c r="H4" s="232"/>
      <c r="I4" s="232"/>
      <c r="J4" s="232"/>
      <c r="K4" s="233"/>
      <c r="L4" s="236">
        <v>27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3" ht="13.5" customHeight="1">
      <c r="A5" s="226" t="s">
        <v>57</v>
      </c>
      <c r="B5" s="227"/>
      <c r="C5" s="239" t="s">
        <v>51</v>
      </c>
      <c r="D5" s="239"/>
      <c r="E5" s="239"/>
      <c r="F5" s="240"/>
      <c r="G5" s="240"/>
      <c r="H5" s="240"/>
      <c r="I5" s="240"/>
      <c r="J5" s="240"/>
      <c r="K5" s="240"/>
      <c r="L5" s="239"/>
      <c r="M5" s="239"/>
      <c r="N5" s="239"/>
      <c r="O5" s="239"/>
      <c r="P5" s="239"/>
      <c r="Q5" s="239"/>
      <c r="R5" s="239"/>
      <c r="S5" s="239"/>
      <c r="T5" s="239"/>
    </row>
    <row r="6" spans="1:23" ht="13.5" customHeight="1">
      <c r="A6" s="257" t="s">
        <v>115</v>
      </c>
      <c r="B6" s="258"/>
      <c r="C6" s="241" t="s">
        <v>116</v>
      </c>
      <c r="D6" s="242"/>
      <c r="E6" s="259"/>
      <c r="F6" s="241" t="s">
        <v>117</v>
      </c>
      <c r="G6" s="242"/>
      <c r="H6" s="242"/>
      <c r="I6" s="242"/>
      <c r="J6" s="242"/>
      <c r="K6" s="243"/>
      <c r="L6" s="242" t="s">
        <v>58</v>
      </c>
      <c r="M6" s="242"/>
      <c r="N6" s="242"/>
      <c r="O6" s="244" t="s">
        <v>118</v>
      </c>
      <c r="P6" s="242"/>
      <c r="Q6" s="242"/>
      <c r="R6" s="242"/>
      <c r="S6" s="242"/>
      <c r="T6" s="245"/>
      <c r="V6" s="89"/>
    </row>
    <row r="7" spans="1:23" ht="13.5" customHeight="1" thickBot="1">
      <c r="A7" s="246">
        <f>COUNTIF(F38:HQ38,"P")</f>
        <v>3</v>
      </c>
      <c r="B7" s="247"/>
      <c r="C7" s="248">
        <f>COUNTIF(F38:HQ38,"F")</f>
        <v>0</v>
      </c>
      <c r="D7" s="249"/>
      <c r="E7" s="247"/>
      <c r="F7" s="248">
        <f>SUM(O7,- A7,- C7)</f>
        <v>0</v>
      </c>
      <c r="G7" s="249"/>
      <c r="H7" s="249"/>
      <c r="I7" s="249"/>
      <c r="J7" s="249"/>
      <c r="K7" s="250"/>
      <c r="L7" s="90">
        <f>COUNTIF(E37:HQ37,"N")</f>
        <v>1</v>
      </c>
      <c r="M7" s="90">
        <f>COUNTIF(E37:HQ37,"A")</f>
        <v>2</v>
      </c>
      <c r="N7" s="90">
        <f>COUNTIF(E37:HQ37,"B")</f>
        <v>0</v>
      </c>
      <c r="O7" s="251">
        <f>COUNTA(E9:HT9)</f>
        <v>3</v>
      </c>
      <c r="P7" s="249"/>
      <c r="Q7" s="249"/>
      <c r="R7" s="249"/>
      <c r="S7" s="249"/>
      <c r="T7" s="252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141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140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3">
        <v>-1</v>
      </c>
      <c r="E16" s="104"/>
      <c r="F16" s="99"/>
      <c r="G16" s="99" t="s">
        <v>78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 t="s">
        <v>37</v>
      </c>
      <c r="E17" s="104"/>
      <c r="F17" s="99"/>
      <c r="G17" s="99"/>
      <c r="H17" s="99" t="s">
        <v>78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139</v>
      </c>
      <c r="E28" s="192"/>
      <c r="F28" s="99" t="s">
        <v>78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 t="s">
        <v>78</v>
      </c>
      <c r="H29" s="99" t="s">
        <v>78</v>
      </c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53" t="s">
        <v>39</v>
      </c>
      <c r="C37" s="253"/>
      <c r="D37" s="253"/>
      <c r="E37" s="191"/>
      <c r="F37" s="128" t="s">
        <v>40</v>
      </c>
      <c r="G37" s="128" t="s">
        <v>42</v>
      </c>
      <c r="H37" s="128" t="s">
        <v>42</v>
      </c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54" t="s">
        <v>43</v>
      </c>
      <c r="C38" s="254"/>
      <c r="D38" s="254"/>
      <c r="E38" s="130"/>
      <c r="F38" s="131" t="s">
        <v>44</v>
      </c>
      <c r="G38" s="131" t="s">
        <v>44</v>
      </c>
      <c r="H38" s="131" t="s">
        <v>44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55" t="s">
        <v>45</v>
      </c>
      <c r="C39" s="255"/>
      <c r="D39" s="255"/>
      <c r="E39" s="121"/>
      <c r="F39" s="133">
        <v>39139</v>
      </c>
      <c r="G39" s="133">
        <v>39139</v>
      </c>
      <c r="H39" s="133">
        <v>39140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56" t="s">
        <v>46</v>
      </c>
      <c r="C40" s="256"/>
      <c r="D40" s="256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19" t="s">
        <v>52</v>
      </c>
      <c r="B2" s="220"/>
      <c r="C2" s="221" t="s">
        <v>143</v>
      </c>
      <c r="D2" s="222"/>
      <c r="F2" s="220" t="s">
        <v>119</v>
      </c>
      <c r="G2" s="220"/>
      <c r="H2" s="220"/>
      <c r="I2" s="220"/>
      <c r="J2" s="220"/>
      <c r="K2" s="220"/>
      <c r="L2" s="223" t="s">
        <v>145</v>
      </c>
      <c r="M2" s="224"/>
      <c r="N2" s="224"/>
      <c r="O2" s="224"/>
      <c r="P2" s="224"/>
      <c r="Q2" s="224"/>
      <c r="R2" s="224"/>
      <c r="S2" s="224"/>
      <c r="T2" s="225"/>
    </row>
    <row r="3" spans="1:23" ht="13.5" customHeight="1">
      <c r="A3" s="226" t="s">
        <v>53</v>
      </c>
      <c r="B3" s="227"/>
      <c r="C3" s="228" t="s">
        <v>32</v>
      </c>
      <c r="D3" s="229"/>
      <c r="E3" s="230"/>
      <c r="F3" s="231" t="s">
        <v>54</v>
      </c>
      <c r="G3" s="232"/>
      <c r="H3" s="232"/>
      <c r="I3" s="232"/>
      <c r="J3" s="232"/>
      <c r="K3" s="233"/>
      <c r="L3" s="229"/>
      <c r="M3" s="229"/>
      <c r="N3" s="229"/>
      <c r="O3" s="86"/>
      <c r="P3" s="86"/>
      <c r="Q3" s="86"/>
      <c r="R3" s="86"/>
      <c r="S3" s="86"/>
      <c r="T3" s="87"/>
    </row>
    <row r="4" spans="1:23" ht="13.5" customHeight="1">
      <c r="A4" s="226" t="s">
        <v>55</v>
      </c>
      <c r="B4" s="227"/>
      <c r="C4" s="234">
        <v>300</v>
      </c>
      <c r="D4" s="235"/>
      <c r="E4" s="88"/>
      <c r="F4" s="231" t="s">
        <v>56</v>
      </c>
      <c r="G4" s="232"/>
      <c r="H4" s="232"/>
      <c r="I4" s="232"/>
      <c r="J4" s="232"/>
      <c r="K4" s="233"/>
      <c r="L4" s="236">
        <v>29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3" ht="13.5" customHeight="1">
      <c r="A5" s="226" t="s">
        <v>57</v>
      </c>
      <c r="B5" s="227"/>
      <c r="C5" s="239" t="s">
        <v>51</v>
      </c>
      <c r="D5" s="239"/>
      <c r="E5" s="239"/>
      <c r="F5" s="240"/>
      <c r="G5" s="240"/>
      <c r="H5" s="240"/>
      <c r="I5" s="240"/>
      <c r="J5" s="240"/>
      <c r="K5" s="240"/>
      <c r="L5" s="239"/>
      <c r="M5" s="239"/>
      <c r="N5" s="239"/>
      <c r="O5" s="239"/>
      <c r="P5" s="239"/>
      <c r="Q5" s="239"/>
      <c r="R5" s="239"/>
      <c r="S5" s="239"/>
      <c r="T5" s="239"/>
    </row>
    <row r="6" spans="1:23" ht="13.5" customHeight="1">
      <c r="A6" s="257" t="s">
        <v>115</v>
      </c>
      <c r="B6" s="258"/>
      <c r="C6" s="241" t="s">
        <v>116</v>
      </c>
      <c r="D6" s="242"/>
      <c r="E6" s="259"/>
      <c r="F6" s="241" t="s">
        <v>117</v>
      </c>
      <c r="G6" s="242"/>
      <c r="H6" s="242"/>
      <c r="I6" s="242"/>
      <c r="J6" s="242"/>
      <c r="K6" s="243"/>
      <c r="L6" s="242" t="s">
        <v>58</v>
      </c>
      <c r="M6" s="242"/>
      <c r="N6" s="242"/>
      <c r="O6" s="244" t="s">
        <v>118</v>
      </c>
      <c r="P6" s="242"/>
      <c r="Q6" s="242"/>
      <c r="R6" s="242"/>
      <c r="S6" s="242"/>
      <c r="T6" s="245"/>
      <c r="V6" s="89"/>
    </row>
    <row r="7" spans="1:23" ht="13.5" customHeight="1" thickBot="1">
      <c r="A7" s="246">
        <f>COUNTIF(F38:HQ38,"P")</f>
        <v>1</v>
      </c>
      <c r="B7" s="247"/>
      <c r="C7" s="248">
        <f>COUNTIF(F38:HQ38,"F")</f>
        <v>0</v>
      </c>
      <c r="D7" s="249"/>
      <c r="E7" s="247"/>
      <c r="F7" s="248">
        <f>SUM(O7,- A7,- C7)</f>
        <v>0</v>
      </c>
      <c r="G7" s="249"/>
      <c r="H7" s="249"/>
      <c r="I7" s="249"/>
      <c r="J7" s="249"/>
      <c r="K7" s="250"/>
      <c r="L7" s="90">
        <f>COUNTIF(E37:HQ37,"N")</f>
        <v>1</v>
      </c>
      <c r="M7" s="90">
        <f>COUNTIF(E37:HQ37,"A")</f>
        <v>0</v>
      </c>
      <c r="N7" s="90">
        <f>COUNTIF(E37:HQ37,"B")</f>
        <v>0</v>
      </c>
      <c r="O7" s="251">
        <f>COUNTA(E9:HT9)</f>
        <v>1</v>
      </c>
      <c r="P7" s="249"/>
      <c r="Q7" s="249"/>
      <c r="R7" s="249"/>
      <c r="S7" s="249"/>
      <c r="T7" s="252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144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135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3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/>
      <c r="E28" s="192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/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53" t="s">
        <v>39</v>
      </c>
      <c r="C37" s="253"/>
      <c r="D37" s="253"/>
      <c r="E37" s="191"/>
      <c r="F37" s="128" t="s">
        <v>40</v>
      </c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54" t="s">
        <v>43</v>
      </c>
      <c r="C38" s="254"/>
      <c r="D38" s="254"/>
      <c r="E38" s="130"/>
      <c r="F38" s="131" t="s">
        <v>44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55" t="s">
        <v>45</v>
      </c>
      <c r="C39" s="255"/>
      <c r="D39" s="255"/>
      <c r="E39" s="121"/>
      <c r="F39" s="133">
        <v>39139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56" t="s">
        <v>46</v>
      </c>
      <c r="C40" s="256"/>
      <c r="D40" s="256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X36" sqref="X36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19" t="s">
        <v>52</v>
      </c>
      <c r="B2" s="220"/>
      <c r="C2" s="221" t="s">
        <v>146</v>
      </c>
      <c r="D2" s="222"/>
      <c r="F2" s="220" t="s">
        <v>119</v>
      </c>
      <c r="G2" s="220"/>
      <c r="H2" s="220"/>
      <c r="I2" s="220"/>
      <c r="J2" s="220"/>
      <c r="K2" s="220"/>
      <c r="L2" s="223" t="s">
        <v>148</v>
      </c>
      <c r="M2" s="224"/>
      <c r="N2" s="224"/>
      <c r="O2" s="224"/>
      <c r="P2" s="224"/>
      <c r="Q2" s="224"/>
      <c r="R2" s="224"/>
      <c r="S2" s="224"/>
      <c r="T2" s="225"/>
    </row>
    <row r="3" spans="1:23" ht="13.5" customHeight="1">
      <c r="A3" s="226" t="s">
        <v>53</v>
      </c>
      <c r="B3" s="227"/>
      <c r="C3" s="228" t="s">
        <v>32</v>
      </c>
      <c r="D3" s="229"/>
      <c r="E3" s="230"/>
      <c r="F3" s="231" t="s">
        <v>54</v>
      </c>
      <c r="G3" s="232"/>
      <c r="H3" s="232"/>
      <c r="I3" s="232"/>
      <c r="J3" s="232"/>
      <c r="K3" s="233"/>
      <c r="L3" s="229"/>
      <c r="M3" s="229"/>
      <c r="N3" s="229"/>
      <c r="O3" s="86"/>
      <c r="P3" s="86"/>
      <c r="Q3" s="86"/>
      <c r="R3" s="86"/>
      <c r="S3" s="86"/>
      <c r="T3" s="87"/>
    </row>
    <row r="4" spans="1:23" ht="13.5" customHeight="1">
      <c r="A4" s="226" t="s">
        <v>55</v>
      </c>
      <c r="B4" s="227"/>
      <c r="C4" s="234">
        <v>300</v>
      </c>
      <c r="D4" s="235"/>
      <c r="E4" s="88"/>
      <c r="F4" s="231" t="s">
        <v>56</v>
      </c>
      <c r="G4" s="232"/>
      <c r="H4" s="232"/>
      <c r="I4" s="232"/>
      <c r="J4" s="232"/>
      <c r="K4" s="233"/>
      <c r="L4" s="236">
        <v>29</v>
      </c>
      <c r="M4" s="237"/>
      <c r="N4" s="237"/>
      <c r="O4" s="237"/>
      <c r="P4" s="237"/>
      <c r="Q4" s="237"/>
      <c r="R4" s="237"/>
      <c r="S4" s="237"/>
      <c r="T4" s="238"/>
      <c r="V4" s="89"/>
    </row>
    <row r="5" spans="1:23" ht="13.5" customHeight="1">
      <c r="A5" s="226" t="s">
        <v>57</v>
      </c>
      <c r="B5" s="227"/>
      <c r="C5" s="239" t="s">
        <v>51</v>
      </c>
      <c r="D5" s="239"/>
      <c r="E5" s="239"/>
      <c r="F5" s="240"/>
      <c r="G5" s="240"/>
      <c r="H5" s="240"/>
      <c r="I5" s="240"/>
      <c r="J5" s="240"/>
      <c r="K5" s="240"/>
      <c r="L5" s="239"/>
      <c r="M5" s="239"/>
      <c r="N5" s="239"/>
      <c r="O5" s="239"/>
      <c r="P5" s="239"/>
      <c r="Q5" s="239"/>
      <c r="R5" s="239"/>
      <c r="S5" s="239"/>
      <c r="T5" s="239"/>
    </row>
    <row r="6" spans="1:23" ht="13.5" customHeight="1">
      <c r="A6" s="257" t="s">
        <v>115</v>
      </c>
      <c r="B6" s="258"/>
      <c r="C6" s="241" t="s">
        <v>116</v>
      </c>
      <c r="D6" s="242"/>
      <c r="E6" s="259"/>
      <c r="F6" s="241" t="s">
        <v>117</v>
      </c>
      <c r="G6" s="242"/>
      <c r="H6" s="242"/>
      <c r="I6" s="242"/>
      <c r="J6" s="242"/>
      <c r="K6" s="243"/>
      <c r="L6" s="242" t="s">
        <v>58</v>
      </c>
      <c r="M6" s="242"/>
      <c r="N6" s="242"/>
      <c r="O6" s="244" t="s">
        <v>118</v>
      </c>
      <c r="P6" s="242"/>
      <c r="Q6" s="242"/>
      <c r="R6" s="242"/>
      <c r="S6" s="242"/>
      <c r="T6" s="245"/>
      <c r="V6" s="89"/>
    </row>
    <row r="7" spans="1:23" ht="13.5" customHeight="1" thickBot="1">
      <c r="A7" s="246">
        <f>COUNTIF(F38:HQ38,"P")</f>
        <v>1</v>
      </c>
      <c r="B7" s="247"/>
      <c r="C7" s="248">
        <f>COUNTIF(F38:HQ38,"F")</f>
        <v>0</v>
      </c>
      <c r="D7" s="249"/>
      <c r="E7" s="247"/>
      <c r="F7" s="248">
        <f>SUM(O7,- A7,- C7)</f>
        <v>0</v>
      </c>
      <c r="G7" s="249"/>
      <c r="H7" s="249"/>
      <c r="I7" s="249"/>
      <c r="J7" s="249"/>
      <c r="K7" s="250"/>
      <c r="L7" s="90">
        <f>COUNTIF(E37:HQ37,"N")</f>
        <v>1</v>
      </c>
      <c r="M7" s="90">
        <f>COUNTIF(E37:HQ37,"A")</f>
        <v>0</v>
      </c>
      <c r="N7" s="90">
        <f>COUNTIF(E37:HQ37,"B")</f>
        <v>0</v>
      </c>
      <c r="O7" s="251">
        <f>COUNTA(E9:HT9)</f>
        <v>1</v>
      </c>
      <c r="P7" s="249"/>
      <c r="Q7" s="249"/>
      <c r="R7" s="249"/>
      <c r="S7" s="249"/>
      <c r="T7" s="252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147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135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183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/>
      <c r="E28" s="192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/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53" t="s">
        <v>39</v>
      </c>
      <c r="C37" s="253"/>
      <c r="D37" s="253"/>
      <c r="E37" s="191"/>
      <c r="F37" s="128" t="s">
        <v>40</v>
      </c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54" t="s">
        <v>43</v>
      </c>
      <c r="C38" s="254"/>
      <c r="D38" s="254"/>
      <c r="E38" s="130"/>
      <c r="F38" s="131" t="s">
        <v>44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55" t="s">
        <v>45</v>
      </c>
      <c r="C39" s="255"/>
      <c r="D39" s="255"/>
      <c r="E39" s="121"/>
      <c r="F39" s="133">
        <v>39139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56" t="s">
        <v>46</v>
      </c>
      <c r="C40" s="256"/>
      <c r="D40" s="256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B37:D37"/>
    <mergeCell ref="B38:D38"/>
    <mergeCell ref="B39:D39"/>
    <mergeCell ref="B40:D4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ガイドライン</vt:lpstr>
      <vt:lpstr>表紙</vt:lpstr>
      <vt:lpstr>機能一覧</vt:lpstr>
      <vt:lpstr>テスト報告</vt:lpstr>
      <vt:lpstr>saveReport</vt:lpstr>
      <vt:lpstr>getReport</vt:lpstr>
      <vt:lpstr>getAllReports</vt:lpstr>
      <vt:lpstr>readReport</vt:lpstr>
      <vt:lpstr>deleteReport</vt:lpstr>
      <vt:lpstr>deleteReport!Print_Area</vt:lpstr>
      <vt:lpstr>getAllReports!Print_Area</vt:lpstr>
      <vt:lpstr>getReport!Print_Area</vt:lpstr>
      <vt:lpstr>readReport!Print_Area</vt:lpstr>
      <vt:lpstr>saveReport!Print_Area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2016-08-04T11:02:08Z</dcterms:modified>
  <cp:category>Template</cp:category>
  <cp:contentStatus>20/8/2012</cp:contentStatus>
</cp:coreProperties>
</file>