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"/>
    </mc:Choice>
  </mc:AlternateContent>
  <bookViews>
    <workbookView xWindow="0" yWindow="0" windowWidth="10605" windowHeight="0" activeTab="3"/>
  </bookViews>
  <sheets>
    <sheet name="ガイドライン" sheetId="13" r:id="rId1"/>
    <sheet name="表紙" sheetId="4" r:id="rId2"/>
    <sheet name="機能一覧" sheetId="5" r:id="rId3"/>
    <sheet name="テスト報告" sheetId="6" r:id="rId4"/>
    <sheet name="saveUser" sheetId="28" r:id="rId5"/>
    <sheet name="findUserById" sheetId="29" r:id="rId6"/>
    <sheet name="findUserByEmail" sheetId="30" r:id="rId7"/>
    <sheet name="findUserByUsername" sheetId="31" r:id="rId8"/>
    <sheet name="findAllUser" sheetId="32" r:id="rId9"/>
    <sheet name="updateUser" sheetId="33" r:id="rId10"/>
    <sheet name="changeUserRoll" sheetId="34" r:id="rId11"/>
    <sheet name="changePassword" sheetId="35" r:id="rId12"/>
  </sheets>
  <externalReferences>
    <externalReference r:id="rId13"/>
    <externalReference r:id="rId14"/>
  </externalReferences>
  <definedNames>
    <definedName name="ACTION" localSheetId="11">#REF!</definedName>
    <definedName name="ACTION" localSheetId="10">#REF!</definedName>
    <definedName name="ACTION" localSheetId="8">#REF!</definedName>
    <definedName name="ACTION" localSheetId="6">#REF!</definedName>
    <definedName name="ACTION" localSheetId="5">#REF!</definedName>
    <definedName name="ACTION" localSheetId="7">#REF!</definedName>
    <definedName name="ACTION" localSheetId="4">#REF!</definedName>
    <definedName name="ACTION" localSheetId="9">#REF!</definedName>
    <definedName name="ACTION">#REF!</definedName>
    <definedName name="deleteLesson" localSheetId="11">#REF!</definedName>
    <definedName name="deleteLesson" localSheetId="10">#REF!</definedName>
    <definedName name="deleteLesson" localSheetId="8">#REF!</definedName>
    <definedName name="deleteLesson" localSheetId="6">#REF!</definedName>
    <definedName name="deleteLesson" localSheetId="5">#REF!</definedName>
    <definedName name="deleteLesson" localSheetId="7">#REF!</definedName>
    <definedName name="deleteLesson" localSheetId="4">#REF!</definedName>
    <definedName name="deleteLesson" localSheetId="9">#REF!</definedName>
    <definedName name="deleteLesson">#REF!</definedName>
    <definedName name="deleteReport" localSheetId="11">#REF!</definedName>
    <definedName name="deleteReport" localSheetId="10">#REF!</definedName>
    <definedName name="deleteReport" localSheetId="8">#REF!</definedName>
    <definedName name="deleteReport" localSheetId="6">#REF!</definedName>
    <definedName name="deleteReport" localSheetId="5">#REF!</definedName>
    <definedName name="deleteReport" localSheetId="7">#REF!</definedName>
    <definedName name="deleteReport" localSheetId="4">#REF!</definedName>
    <definedName name="deleteReport" localSheetId="9">#REF!</definedName>
    <definedName name="deleteReport">#REF!</definedName>
    <definedName name="findUserById" localSheetId="11">#REF!</definedName>
    <definedName name="findUserById" localSheetId="10">#REF!</definedName>
    <definedName name="findUserById" localSheetId="8">#REF!</definedName>
    <definedName name="findUserById" localSheetId="6">#REF!</definedName>
    <definedName name="findUserById" localSheetId="7">#REF!</definedName>
    <definedName name="findUserById" localSheetId="9">#REF!</definedName>
    <definedName name="findUserById">#REF!</definedName>
    <definedName name="generateTest" localSheetId="11">#REF!</definedName>
    <definedName name="generateTest" localSheetId="10">#REF!</definedName>
    <definedName name="generateTest" localSheetId="8">#REF!</definedName>
    <definedName name="generateTest" localSheetId="6">#REF!</definedName>
    <definedName name="generateTest" localSheetId="5">#REF!</definedName>
    <definedName name="generateTest" localSheetId="7">#REF!</definedName>
    <definedName name="generateTest" localSheetId="4">#REF!</definedName>
    <definedName name="generateTest" localSheetId="9">#REF!</definedName>
    <definedName name="generateTest">#REF!</definedName>
    <definedName name="getAllReports" localSheetId="11">#REF!</definedName>
    <definedName name="getAllReports" localSheetId="10">#REF!</definedName>
    <definedName name="getAllReports" localSheetId="8">#REF!</definedName>
    <definedName name="getAllReports" localSheetId="6">#REF!</definedName>
    <definedName name="getAllReports" localSheetId="5">#REF!</definedName>
    <definedName name="getAllReports" localSheetId="7">#REF!</definedName>
    <definedName name="getAllReports" localSheetId="4">#REF!</definedName>
    <definedName name="getAllReports" localSheetId="9">#REF!</definedName>
    <definedName name="getAllReports">#REF!</definedName>
    <definedName name="getLessonVersion" localSheetId="11">#REF!</definedName>
    <definedName name="getLessonVersion" localSheetId="10">#REF!</definedName>
    <definedName name="getLessonVersion" localSheetId="8">#REF!</definedName>
    <definedName name="getLessonVersion" localSheetId="6">#REF!</definedName>
    <definedName name="getLessonVersion" localSheetId="5">#REF!</definedName>
    <definedName name="getLessonVersion" localSheetId="7">#REF!</definedName>
    <definedName name="getLessonVersion" localSheetId="4">#REF!</definedName>
    <definedName name="getLessonVersion" localSheetId="9">#REF!</definedName>
    <definedName name="getLessonVersion">#REF!</definedName>
    <definedName name="_xlnm.Print_Area" localSheetId="11">changePassword!$A$1:$T$51</definedName>
    <definedName name="_xlnm.Print_Area" localSheetId="10">changeUserRoll!$A$1:$T$51</definedName>
    <definedName name="_xlnm.Print_Area" localSheetId="8">findAllUser!$A$1:$T$51</definedName>
    <definedName name="_xlnm.Print_Area" localSheetId="6">findUserByEmail!$A$1:$T$51</definedName>
    <definedName name="_xlnm.Print_Area" localSheetId="5">findUserById!$A$1:$T$51</definedName>
    <definedName name="_xlnm.Print_Area" localSheetId="7">findUserByUsername!$A$1:$T$51</definedName>
    <definedName name="_xlnm.Print_Area" localSheetId="4">saveUser!$A$1:$T$51</definedName>
    <definedName name="_xlnm.Print_Area" localSheetId="9">updateUser!$A$1:$T$51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 localSheetId="11">#REF!</definedName>
    <definedName name="readReport" localSheetId="10">#REF!</definedName>
    <definedName name="readReport" localSheetId="8">#REF!</definedName>
    <definedName name="readReport" localSheetId="6">#REF!</definedName>
    <definedName name="readReport" localSheetId="5">#REF!</definedName>
    <definedName name="readReport" localSheetId="7">#REF!</definedName>
    <definedName name="readReport" localSheetId="4">#REF!</definedName>
    <definedName name="readReport" localSheetId="9">#REF!</definedName>
    <definedName name="readReport">#REF!</definedName>
    <definedName name="reportLesson" localSheetId="11">#REF!</definedName>
    <definedName name="reportLesson" localSheetId="10">#REF!</definedName>
    <definedName name="reportLesson" localSheetId="8">#REF!</definedName>
    <definedName name="reportLesson" localSheetId="6">#REF!</definedName>
    <definedName name="reportLesson" localSheetId="5">#REF!</definedName>
    <definedName name="reportLesson" localSheetId="7">#REF!</definedName>
    <definedName name="reportLesson" localSheetId="4">#REF!</definedName>
    <definedName name="reportLesson" localSheetId="9">#REF!</definedName>
    <definedName name="reportLesson">#REF!</definedName>
    <definedName name="updateLesson" localSheetId="11">#REF!</definedName>
    <definedName name="updateLesson" localSheetId="10">#REF!</definedName>
    <definedName name="updateLesson" localSheetId="8">#REF!</definedName>
    <definedName name="updateLesson" localSheetId="6">#REF!</definedName>
    <definedName name="updateLesson" localSheetId="5">#REF!</definedName>
    <definedName name="updateLesson" localSheetId="7">#REF!</definedName>
    <definedName name="updateLesson" localSheetId="4">#REF!</definedName>
    <definedName name="updateLesson" localSheetId="9">#REF!</definedName>
    <definedName name="updateLesson">#REF!</definedName>
    <definedName name="Z_2C0D9096_8D85_462A_A9B5_0B488ADB4269_.wvu.Cols" localSheetId="11" hidden="1">changePassword!$E:$E</definedName>
    <definedName name="Z_2C0D9096_8D85_462A_A9B5_0B488ADB4269_.wvu.Cols" localSheetId="10" hidden="1">changeUserRoll!$E:$E</definedName>
    <definedName name="Z_2C0D9096_8D85_462A_A9B5_0B488ADB4269_.wvu.Cols" localSheetId="8" hidden="1">findAllUser!$E:$E</definedName>
    <definedName name="Z_2C0D9096_8D85_462A_A9B5_0B488ADB4269_.wvu.Cols" localSheetId="6" hidden="1">findUserByEmail!$E:$E</definedName>
    <definedName name="Z_2C0D9096_8D85_462A_A9B5_0B488ADB4269_.wvu.Cols" localSheetId="5" hidden="1">findUserById!$E:$E</definedName>
    <definedName name="Z_2C0D9096_8D85_462A_A9B5_0B488ADB4269_.wvu.Cols" localSheetId="7" hidden="1">findUserByUsername!$E:$E</definedName>
    <definedName name="Z_2C0D9096_8D85_462A_A9B5_0B488ADB4269_.wvu.Cols" localSheetId="4" hidden="1">saveUser!$E:$E</definedName>
    <definedName name="Z_2C0D9096_8D85_462A_A9B5_0B488ADB4269_.wvu.Cols" localSheetId="9" hidden="1">updateUser!$E:$E</definedName>
    <definedName name="Z_2C0D9096_8D85_462A_A9B5_0B488ADB4269_.wvu.PrintArea" localSheetId="3" hidden="1">テスト報告!$A:$I</definedName>
    <definedName name="Z_6F1DCD5D_5DAC_4817_BF40_2B66F6F593E6_.wvu.Cols" localSheetId="11" hidden="1">changePassword!$E:$E</definedName>
    <definedName name="Z_6F1DCD5D_5DAC_4817_BF40_2B66F6F593E6_.wvu.Cols" localSheetId="10" hidden="1">changeUserRoll!$E:$E</definedName>
    <definedName name="Z_6F1DCD5D_5DAC_4817_BF40_2B66F6F593E6_.wvu.Cols" localSheetId="8" hidden="1">findAllUser!$E:$E</definedName>
    <definedName name="Z_6F1DCD5D_5DAC_4817_BF40_2B66F6F593E6_.wvu.Cols" localSheetId="6" hidden="1">findUserByEmail!$E:$E</definedName>
    <definedName name="Z_6F1DCD5D_5DAC_4817_BF40_2B66F6F593E6_.wvu.Cols" localSheetId="5" hidden="1">findUserById!$E:$E</definedName>
    <definedName name="Z_6F1DCD5D_5DAC_4817_BF40_2B66F6F593E6_.wvu.Cols" localSheetId="7" hidden="1">findUserByUsername!$E:$E</definedName>
    <definedName name="Z_6F1DCD5D_5DAC_4817_BF40_2B66F6F593E6_.wvu.Cols" localSheetId="4" hidden="1">saveUser!$E:$E</definedName>
    <definedName name="Z_6F1DCD5D_5DAC_4817_BF40_2B66F6F593E6_.wvu.Cols" localSheetId="9" hidden="1">updateUser!$E:$E</definedName>
    <definedName name="Z_6F1DCD5D_5DAC_4817_BF40_2B66F6F593E6_.wvu.PrintArea" localSheetId="3" hidden="1">テスト報告!$A:$I</definedName>
    <definedName name="Z_BE54E0AD_3725_4423_92D7_4F1C045BE1BC_.wvu.Cols" localSheetId="11" hidden="1">changePassword!$E:$E</definedName>
    <definedName name="Z_BE54E0AD_3725_4423_92D7_4F1C045BE1BC_.wvu.Cols" localSheetId="10" hidden="1">changeUserRoll!$E:$E</definedName>
    <definedName name="Z_BE54E0AD_3725_4423_92D7_4F1C045BE1BC_.wvu.Cols" localSheetId="8" hidden="1">findAllUser!$E:$E</definedName>
    <definedName name="Z_BE54E0AD_3725_4423_92D7_4F1C045BE1BC_.wvu.Cols" localSheetId="6" hidden="1">findUserByEmail!$E:$E</definedName>
    <definedName name="Z_BE54E0AD_3725_4423_92D7_4F1C045BE1BC_.wvu.Cols" localSheetId="5" hidden="1">findUserById!$E:$E</definedName>
    <definedName name="Z_BE54E0AD_3725_4423_92D7_4F1C045BE1BC_.wvu.Cols" localSheetId="7" hidden="1">findUserByUsername!$E:$E</definedName>
    <definedName name="Z_BE54E0AD_3725_4423_92D7_4F1C045BE1BC_.wvu.Cols" localSheetId="4" hidden="1">saveUser!$E:$E</definedName>
    <definedName name="Z_BE54E0AD_3725_4423_92D7_4F1C045BE1BC_.wvu.Cols" localSheetId="9" hidden="1">updateUser!$E:$E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I19" i="6" l="1"/>
  <c r="H19" i="6"/>
  <c r="G19" i="6"/>
  <c r="F19" i="6"/>
  <c r="E19" i="6"/>
  <c r="D19" i="6"/>
  <c r="C19" i="6"/>
  <c r="I18" i="6"/>
  <c r="H18" i="6"/>
  <c r="G18" i="6"/>
  <c r="F18" i="6"/>
  <c r="E18" i="6"/>
  <c r="D18" i="6"/>
  <c r="C18" i="6"/>
  <c r="I17" i="6"/>
  <c r="H17" i="6"/>
  <c r="G17" i="6"/>
  <c r="F17" i="6"/>
  <c r="E17" i="6"/>
  <c r="D17" i="6"/>
  <c r="C17" i="6"/>
  <c r="I16" i="6"/>
  <c r="H16" i="6"/>
  <c r="G16" i="6"/>
  <c r="F16" i="6"/>
  <c r="E16" i="6"/>
  <c r="D16" i="6"/>
  <c r="C16" i="6"/>
  <c r="I15" i="6"/>
  <c r="H15" i="6"/>
  <c r="G15" i="6"/>
  <c r="F15" i="6"/>
  <c r="E15" i="6"/>
  <c r="D15" i="6"/>
  <c r="C15" i="6"/>
  <c r="I14" i="6"/>
  <c r="H14" i="6"/>
  <c r="G14" i="6"/>
  <c r="F14" i="6"/>
  <c r="E14" i="6"/>
  <c r="D14" i="6"/>
  <c r="C14" i="6"/>
  <c r="I13" i="6"/>
  <c r="H13" i="6"/>
  <c r="G13" i="6"/>
  <c r="F13" i="6"/>
  <c r="E13" i="6"/>
  <c r="D13" i="6"/>
  <c r="C13" i="6"/>
  <c r="I12" i="6"/>
  <c r="H12" i="6"/>
  <c r="G12" i="6"/>
  <c r="F12" i="6"/>
  <c r="E12" i="6"/>
  <c r="D12" i="6"/>
  <c r="C12" i="6"/>
  <c r="A7" i="35" l="1"/>
  <c r="F7" i="35" s="1"/>
  <c r="C7" i="35"/>
  <c r="L7" i="35"/>
  <c r="M7" i="35"/>
  <c r="N7" i="35"/>
  <c r="O7" i="35"/>
  <c r="L4" i="35" s="1"/>
  <c r="A7" i="34"/>
  <c r="F7" i="34" s="1"/>
  <c r="C7" i="34"/>
  <c r="L7" i="34"/>
  <c r="M7" i="34"/>
  <c r="N7" i="34"/>
  <c r="O7" i="34"/>
  <c r="L4" i="34" s="1"/>
  <c r="A7" i="33"/>
  <c r="C7" i="33"/>
  <c r="L7" i="33"/>
  <c r="M7" i="33"/>
  <c r="N7" i="33"/>
  <c r="O7" i="33"/>
  <c r="L4" i="33" s="1"/>
  <c r="A7" i="32"/>
  <c r="C7" i="32"/>
  <c r="L7" i="32"/>
  <c r="M7" i="32"/>
  <c r="N7" i="32"/>
  <c r="O7" i="32"/>
  <c r="L4" i="32" s="1"/>
  <c r="A7" i="31"/>
  <c r="C7" i="31"/>
  <c r="L7" i="31"/>
  <c r="M7" i="31"/>
  <c r="N7" i="31"/>
  <c r="O7" i="31"/>
  <c r="L4" i="31" s="1"/>
  <c r="A7" i="30"/>
  <c r="C7" i="30"/>
  <c r="L7" i="30"/>
  <c r="M7" i="30"/>
  <c r="N7" i="30"/>
  <c r="O7" i="30"/>
  <c r="L4" i="30" s="1"/>
  <c r="A7" i="29"/>
  <c r="C7" i="29"/>
  <c r="L7" i="29"/>
  <c r="M7" i="29"/>
  <c r="N7" i="29"/>
  <c r="O7" i="29"/>
  <c r="L4" i="29" s="1"/>
  <c r="A7" i="28"/>
  <c r="C7" i="28"/>
  <c r="L7" i="28"/>
  <c r="M7" i="28"/>
  <c r="N7" i="28"/>
  <c r="O7" i="28"/>
  <c r="L4" i="28" s="1"/>
  <c r="F7" i="33" l="1"/>
  <c r="F7" i="32"/>
  <c r="F7" i="31"/>
  <c r="F7" i="30"/>
  <c r="F7" i="29"/>
  <c r="F7" i="28"/>
  <c r="B6" i="6" l="1"/>
  <c r="E5" i="5"/>
  <c r="E4" i="5"/>
  <c r="B4" i="6"/>
  <c r="B5" i="6"/>
  <c r="C21" i="6" l="1"/>
  <c r="G21" i="6"/>
  <c r="F21" i="6"/>
  <c r="I21" i="6"/>
  <c r="D24" i="6" l="1"/>
  <c r="D26" i="6"/>
  <c r="D25" i="6"/>
  <c r="H21" i="6" l="1"/>
  <c r="D27" i="6" s="1"/>
  <c r="D21" i="6"/>
  <c r="D23" i="6" s="1"/>
  <c r="E21" i="6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Nguyen Hoang Anh</author>
    <author>ANa</author>
  </authors>
  <commentList>
    <comment ref="A5" authorId="0" shapeId="0">
      <text>
        <r>
          <rPr>
            <sz val="8"/>
            <color indexed="81"/>
            <rFont val="Tahoma"/>
            <family val="2"/>
          </rPr>
          <t xml:space="preserve">
Not mandatory
</t>
        </r>
      </text>
    </comment>
    <comment ref="C10" authorId="1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<sst xmlns="http://schemas.openxmlformats.org/spreadsheetml/2006/main" count="538" uniqueCount="174">
  <si>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</si>
  <si>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</si>
  <si>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</si>
  <si>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</si>
  <si>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</si>
  <si>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</si>
  <si>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</si>
  <si>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</si>
  <si>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</si>
  <si>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</si>
  <si>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</si>
  <si>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</si>
  <si>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</si>
  <si>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</si>
  <si>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</si>
  <si>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</si>
  <si>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</si>
  <si>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</si>
  <si>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</si>
  <si>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</si>
  <si>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</si>
  <si>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</si>
  <si>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</si>
  <si>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</si>
  <si>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</si>
  <si>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</si>
  <si>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</si>
  <si>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</si>
  <si>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</si>
  <si>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</si>
  <si>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</si>
  <si>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</si>
  <si>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</si>
  <si>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</si>
  <si>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</si>
  <si>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</si>
  <si>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Can connect with server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</si>
  <si>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</si>
  <si>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</si>
  <si>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</si>
  <si>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</si>
  <si>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</si>
  <si>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</si>
  <si>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</si>
  <si>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</si>
  <si>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</si>
  <si>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</si>
  <si>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</si>
  <si>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</si>
  <si>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</si>
  <si>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</si>
  <si>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t>&lt;Brief description about requirements which are tested in this function&gt;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</si>
  <si>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</si>
  <si>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</si>
  <si>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</si>
  <si>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</si>
  <si>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</si>
  <si>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r>
      <rPr>
        <b/>
        <sz val="8"/>
        <rFont val="Arial Unicode MS"/>
        <family val="2"/>
      </rPr>
      <t>テスト要求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</si>
  <si>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</si>
  <si>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</si>
  <si>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</si>
  <si>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</si>
  <si>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</si>
  <si>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</si>
  <si>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>Log message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</si>
  <si>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</si>
  <si>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</si>
  <si>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</si>
  <si>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</si>
  <si>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</si>
  <si>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</si>
  <si>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</si>
  <si>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</si>
  <si>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</si>
  <si>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</si>
  <si>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</si>
  <si>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</si>
  <si>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</si>
  <si>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</si>
  <si>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</si>
  <si>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</si>
  <si>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</si>
  <si>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</si>
  <si>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</si>
  <si>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</si>
  <si>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</si>
  <si>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</si>
  <si>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</si>
  <si>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</si>
  <si>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</si>
  <si>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</si>
  <si>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</si>
  <si>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</si>
  <si>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</si>
  <si>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</si>
  <si>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</si>
  <si>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</si>
  <si>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</si>
  <si>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</si>
  <si>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</si>
  <si>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</si>
  <si>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</si>
  <si>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</si>
  <si>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</si>
  <si>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</si>
  <si>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</si>
  <si>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</si>
  <si>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</si>
  <si>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</si>
  <si>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</si>
  <si>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</si>
  <si>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</si>
  <si>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</si>
  <si>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</si>
  <si>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</si>
  <si>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</si>
  <si>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</si>
  <si>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</si>
  <si>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</si>
  <si>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</si>
  <si>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</si>
  <si>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</si>
  <si>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</si>
  <si>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</si>
  <si>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</si>
  <si>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</si>
  <si>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</si>
  <si>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</si>
  <si>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</si>
  <si>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</si>
  <si>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</si>
  <si>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Veazy_User_Unit_Test_Case_v1.0</t>
  </si>
  <si>
    <t>UserServiceImpl</t>
  </si>
  <si>
    <t>saveUser</t>
  </si>
  <si>
    <t>Function26</t>
  </si>
  <si>
    <t>findUserById</t>
  </si>
  <si>
    <t>Function27</t>
  </si>
  <si>
    <t>findUserByEmail</t>
  </si>
  <si>
    <t>Function28</t>
  </si>
  <si>
    <t>findUserByUsername</t>
  </si>
  <si>
    <t>Function29</t>
  </si>
  <si>
    <t>findAllUser</t>
  </si>
  <si>
    <t>Function30</t>
  </si>
  <si>
    <t>updateUser</t>
  </si>
  <si>
    <t>Function31</t>
  </si>
  <si>
    <t>changeUserRoll</t>
  </si>
  <si>
    <t>Function32</t>
  </si>
  <si>
    <t>changePassword</t>
  </si>
  <si>
    <t>Function33</t>
  </si>
  <si>
    <t>form</t>
  </si>
  <si>
    <t>RegisterForm</t>
  </si>
  <si>
    <t>user</t>
  </si>
  <si>
    <t>UserModel</t>
  </si>
  <si>
    <t>UTCID04</t>
  </si>
  <si>
    <t>""</t>
  </si>
  <si>
    <t>UserId</t>
  </si>
  <si>
    <t>email</t>
  </si>
  <si>
    <t>username</t>
  </si>
  <si>
    <t>List&lt;UserModel&gt;</t>
  </si>
  <si>
    <t>UpdateUserForm</t>
  </si>
  <si>
    <t>roll</t>
  </si>
  <si>
    <t>userId</t>
  </si>
  <si>
    <t>newPassword</t>
  </si>
  <si>
    <t>oldPassword</t>
  </si>
  <si>
    <t>valid user Id</t>
  </si>
  <si>
    <t>registed user emaill</t>
  </si>
  <si>
    <t>unregisted email</t>
  </si>
  <si>
    <t>registed username</t>
  </si>
  <si>
    <t>unregisted username</t>
  </si>
  <si>
    <t>roll code</t>
  </si>
  <si>
    <t xml:space="preserve">PasswordIncorrectException </t>
  </si>
  <si>
    <t>right old Password</t>
  </si>
  <si>
    <t>wrong olf Password</t>
  </si>
  <si>
    <t>invalid 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</si>
</sst>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8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62">
    <xf numFmtId="0" fontId="0" fillId="0" borderId="0" xfId="0">
      <alignment vertical="center" readingOrder="1"/>
    </xf>
    <xf numFmtId="0" fontId="24" fillId="24" borderId="0" xfId="40" applyFont="1" applyFill="1"/>
    <xf numFmtId="1" fontId="24" fillId="24" borderId="0" xfId="40" applyNumberFormat="1" applyFont="1" applyFill="1" applyProtection="1">
      <protection hidden="1"/>
    </xf>
    <xf numFmtId="0" fontId="24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horizontal="left" wrapText="1" readingOrder="1"/>
    </xf>
    <xf numFmtId="0" fontId="23" fillId="24" borderId="0" xfId="40" applyFont="1" applyFill="1" applyAlignment="1">
      <alignment horizontal="left" readingOrder="1"/>
    </xf>
    <xf numFmtId="0" fontId="28" fillId="24" borderId="0" xfId="40" applyFont="1" applyFill="1" applyAlignment="1">
      <alignment horizontal="left" readingOrder="1"/>
    </xf>
    <xf numFmtId="0" fontId="29" fillId="24" borderId="0" xfId="40" applyFont="1" applyFill="1" applyAlignment="1">
      <alignment horizontal="left" readingOrder="1"/>
    </xf>
    <xf numFmtId="0" fontId="24" fillId="24" borderId="0" xfId="40" applyFont="1" applyFill="1" applyAlignment="1">
      <alignment wrapText="1" readingOrder="1"/>
    </xf>
    <xf numFmtId="1" fontId="25" fillId="24" borderId="0" xfId="40" applyNumberFormat="1" applyFont="1" applyFill="1" applyBorder="1" applyAlignment="1"/>
    <xf numFmtId="0" fontId="24" fillId="24" borderId="0" xfId="40" applyFont="1" applyFill="1" applyBorder="1" applyAlignment="1"/>
    <xf numFmtId="0" fontId="24" fillId="24" borderId="0" xfId="40" applyFont="1" applyFill="1" applyBorder="1" applyAlignment="1">
      <alignment wrapText="1" readingOrder="1"/>
    </xf>
    <xf numFmtId="1" fontId="24" fillId="24" borderId="0" xfId="40" applyNumberFormat="1" applyFont="1" applyFill="1" applyAlignment="1" applyProtection="1">
      <alignment vertical="center" readingOrder="1"/>
      <protection hidden="1"/>
    </xf>
    <xf numFmtId="0" fontId="24" fillId="24" borderId="0" xfId="40" applyFont="1" applyFill="1" applyAlignment="1">
      <alignment horizontal="left" vertical="center" readingOrder="1"/>
    </xf>
    <xf numFmtId="0" fontId="24" fillId="24" borderId="0" xfId="40" applyFont="1" applyFill="1" applyAlignment="1">
      <alignment horizontal="left" vertical="center" wrapText="1" readingOrder="1"/>
    </xf>
    <xf numFmtId="0" fontId="24" fillId="24" borderId="0" xfId="40" applyFont="1" applyFill="1" applyAlignment="1">
      <alignment vertical="center" readingOrder="1"/>
    </xf>
    <xf numFmtId="1" fontId="27" fillId="26" borderId="12" xfId="40" applyNumberFormat="1" applyFont="1" applyFill="1" applyBorder="1" applyAlignment="1">
      <alignment horizontal="center" vertical="center" readingOrder="1"/>
    </xf>
    <xf numFmtId="1" fontId="27" fillId="26" borderId="21" xfId="40" applyNumberFormat="1" applyFont="1" applyFill="1" applyBorder="1" applyAlignment="1">
      <alignment horizontal="center" vertical="center" wrapText="1" readingOrder="1"/>
    </xf>
    <xf numFmtId="1" fontId="27" fillId="26" borderId="21" xfId="40" applyNumberFormat="1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readingOrder="1"/>
    </xf>
    <xf numFmtId="0" fontId="27" fillId="26" borderId="13" xfId="40" applyFont="1" applyFill="1" applyBorder="1" applyAlignment="1">
      <alignment horizontal="center" vertical="center" wrapText="1" readingOrder="1"/>
    </xf>
    <xf numFmtId="0" fontId="27" fillId="26" borderId="22" xfId="40" applyFont="1" applyFill="1" applyBorder="1" applyAlignment="1">
      <alignment horizontal="center" vertical="center" readingOrder="1"/>
    </xf>
    <xf numFmtId="0" fontId="27" fillId="26" borderId="14" xfId="40" applyFont="1" applyFill="1" applyBorder="1" applyAlignment="1">
      <alignment horizontal="center" vertical="center" readingOrder="1"/>
    </xf>
    <xf numFmtId="0" fontId="30" fillId="24" borderId="0" xfId="40" applyFont="1" applyFill="1" applyAlignment="1">
      <alignment horizontal="center" readingOrder="1"/>
    </xf>
    <xf numFmtId="1" fontId="24" fillId="24" borderId="23" xfId="40" applyNumberFormat="1" applyFont="1" applyFill="1" applyBorder="1" applyAlignment="1">
      <alignment vertical="center" readingOrder="1"/>
    </xf>
    <xf numFmtId="49" fontId="24" fillId="24" borderId="15" xfId="40" applyNumberFormat="1" applyFont="1" applyFill="1" applyBorder="1" applyAlignment="1">
      <alignment horizontal="left" vertical="center" readingOrder="1"/>
    </xf>
    <xf numFmtId="49" fontId="24" fillId="24" borderId="15" xfId="40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0" applyFont="1" applyFill="1" applyBorder="1" applyAlignment="1">
      <alignment horizontal="left" vertical="center" readingOrder="1"/>
    </xf>
    <xf numFmtId="0" fontId="24" fillId="24" borderId="15" xfId="40" applyFont="1" applyFill="1" applyBorder="1" applyAlignment="1">
      <alignment horizontal="left" vertical="center" readingOrder="1"/>
    </xf>
    <xf numFmtId="1" fontId="24" fillId="24" borderId="24" xfId="40" applyNumberFormat="1" applyFont="1" applyFill="1" applyBorder="1" applyAlignment="1">
      <alignment vertical="center" readingOrder="1"/>
    </xf>
    <xf numFmtId="49" fontId="24" fillId="24" borderId="19" xfId="40" applyNumberFormat="1" applyFont="1" applyFill="1" applyBorder="1" applyAlignment="1">
      <alignment horizontal="left" vertical="center" readingOrder="1"/>
    </xf>
    <xf numFmtId="49" fontId="24" fillId="24" borderId="19" xfId="40" applyNumberFormat="1" applyFont="1" applyFill="1" applyBorder="1" applyAlignment="1">
      <alignment horizontal="left" vertical="center" wrapText="1" readingOrder="1"/>
    </xf>
    <xf numFmtId="0" fontId="24" fillId="24" borderId="19" xfId="40" applyFont="1" applyFill="1" applyBorder="1" applyAlignment="1">
      <alignment horizontal="left" vertical="center" readingOrder="1"/>
    </xf>
    <xf numFmtId="1" fontId="24" fillId="24" borderId="0" xfId="40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0" applyFont="1" applyFill="1"/>
    <xf numFmtId="0" fontId="26" fillId="24" borderId="0" xfId="38" applyFont="1" applyFill="1" applyBorder="1"/>
    <xf numFmtId="0" fontId="24" fillId="24" borderId="0" xfId="40" applyFont="1" applyFill="1" applyBorder="1"/>
    <xf numFmtId="0" fontId="27" fillId="25" borderId="21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readingOrder="1"/>
    </xf>
    <xf numFmtId="0" fontId="27" fillId="25" borderId="13" xfId="40" applyNumberFormat="1" applyFont="1" applyFill="1" applyBorder="1" applyAlignment="1">
      <alignment horizontal="center" wrapText="1" readingOrder="1"/>
    </xf>
    <xf numFmtId="0" fontId="27" fillId="25" borderId="22" xfId="40" applyNumberFormat="1" applyFont="1" applyFill="1" applyBorder="1" applyAlignment="1">
      <alignment horizontal="center" readingOrder="1"/>
    </xf>
    <xf numFmtId="0" fontId="27" fillId="25" borderId="25" xfId="40" applyNumberFormat="1" applyFont="1" applyFill="1" applyBorder="1" applyAlignment="1">
      <alignment horizontal="center" wrapText="1" readingOrder="1"/>
    </xf>
    <xf numFmtId="0" fontId="24" fillId="24" borderId="23" xfId="40" applyNumberFormat="1" applyFont="1" applyFill="1" applyBorder="1" applyAlignment="1">
      <alignment horizontal="center" readingOrder="1"/>
    </xf>
    <xf numFmtId="0" fontId="24" fillId="24" borderId="15" xfId="40" applyNumberFormat="1" applyFont="1" applyFill="1" applyBorder="1" applyAlignment="1">
      <alignment horizontal="center" readingOrder="1"/>
    </xf>
    <xf numFmtId="0" fontId="24" fillId="24" borderId="26" xfId="40" applyNumberFormat="1" applyFont="1" applyFill="1" applyBorder="1" applyAlignment="1">
      <alignment horizontal="center" readingOrder="1"/>
    </xf>
    <xf numFmtId="0" fontId="32" fillId="25" borderId="24" xfId="40" applyNumberFormat="1" applyFont="1" applyFill="1" applyBorder="1" applyAlignment="1">
      <alignment horizontal="center" readingOrder="1"/>
    </xf>
    <xf numFmtId="0" fontId="32" fillId="25" borderId="19" xfId="40" applyFont="1" applyFill="1" applyBorder="1" applyAlignment="1">
      <alignment horizontal="center" readingOrder="1"/>
    </xf>
    <xf numFmtId="0" fontId="24" fillId="24" borderId="0" xfId="40" applyFont="1" applyFill="1" applyBorder="1" applyAlignment="1">
      <alignment horizontal="center" readingOrder="1"/>
    </xf>
    <xf numFmtId="10" fontId="24" fillId="24" borderId="0" xfId="40" applyNumberFormat="1" applyFont="1" applyFill="1" applyBorder="1" applyAlignment="1">
      <alignment horizontal="center" readingOrder="1"/>
    </xf>
    <xf numFmtId="9" fontId="24" fillId="24" borderId="0" xfId="40" applyNumberFormat="1" applyFont="1" applyFill="1" applyBorder="1" applyAlignment="1">
      <alignment horizontal="center" readingOrder="1"/>
    </xf>
    <xf numFmtId="0" fontId="33" fillId="24" borderId="0" xfId="40" applyFont="1" applyFill="1" applyBorder="1" applyAlignment="1">
      <alignment horizontal="center" wrapText="1" readingOrder="1"/>
    </xf>
    <xf numFmtId="1" fontId="24" fillId="24" borderId="16" xfId="40" applyNumberFormat="1" applyFont="1" applyFill="1" applyBorder="1" applyAlignment="1">
      <alignment horizontal="center" vertical="center" readingOrder="1"/>
    </xf>
    <xf numFmtId="1" fontId="24" fillId="24" borderId="18" xfId="40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49" fontId="31" fillId="24" borderId="15" xfId="34" applyNumberFormat="1" applyFont="1" applyFill="1" applyBorder="1"/>
    <xf numFmtId="0" fontId="30" fillId="24" borderId="42" xfId="40" applyFont="1" applyFill="1" applyBorder="1" applyAlignment="1">
      <alignment horizontal="left" vertical="center" readingOrder="1"/>
    </xf>
    <xf numFmtId="0" fontId="30" fillId="24" borderId="42" xfId="40" applyFont="1" applyFill="1" applyBorder="1" applyAlignment="1">
      <alignment vertical="center" readingOrder="1"/>
    </xf>
    <xf numFmtId="0" fontId="30" fillId="24" borderId="0" xfId="40" applyFont="1" applyFill="1" applyBorder="1" applyAlignment="1">
      <alignment horizontal="left" readingOrder="1"/>
    </xf>
    <xf numFmtId="2" fontId="30" fillId="24" borderId="0" xfId="40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2" xfId="40" applyFont="1" applyFill="1" applyBorder="1" applyAlignment="1">
      <alignment horizontal="left" vertical="center" readingOrder="1"/>
    </xf>
    <xf numFmtId="0" fontId="65" fillId="24" borderId="0" xfId="40" applyFont="1" applyFill="1" applyBorder="1" applyAlignment="1">
      <alignment horizontal="left" readingOrder="1"/>
    </xf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35" fillId="29" borderId="0" xfId="41" applyFont="1" applyFill="1" applyBorder="1"/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0" fontId="38" fillId="30" borderId="43" xfId="39" applyFont="1" applyFill="1" applyBorder="1" applyAlignment="1">
      <alignment wrapText="1" readingOrder="1"/>
    </xf>
    <xf numFmtId="0" fontId="38" fillId="30" borderId="44" xfId="39" applyFont="1" applyFill="1" applyBorder="1" applyAlignment="1">
      <alignment wrapText="1" readingOrder="1"/>
    </xf>
    <xf numFmtId="0" fontId="38" fillId="30" borderId="47" xfId="39" applyFont="1" applyFill="1" applyBorder="1" applyAlignment="1">
      <alignment horizontal="left" wrapText="1" readingOrder="1"/>
    </xf>
    <xf numFmtId="49" fontId="35" fillId="29" borderId="0" xfId="41" applyNumberFormat="1" applyFont="1" applyFill="1"/>
    <xf numFmtId="0" fontId="35" fillId="30" borderId="45" xfId="41" applyNumberFormat="1" applyFont="1" applyFill="1" applyBorder="1" applyAlignment="1">
      <alignment horizontal="center" vertical="center" readingOrder="1"/>
    </xf>
    <xf numFmtId="0" fontId="35" fillId="29" borderId="27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6" fillId="29" borderId="28" xfId="41" applyFont="1" applyFill="1" applyBorder="1" applyAlignment="1">
      <alignment horizontal="left" vertical="top" readingOrder="1"/>
    </xf>
    <xf numFmtId="0" fontId="35" fillId="29" borderId="29" xfId="41" applyFont="1" applyFill="1" applyBorder="1" applyAlignment="1">
      <alignment horizontal="center" vertical="top" readingOrder="1"/>
    </xf>
    <xf numFmtId="0" fontId="35" fillId="29" borderId="30" xfId="41" applyFont="1" applyFill="1" applyBorder="1" applyAlignment="1">
      <alignment horizontal="right" vertical="top" readingOrder="1"/>
    </xf>
    <xf numFmtId="0" fontId="38" fillId="29" borderId="31" xfId="41" applyFont="1" applyFill="1" applyBorder="1" applyAlignment="1">
      <alignment horizontal="right" readingOrder="1"/>
    </xf>
    <xf numFmtId="0" fontId="39" fillId="29" borderId="32" xfId="41" applyFont="1" applyFill="1" applyBorder="1" applyAlignment="1">
      <alignment horizontal="center" readingOrder="1"/>
    </xf>
    <xf numFmtId="0" fontId="39" fillId="29" borderId="54" xfId="41" applyFont="1" applyFill="1" applyBorder="1" applyAlignment="1">
      <alignment horizontal="center" readingOrder="1"/>
    </xf>
    <xf numFmtId="0" fontId="38" fillId="29" borderId="0" xfId="41" applyFont="1" applyFill="1" applyBorder="1" applyAlignment="1">
      <alignment horizontal="right" readingOrder="1"/>
    </xf>
    <xf numFmtId="0" fontId="35" fillId="29" borderId="0" xfId="41" applyFont="1" applyFill="1" applyBorder="1" applyAlignment="1">
      <alignment vertical="top" readingOrder="1"/>
    </xf>
    <xf numFmtId="0" fontId="40" fillId="29" borderId="0" xfId="41" applyFont="1" applyFill="1" applyAlignment="1">
      <alignment horizontal="center" readingOrder="1"/>
    </xf>
    <xf numFmtId="0" fontId="35" fillId="29" borderId="0" xfId="41" applyFont="1" applyFill="1" applyBorder="1" applyAlignment="1">
      <alignment horizontal="right" readingOrder="1"/>
    </xf>
    <xf numFmtId="0" fontId="36" fillId="29" borderId="33" xfId="41" applyFont="1" applyFill="1" applyBorder="1" applyAlignment="1">
      <alignment horizontal="left" vertical="top" readingOrder="1"/>
    </xf>
    <xf numFmtId="0" fontId="35" fillId="29" borderId="34" xfId="41" applyFont="1" applyFill="1" applyBorder="1" applyAlignment="1">
      <alignment horizontal="center" vertical="top" readingOrder="1"/>
    </xf>
    <xf numFmtId="0" fontId="35" fillId="29" borderId="35" xfId="41" applyFont="1" applyFill="1" applyBorder="1" applyAlignment="1">
      <alignment horizontal="right" vertical="top" readingOrder="1"/>
    </xf>
    <xf numFmtId="0" fontId="35" fillId="29" borderId="36" xfId="41" applyFont="1" applyFill="1" applyBorder="1" applyAlignment="1">
      <alignment horizontal="right" readingOrder="1"/>
    </xf>
    <xf numFmtId="0" fontId="39" fillId="29" borderId="37" xfId="41" applyFont="1" applyFill="1" applyBorder="1" applyAlignment="1">
      <alignment horizontal="center" readingOrder="1"/>
    </xf>
    <xf numFmtId="0" fontId="39" fillId="29" borderId="56" xfId="41" applyFont="1" applyFill="1" applyBorder="1" applyAlignment="1">
      <alignment horizontal="center" readingOrder="1"/>
    </xf>
    <xf numFmtId="0" fontId="36" fillId="29" borderId="38" xfId="41" applyFont="1" applyFill="1" applyBorder="1" applyAlignment="1"/>
    <xf numFmtId="0" fontId="36" fillId="29" borderId="39" xfId="41" applyFont="1" applyFill="1" applyBorder="1" applyAlignment="1"/>
    <xf numFmtId="0" fontId="35" fillId="29" borderId="40" xfId="41" applyFont="1" applyFill="1" applyBorder="1" applyAlignment="1">
      <alignment horizontal="right" readingOrder="1"/>
    </xf>
    <xf numFmtId="0" fontId="35" fillId="29" borderId="41" xfId="41" applyFont="1" applyFill="1" applyBorder="1" applyAlignment="1">
      <alignment horizontal="left" readingOrder="1"/>
    </xf>
    <xf numFmtId="0" fontId="39" fillId="29" borderId="41" xfId="41" applyFont="1" applyFill="1" applyBorder="1" applyAlignment="1">
      <alignment horizontal="center" readingOrder="1"/>
    </xf>
    <xf numFmtId="0" fontId="39" fillId="29" borderId="57" xfId="41" applyFont="1" applyFill="1" applyBorder="1" applyAlignment="1">
      <alignment horizontal="center" readingOrder="1"/>
    </xf>
    <xf numFmtId="0" fontId="36" fillId="29" borderId="28" xfId="41" applyFont="1" applyFill="1" applyBorder="1" applyAlignment="1"/>
    <xf numFmtId="0" fontId="35" fillId="29" borderId="29" xfId="41" applyFont="1" applyFill="1" applyBorder="1" applyAlignment="1"/>
    <xf numFmtId="0" fontId="35" fillId="29" borderId="30" xfId="41" applyFont="1" applyFill="1" applyBorder="1" applyAlignment="1">
      <alignment horizontal="right" readingOrder="1"/>
    </xf>
    <xf numFmtId="0" fontId="1" fillId="29" borderId="29" xfId="41" applyFill="1" applyBorder="1" applyAlignment="1"/>
    <xf numFmtId="0" fontId="35" fillId="29" borderId="32" xfId="41" applyFont="1" applyFill="1" applyBorder="1"/>
    <xf numFmtId="0" fontId="36" fillId="29" borderId="48" xfId="41" applyFont="1" applyFill="1" applyBorder="1" applyAlignment="1"/>
    <xf numFmtId="0" fontId="35" fillId="29" borderId="31" xfId="41" applyFont="1" applyFill="1" applyBorder="1" applyAlignment="1"/>
    <xf numFmtId="0" fontId="35" fillId="29" borderId="49" xfId="41" applyFont="1" applyFill="1" applyBorder="1" applyAlignment="1">
      <alignment horizontal="right" readingOrder="1"/>
    </xf>
    <xf numFmtId="0" fontId="35" fillId="29" borderId="50" xfId="41" applyFont="1" applyFill="1" applyBorder="1" applyAlignment="1">
      <alignment horizontal="left" readingOrder="1"/>
    </xf>
    <xf numFmtId="0" fontId="39" fillId="29" borderId="50" xfId="41" applyFont="1" applyFill="1" applyBorder="1" applyAlignment="1">
      <alignment horizontal="center" readingOrder="1"/>
    </xf>
    <xf numFmtId="0" fontId="39" fillId="29" borderId="58" xfId="41" applyFont="1" applyFill="1" applyBorder="1" applyAlignment="1">
      <alignment horizontal="center" readingOrder="1"/>
    </xf>
    <xf numFmtId="0" fontId="41" fillId="29" borderId="51" xfId="41" applyFont="1" applyFill="1" applyBorder="1" applyAlignment="1">
      <alignment horizontal="center" readingOrder="1"/>
    </xf>
    <xf numFmtId="0" fontId="41" fillId="29" borderId="59" xfId="41" applyFont="1" applyFill="1" applyBorder="1" applyAlignment="1">
      <alignment horizontal="center" readingOrder="1"/>
    </xf>
    <xf numFmtId="0" fontId="37" fillId="29" borderId="32" xfId="41" applyFont="1" applyFill="1" applyBorder="1" applyAlignment="1">
      <alignment horizontal="left" readingOrder="1"/>
    </xf>
    <xf numFmtId="0" fontId="41" fillId="29" borderId="32" xfId="41" applyFont="1" applyFill="1" applyBorder="1" applyAlignment="1">
      <alignment horizontal="center" readingOrder="1"/>
    </xf>
    <xf numFmtId="0" fontId="41" fillId="29" borderId="54" xfId="41" applyFont="1" applyFill="1" applyBorder="1" applyAlignment="1">
      <alignment horizontal="center" readingOrder="1"/>
    </xf>
    <xf numFmtId="165" fontId="35" fillId="29" borderId="32" xfId="41" applyNumberFormat="1" applyFont="1" applyFill="1" applyBorder="1" applyAlignment="1">
      <alignment vertical="top" textRotation="255" readingOrder="1"/>
    </xf>
    <xf numFmtId="165" fontId="35" fillId="29" borderId="54" xfId="41" applyNumberFormat="1" applyFont="1" applyFill="1" applyBorder="1" applyAlignment="1">
      <alignment vertical="top" textRotation="255" readingOrder="1"/>
    </xf>
    <xf numFmtId="0" fontId="35" fillId="29" borderId="37" xfId="41" applyFont="1" applyFill="1" applyBorder="1"/>
    <xf numFmtId="0" fontId="35" fillId="29" borderId="37" xfId="41" applyFont="1" applyFill="1" applyBorder="1" applyAlignment="1">
      <alignment textRotation="255" readingOrder="1"/>
    </xf>
    <xf numFmtId="0" fontId="35" fillId="29" borderId="56" xfId="41" applyFont="1" applyFill="1" applyBorder="1" applyAlignment="1">
      <alignment textRotation="255" readingOrder="1"/>
    </xf>
    <xf numFmtId="0" fontId="54" fillId="31" borderId="63" xfId="41" applyFont="1" applyFill="1" applyBorder="1"/>
    <xf numFmtId="0" fontId="53" fillId="31" borderId="52" xfId="41" applyFont="1" applyFill="1" applyBorder="1" applyAlignment="1">
      <alignment horizontal="left" readingOrder="1"/>
    </xf>
    <xf numFmtId="0" fontId="54" fillId="31" borderId="52" xfId="41" applyFont="1" applyFill="1" applyBorder="1"/>
    <xf numFmtId="0" fontId="54" fillId="31" borderId="52" xfId="41" applyFont="1" applyFill="1" applyBorder="1" applyAlignment="1">
      <alignment horizontal="right" readingOrder="1"/>
    </xf>
    <xf numFmtId="0" fontId="53" fillId="31" borderId="52" xfId="41" applyFont="1" applyFill="1" applyBorder="1" applyAlignment="1">
      <alignment vertical="top" textRotation="180" readingOrder="1"/>
    </xf>
    <xf numFmtId="0" fontId="53" fillId="31" borderId="53" xfId="41" applyFont="1" applyFill="1" applyBorder="1" applyAlignment="1">
      <alignment vertical="top" textRotation="180" readingOrder="1"/>
    </xf>
    <xf numFmtId="0" fontId="53" fillId="31" borderId="62" xfId="41" applyFont="1" applyFill="1" applyBorder="1" applyAlignment="1">
      <alignment vertical="center" readingOrder="1"/>
    </xf>
    <xf numFmtId="0" fontId="53" fillId="31" borderId="55" xfId="41" applyFont="1" applyFill="1" applyBorder="1" applyAlignment="1">
      <alignment vertical="center" readingOrder="1"/>
    </xf>
    <xf numFmtId="0" fontId="53" fillId="31" borderId="62" xfId="41" applyFont="1" applyFill="1" applyBorder="1" applyAlignment="1">
      <alignment vertical="top" readingOrder="1"/>
    </xf>
    <xf numFmtId="0" fontId="53" fillId="31" borderId="55" xfId="41" applyFont="1" applyFill="1" applyBorder="1" applyAlignment="1">
      <alignment vertical="top" readingOrder="1"/>
    </xf>
    <xf numFmtId="0" fontId="53" fillId="31" borderId="60" xfId="41" applyFont="1" applyFill="1" applyBorder="1" applyAlignment="1">
      <alignment vertical="top" readingOrder="1"/>
    </xf>
    <xf numFmtId="0" fontId="53" fillId="31" borderId="61" xfId="41" applyFont="1" applyFill="1" applyBorder="1" applyAlignment="1">
      <alignment vertical="top" readingOrder="1"/>
    </xf>
    <xf numFmtId="0" fontId="22" fillId="29" borderId="10" xfId="40" applyFont="1" applyFill="1" applyBorder="1" applyAlignment="1">
      <alignment horizontal="center" vertical="center" readingOrder="1"/>
    </xf>
    <xf numFmtId="0" fontId="24" fillId="29" borderId="0" xfId="40" applyFont="1" applyFill="1" applyAlignment="1">
      <alignment horizontal="center" vertical="center" readingOrder="1"/>
    </xf>
    <xf numFmtId="0" fontId="25" fillId="30" borderId="0" xfId="40" applyFont="1" applyFill="1" applyAlignment="1">
      <alignment horizontal="left" indent="1" readingOrder="1"/>
    </xf>
    <xf numFmtId="0" fontId="26" fillId="29" borderId="0" xfId="40" applyFont="1" applyFill="1" applyAlignment="1">
      <alignment horizontal="left" indent="1" readingOrder="1"/>
    </xf>
    <xf numFmtId="0" fontId="24" fillId="29" borderId="0" xfId="40" applyFont="1" applyFill="1"/>
    <xf numFmtId="0" fontId="24" fillId="30" borderId="0" xfId="40" applyFont="1" applyFill="1"/>
    <xf numFmtId="0" fontId="56" fillId="30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readingOrder="1"/>
    </xf>
    <xf numFmtId="0" fontId="24" fillId="29" borderId="11" xfId="40" applyFont="1" applyFill="1" applyBorder="1" applyAlignment="1"/>
    <xf numFmtId="0" fontId="44" fillId="29" borderId="11" xfId="40" applyFont="1" applyFill="1" applyBorder="1" applyAlignment="1">
      <alignment horizontal="left" indent="1" readingOrder="1"/>
    </xf>
    <xf numFmtId="0" fontId="30" fillId="29" borderId="0" xfId="40" applyFont="1" applyFill="1" applyBorder="1"/>
    <xf numFmtId="0" fontId="26" fillId="29" borderId="0" xfId="40" applyFont="1" applyFill="1" applyBorder="1" applyAlignment="1">
      <alignment horizontal="left" readingOrder="1"/>
    </xf>
    <xf numFmtId="0" fontId="24" fillId="29" borderId="0" xfId="40" applyFont="1" applyFill="1" applyBorder="1" applyAlignment="1"/>
    <xf numFmtId="0" fontId="25" fillId="29" borderId="0" xfId="40" applyFont="1" applyFill="1" applyBorder="1" applyAlignment="1">
      <alignment horizontal="left" indent="1" readingOrder="1"/>
    </xf>
    <xf numFmtId="0" fontId="26" fillId="29" borderId="0" xfId="40" applyFont="1" applyFill="1" applyBorder="1" applyAlignment="1">
      <alignment horizontal="left" indent="1" readingOrder="1"/>
    </xf>
    <xf numFmtId="0" fontId="24" fillId="29" borderId="0" xfId="40" applyFont="1" applyFill="1" applyBorder="1"/>
    <xf numFmtId="0" fontId="30" fillId="29" borderId="0" xfId="40" applyFont="1" applyFill="1" applyAlignment="1">
      <alignment horizontal="left" readingOrder="1"/>
    </xf>
    <xf numFmtId="0" fontId="24" fillId="29" borderId="0" xfId="40" applyFont="1" applyFill="1" applyAlignment="1">
      <alignment vertical="center" readingOrder="1"/>
    </xf>
    <xf numFmtId="49" fontId="24" fillId="29" borderId="15" xfId="40" applyNumberFormat="1" applyFont="1" applyFill="1" applyBorder="1" applyAlignment="1">
      <alignment vertical="top" readingOrder="1"/>
    </xf>
    <xf numFmtId="0" fontId="24" fillId="29" borderId="15" xfId="40" applyFont="1" applyFill="1" applyBorder="1" applyAlignment="1">
      <alignment vertical="top" readingOrder="1"/>
    </xf>
    <xf numFmtId="15" fontId="24" fillId="29" borderId="15" xfId="40" applyNumberFormat="1" applyFont="1" applyFill="1" applyBorder="1" applyAlignment="1">
      <alignment vertical="top" readingOrder="1"/>
    </xf>
    <xf numFmtId="0" fontId="44" fillId="29" borderId="17" xfId="40" applyFont="1" applyFill="1" applyBorder="1" applyAlignment="1">
      <alignment vertical="top" wrapText="1" readingOrder="1"/>
    </xf>
    <xf numFmtId="0" fontId="24" fillId="29" borderId="0" xfId="40" applyFont="1" applyFill="1" applyAlignment="1">
      <alignment vertical="top" readingOrder="1"/>
    </xf>
    <xf numFmtId="164" fontId="24" fillId="29" borderId="16" xfId="40" applyNumberFormat="1" applyFont="1" applyFill="1" applyBorder="1" applyAlignment="1">
      <alignment vertical="top" readingOrder="1"/>
    </xf>
    <xf numFmtId="0" fontId="24" fillId="29" borderId="17" xfId="40" applyFont="1" applyFill="1" applyBorder="1" applyAlignment="1">
      <alignment vertical="top" readingOrder="1"/>
    </xf>
    <xf numFmtId="164" fontId="24" fillId="29" borderId="18" xfId="40" applyNumberFormat="1" applyFont="1" applyFill="1" applyBorder="1" applyAlignment="1">
      <alignment vertical="top" readingOrder="1"/>
    </xf>
    <xf numFmtId="49" fontId="24" fillId="29" borderId="19" xfId="40" applyNumberFormat="1" applyFont="1" applyFill="1" applyBorder="1" applyAlignment="1">
      <alignment vertical="top" readingOrder="1"/>
    </xf>
    <xf numFmtId="0" fontId="24" fillId="29" borderId="19" xfId="40" applyFont="1" applyFill="1" applyBorder="1" applyAlignment="1">
      <alignment vertical="top" readingOrder="1"/>
    </xf>
    <xf numFmtId="0" fontId="24" fillId="29" borderId="20" xfId="40" applyFont="1" applyFill="1" applyBorder="1" applyAlignment="1">
      <alignment vertical="top" readingOrder="1"/>
    </xf>
    <xf numFmtId="0" fontId="24" fillId="29" borderId="0" xfId="40" applyFont="1" applyFill="1" applyAlignment="1">
      <alignment horizontal="left" indent="1" readingOrder="1"/>
    </xf>
    <xf numFmtId="164" fontId="27" fillId="32" borderId="12" xfId="40" applyNumberFormat="1" applyFont="1" applyFill="1" applyBorder="1" applyAlignment="1">
      <alignment horizontal="center" vertical="center" readingOrder="1"/>
    </xf>
    <xf numFmtId="0" fontId="27" fillId="32" borderId="13" xfId="40" applyFont="1" applyFill="1" applyBorder="1" applyAlignment="1">
      <alignment horizontal="center" vertical="center" readingOrder="1"/>
    </xf>
    <xf numFmtId="0" fontId="27" fillId="32" borderId="14" xfId="40" applyFont="1" applyFill="1" applyBorder="1" applyAlignment="1">
      <alignment horizontal="center" vertical="center" readingOrder="1"/>
    </xf>
    <xf numFmtId="0" fontId="61" fillId="29" borderId="30" xfId="41" applyFont="1" applyFill="1" applyBorder="1" applyAlignment="1">
      <alignment horizontal="right" vertical="top" readingOrder="1"/>
    </xf>
    <xf numFmtId="1" fontId="24" fillId="24" borderId="83" xfId="40" applyNumberFormat="1" applyFont="1" applyFill="1" applyBorder="1" applyAlignment="1">
      <alignment horizontal="center" vertical="center" readingOrder="1"/>
    </xf>
    <xf numFmtId="0" fontId="1" fillId="29" borderId="31" xfId="41" applyFill="1" applyBorder="1" applyAlignment="1"/>
    <xf numFmtId="0" fontId="35" fillId="29" borderId="50" xfId="41" applyFont="1" applyFill="1" applyBorder="1"/>
    <xf numFmtId="14" fontId="44" fillId="29" borderId="11" xfId="40" applyNumberFormat="1" applyFont="1" applyFill="1" applyBorder="1" applyAlignment="1"/>
    <xf numFmtId="0" fontId="64" fillId="32" borderId="13" xfId="40" applyFont="1" applyFill="1" applyBorder="1" applyAlignment="1">
      <alignment horizontal="center" vertical="center" readingOrder="1"/>
    </xf>
    <xf numFmtId="0" fontId="57" fillId="32" borderId="13" xfId="40" applyFont="1" applyFill="1" applyBorder="1" applyAlignment="1">
      <alignment horizontal="center" vertical="center" readingOrder="1"/>
    </xf>
    <xf numFmtId="14" fontId="44" fillId="29" borderId="16" xfId="40" applyNumberFormat="1" applyFont="1" applyFill="1" applyBorder="1" applyAlignment="1">
      <alignment vertical="top" wrapText="1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1" fontId="24" fillId="24" borderId="84" xfId="40" applyNumberFormat="1" applyFont="1" applyFill="1" applyBorder="1" applyAlignment="1">
      <alignment vertical="center" readingOrder="1"/>
    </xf>
    <xf numFmtId="49" fontId="24" fillId="24" borderId="85" xfId="40" applyNumberFormat="1" applyFont="1" applyFill="1" applyBorder="1" applyAlignment="1">
      <alignment horizontal="left" vertical="center" readingOrder="1"/>
    </xf>
    <xf numFmtId="0" fontId="23" fillId="29" borderId="42" xfId="40" applyFont="1" applyFill="1" applyBorder="1" applyAlignment="1">
      <alignment horizontal="center" vertical="center" readingOrder="1"/>
    </xf>
    <xf numFmtId="0" fontId="68" fillId="29" borderId="42" xfId="40" applyFont="1" applyFill="1" applyBorder="1" applyAlignment="1">
      <alignment horizontal="left" readingOrder="1"/>
    </xf>
    <xf numFmtId="0" fontId="44" fillId="29" borderId="42" xfId="40" applyFont="1" applyFill="1" applyBorder="1" applyAlignment="1">
      <alignment horizontal="left" readingOrder="1"/>
    </xf>
    <xf numFmtId="0" fontId="30" fillId="30" borderId="42" xfId="40" applyFont="1" applyFill="1" applyBorder="1" applyAlignment="1">
      <alignment horizontal="left" vertical="center" readingOrder="1"/>
    </xf>
    <xf numFmtId="0" fontId="44" fillId="29" borderId="42" xfId="40" applyFont="1" applyFill="1" applyBorder="1" applyAlignment="1">
      <alignment horizontal="left" vertical="center" readingOrder="1"/>
    </xf>
    <xf numFmtId="1" fontId="30" fillId="24" borderId="42" xfId="40" applyNumberFormat="1" applyFont="1" applyFill="1" applyBorder="1" applyAlignment="1">
      <alignment vertical="center" wrapText="1" readingOrder="1"/>
    </xf>
    <xf numFmtId="1" fontId="30" fillId="24" borderId="10" xfId="40" applyNumberFormat="1" applyFont="1" applyFill="1" applyBorder="1" applyAlignment="1"/>
    <xf numFmtId="0" fontId="44" fillId="24" borderId="10" xfId="40" applyFont="1" applyFill="1" applyBorder="1" applyAlignment="1">
      <alignment horizontal="left" readingOrder="1"/>
    </xf>
    <xf numFmtId="0" fontId="44" fillId="24" borderId="47" xfId="40" applyFont="1" applyFill="1" applyBorder="1" applyAlignment="1">
      <alignment horizontal="left" readingOrder="1"/>
    </xf>
    <xf numFmtId="0" fontId="44" fillId="24" borderId="11" xfId="40" applyFont="1" applyFill="1" applyBorder="1" applyAlignment="1">
      <alignment horizontal="left" readingOrder="1"/>
    </xf>
    <xf numFmtId="0" fontId="58" fillId="24" borderId="10" xfId="40" applyFont="1" applyFill="1" applyBorder="1" applyAlignment="1">
      <alignment horizontal="left" vertical="top" wrapText="1" readingOrder="1"/>
    </xf>
    <xf numFmtId="0" fontId="44" fillId="24" borderId="47" xfId="40" applyFont="1" applyFill="1" applyBorder="1" applyAlignment="1">
      <alignment horizontal="left" vertical="top" wrapText="1" readingOrder="1"/>
    </xf>
    <xf numFmtId="0" fontId="44" fillId="24" borderId="11" xfId="40" applyFont="1" applyFill="1" applyBorder="1" applyAlignment="1">
      <alignment horizontal="left" vertical="top" wrapText="1" readingOrder="1"/>
    </xf>
    <xf numFmtId="1" fontId="30" fillId="24" borderId="10" xfId="40" applyNumberFormat="1" applyFont="1" applyFill="1" applyBorder="1" applyAlignment="1">
      <alignment horizontal="left" readingOrder="1"/>
    </xf>
    <xf numFmtId="1" fontId="30" fillId="24" borderId="47" xfId="40" applyNumberFormat="1" applyFont="1" applyFill="1" applyBorder="1" applyAlignment="1">
      <alignment horizontal="left" readingOrder="1"/>
    </xf>
    <xf numFmtId="1" fontId="30" fillId="24" borderId="11" xfId="40" applyNumberFormat="1" applyFont="1" applyFill="1" applyBorder="1" applyAlignment="1">
      <alignment horizontal="left" readingOrder="1"/>
    </xf>
    <xf numFmtId="0" fontId="44" fillId="24" borderId="42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2" xfId="40" applyFont="1" applyFill="1" applyBorder="1" applyAlignment="1">
      <alignment horizontal="left" readingOrder="1"/>
    </xf>
    <xf numFmtId="0" fontId="30" fillId="24" borderId="42" xfId="40" applyFont="1" applyFill="1" applyBorder="1" applyAlignment="1">
      <alignment horizontal="left" readingOrder="1"/>
    </xf>
    <xf numFmtId="0" fontId="30" fillId="24" borderId="10" xfId="40" applyFont="1" applyFill="1" applyBorder="1" applyAlignment="1">
      <alignment horizontal="center" readingOrder="1"/>
    </xf>
    <xf numFmtId="0" fontId="30" fillId="24" borderId="47" xfId="40" applyFont="1" applyFill="1" applyBorder="1" applyAlignment="1">
      <alignment horizontal="center" readingOrder="1"/>
    </xf>
    <xf numFmtId="0" fontId="30" fillId="24" borderId="11" xfId="40" applyFont="1" applyFill="1" applyBorder="1" applyAlignment="1">
      <alignment horizontal="center" readingOrder="1"/>
    </xf>
    <xf numFmtId="14" fontId="44" fillId="24" borderId="10" xfId="40" applyNumberFormat="1" applyFont="1" applyFill="1" applyBorder="1" applyAlignment="1">
      <alignment horizontal="left" vertical="top" readingOrder="1"/>
    </xf>
    <xf numFmtId="14" fontId="44" fillId="24" borderId="47" xfId="40" applyNumberFormat="1" applyFont="1" applyFill="1" applyBorder="1" applyAlignment="1">
      <alignment horizontal="left" vertical="top" readingOrder="1"/>
    </xf>
    <xf numFmtId="14" fontId="44" fillId="24" borderId="11" xfId="40" applyNumberFormat="1" applyFont="1" applyFill="1" applyBorder="1" applyAlignment="1">
      <alignment horizontal="left" vertical="top" readingOrder="1"/>
    </xf>
    <xf numFmtId="0" fontId="35" fillId="29" borderId="51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readingOrder="1"/>
    </xf>
    <xf numFmtId="0" fontId="35" fillId="29" borderId="32" xfId="41" applyFont="1" applyFill="1" applyBorder="1" applyAlignment="1">
      <alignment horizontal="left" vertical="top" readingOrder="1"/>
    </xf>
    <xf numFmtId="0" fontId="35" fillId="29" borderId="37" xfId="41" applyFont="1" applyFill="1" applyBorder="1" applyAlignment="1">
      <alignment horizontal="left" vertical="top" readingOrder="1"/>
    </xf>
    <xf numFmtId="0" fontId="36" fillId="30" borderId="70" xfId="41" applyFont="1" applyFill="1" applyBorder="1" applyAlignment="1">
      <alignment horizontal="center" vertical="center" readingOrder="1"/>
    </xf>
    <xf numFmtId="0" fontId="36" fillId="30" borderId="11" xfId="41" applyFont="1" applyFill="1" applyBorder="1" applyAlignment="1">
      <alignment horizontal="center" vertical="center" readingOrder="1"/>
    </xf>
    <xf numFmtId="0" fontId="36" fillId="30" borderId="10" xfId="41" applyFont="1" applyFill="1" applyBorder="1" applyAlignment="1">
      <alignment horizontal="center" vertical="center" wrapText="1" readingOrder="1"/>
    </xf>
    <xf numFmtId="0" fontId="36" fillId="30" borderId="47" xfId="41" applyFont="1" applyFill="1" applyBorder="1" applyAlignment="1">
      <alignment horizontal="center" vertical="center" wrapText="1" readingOrder="1"/>
    </xf>
    <xf numFmtId="0" fontId="36" fillId="30" borderId="11" xfId="41" applyFont="1" applyFill="1" applyBorder="1" applyAlignment="1">
      <alignment horizontal="center" vertical="center" wrapText="1" readingOrder="1"/>
    </xf>
    <xf numFmtId="0" fontId="36" fillId="30" borderId="67" xfId="41" applyFont="1" applyFill="1" applyBorder="1" applyAlignment="1">
      <alignment horizontal="center" vertical="center" wrapText="1" readingOrder="1"/>
    </xf>
    <xf numFmtId="0" fontId="36" fillId="30" borderId="64" xfId="41" applyFont="1" applyFill="1" applyBorder="1" applyAlignment="1">
      <alignment horizontal="center" vertical="center" wrapText="1" readingOrder="1"/>
    </xf>
    <xf numFmtId="0" fontId="36" fillId="30" borderId="65" xfId="41" applyFont="1" applyFill="1" applyBorder="1" applyAlignment="1">
      <alignment horizontal="center" vertical="center" wrapText="1" readingOrder="1"/>
    </xf>
    <xf numFmtId="0" fontId="35" fillId="30" borderId="78" xfId="41" applyFont="1" applyFill="1" applyBorder="1" applyAlignment="1">
      <alignment horizontal="center" vertical="center" readingOrder="1"/>
    </xf>
    <xf numFmtId="0" fontId="35" fillId="30" borderId="77" xfId="41" applyFont="1" applyFill="1" applyBorder="1" applyAlignment="1">
      <alignment horizontal="center" vertical="center" readingOrder="1"/>
    </xf>
    <xf numFmtId="0" fontId="35" fillId="30" borderId="75" xfId="41" applyFont="1" applyFill="1" applyBorder="1" applyAlignment="1">
      <alignment horizontal="center" vertical="center" readingOrder="1"/>
    </xf>
    <xf numFmtId="0" fontId="35" fillId="30" borderId="73" xfId="41" applyFont="1" applyFill="1" applyBorder="1" applyAlignment="1">
      <alignment horizontal="center" vertical="center" readingOrder="1"/>
    </xf>
    <xf numFmtId="0" fontId="35" fillId="30" borderId="76" xfId="41" applyFont="1" applyFill="1" applyBorder="1" applyAlignment="1">
      <alignment horizontal="center" vertical="center" readingOrder="1"/>
    </xf>
    <xf numFmtId="0" fontId="35" fillId="30" borderId="45" xfId="41" applyFont="1" applyFill="1" applyBorder="1" applyAlignment="1">
      <alignment horizontal="center" vertical="center" readingOrder="1"/>
    </xf>
    <xf numFmtId="0" fontId="35" fillId="30" borderId="74" xfId="41" applyFont="1" applyFill="1" applyBorder="1" applyAlignment="1">
      <alignment horizontal="center" vertical="center" readingOrder="1"/>
    </xf>
    <xf numFmtId="0" fontId="36" fillId="30" borderId="70" xfId="39" applyFont="1" applyFill="1" applyBorder="1" applyAlignment="1">
      <alignment horizontal="left" wrapText="1" readingOrder="1"/>
    </xf>
    <xf numFmtId="0" fontId="36" fillId="30" borderId="11" xfId="39" applyFont="1" applyFill="1" applyBorder="1" applyAlignment="1">
      <alignment horizontal="left" wrapText="1" readingOrder="1"/>
    </xf>
    <xf numFmtId="0" fontId="38" fillId="30" borderId="10" xfId="39" applyFont="1" applyFill="1" applyBorder="1" applyAlignment="1">
      <alignment horizontal="center" wrapText="1" readingOrder="1"/>
    </xf>
    <xf numFmtId="0" fontId="38" fillId="30" borderId="47" xfId="39" applyFont="1" applyFill="1" applyBorder="1" applyAlignment="1">
      <alignment horizontal="center" wrapText="1" readingOrder="1"/>
    </xf>
    <xf numFmtId="0" fontId="36" fillId="30" borderId="28" xfId="39" applyFont="1" applyFill="1" applyBorder="1" applyAlignment="1">
      <alignment horizontal="left" wrapText="1" readingOrder="1"/>
    </xf>
    <xf numFmtId="0" fontId="36" fillId="30" borderId="29" xfId="39" applyFont="1" applyFill="1" applyBorder="1" applyAlignment="1">
      <alignment horizontal="left" wrapText="1" readingOrder="1"/>
    </xf>
    <xf numFmtId="0" fontId="36" fillId="30" borderId="30" xfId="39" applyFont="1" applyFill="1" applyBorder="1" applyAlignment="1">
      <alignment horizontal="left" wrapText="1" readingOrder="1"/>
    </xf>
    <xf numFmtId="0" fontId="35" fillId="30" borderId="64" xfId="39" applyFont="1" applyFill="1" applyBorder="1" applyAlignment="1">
      <alignment horizontal="center" wrapText="1" readingOrder="1"/>
    </xf>
    <xf numFmtId="0" fontId="35" fillId="30" borderId="47" xfId="39" applyFont="1" applyFill="1" applyBorder="1" applyAlignment="1">
      <alignment horizontal="center" wrapText="1" readingOrder="1"/>
    </xf>
    <xf numFmtId="0" fontId="35" fillId="30" borderId="66" xfId="39" applyFont="1" applyFill="1" applyBorder="1" applyAlignment="1">
      <alignment horizontal="center" wrapText="1" readingOrder="1"/>
    </xf>
    <xf numFmtId="0" fontId="38" fillId="30" borderId="71" xfId="39" applyFont="1" applyFill="1" applyBorder="1" applyAlignment="1">
      <alignment horizontal="left" wrapText="1" readingOrder="1"/>
    </xf>
    <xf numFmtId="0" fontId="38" fillId="30" borderId="72" xfId="39" applyFont="1" applyFill="1" applyBorder="1" applyAlignment="1">
      <alignment horizontal="left" wrapText="1" readingOrder="1"/>
    </xf>
    <xf numFmtId="0" fontId="36" fillId="30" borderId="79" xfId="48" applyFont="1" applyFill="1" applyBorder="1" applyAlignment="1">
      <alignment horizontal="left" wrapText="1" readingOrder="1"/>
    </xf>
    <xf numFmtId="0" fontId="36" fillId="30" borderId="46" xfId="48" applyFont="1" applyFill="1" applyBorder="1" applyAlignment="1">
      <alignment horizontal="left" wrapText="1" readingOrder="1"/>
    </xf>
    <xf numFmtId="49" fontId="38" fillId="30" borderId="46" xfId="48" applyNumberFormat="1" applyFont="1" applyFill="1" applyBorder="1" applyAlignment="1">
      <alignment horizontal="left" wrapText="1" readingOrder="1"/>
    </xf>
    <xf numFmtId="0" fontId="34" fillId="29" borderId="46" xfId="0" applyFont="1" applyFill="1" applyBorder="1">
      <alignment vertical="center" readingOrder="1"/>
    </xf>
    <xf numFmtId="49" fontId="38" fillId="30" borderId="80" xfId="48" applyNumberFormat="1" applyFont="1" applyFill="1" applyBorder="1" applyAlignment="1">
      <alignment horizontal="left" wrapText="1" readingOrder="1"/>
    </xf>
    <xf numFmtId="49" fontId="38" fillId="30" borderId="81" xfId="48" applyNumberFormat="1" applyFont="1" applyFill="1" applyBorder="1" applyAlignment="1">
      <alignment horizontal="left" wrapText="1" readingOrder="1"/>
    </xf>
    <xf numFmtId="49" fontId="38" fillId="30" borderId="82" xfId="48" applyNumberFormat="1" applyFont="1" applyFill="1" applyBorder="1" applyAlignment="1">
      <alignment horizontal="left" wrapText="1" readingOrder="1"/>
    </xf>
    <xf numFmtId="0" fontId="38" fillId="30" borderId="68" xfId="39" applyFont="1" applyFill="1" applyBorder="1" applyAlignment="1">
      <alignment horizontal="left" wrapText="1" readingOrder="1"/>
    </xf>
    <xf numFmtId="0" fontId="38" fillId="30" borderId="43" xfId="39" applyFont="1" applyFill="1" applyBorder="1" applyAlignment="1">
      <alignment horizontal="left" wrapText="1" readingOrder="1"/>
    </xf>
    <xf numFmtId="0" fontId="38" fillId="30" borderId="69" xfId="39" applyFont="1" applyFill="1" applyBorder="1" applyAlignment="1">
      <alignment horizontal="left" wrapText="1" readingOrder="1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 2" xfId="48"/>
    <cellStyle name="Normal_Sheet1_Template_UnitTest Case_v0.9" xfId="39"/>
    <cellStyle name="Normal_Template_UnitTest Case_v0.9" xfId="40"/>
    <cellStyle name="Normal_Template_UnitTest Case_v0.9_Template_UnitTest Case_v0.9" xfId="41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  <cellStyle name="標準_結合試験(AllOvertheWorld)" xfId="47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azy_Unit-Test-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Veazy_Courses_And_%20Exam_Unit_Test_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ガイドライン"/>
      <sheetName val="表紙"/>
      <sheetName val="機能一覧"/>
      <sheetName val="テスト報告"/>
      <sheetName val="getCourses"/>
      <sheetName val="findLearnerExams"/>
      <sheetName val="saveExam"/>
      <sheetName val="findExamById"/>
      <sheetName val="createLesson"/>
      <sheetName val="getLessonVersion"/>
      <sheetName val="updateLesson"/>
      <sheetName val="generateTest"/>
      <sheetName val="saveQuestion"/>
      <sheetName val="findQuestionById"/>
      <sheetName val="findQuestionByCode"/>
      <sheetName val="findAllQuestion"/>
      <sheetName val="updateQuestion"/>
      <sheetName val="deleteQuestion"/>
      <sheetName val="saveReport"/>
      <sheetName val="getReport"/>
      <sheetName val="getAllReports"/>
      <sheetName val="readReport"/>
      <sheetName val="deleteReport"/>
      <sheetName val="saveUser"/>
      <sheetName val="findUserById"/>
      <sheetName val="findUserByEmail"/>
      <sheetName val="findUserByUsername"/>
      <sheetName val="findAllUser"/>
      <sheetName val="updateUser"/>
      <sheetName val="changeUserRoll"/>
      <sheetName val="changePassword"/>
      <sheetName val="Example"/>
    </sheetNames>
    <sheetDataSet>
      <sheetData sheetId="0"/>
      <sheetData sheetId="1">
        <row r="4">
          <cell r="B4" t="str">
            <v>VIETNAMESE STUDY SYSTEM FOR JAPANESE</v>
          </cell>
        </row>
        <row r="5">
          <cell r="B5" t="str">
            <v>Veazy</v>
          </cell>
        </row>
      </sheetData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ガイドライン"/>
      <sheetName val="表紙"/>
      <sheetName val="機能一覧"/>
      <sheetName val="テスト報告"/>
      <sheetName val="getCourses"/>
      <sheetName val="findLearnerExams"/>
      <sheetName val="saveExam"/>
      <sheetName val="findExamById"/>
    </sheetNames>
    <sheetDataSet>
      <sheetData sheetId="0"/>
      <sheetData sheetId="1"/>
      <sheetData sheetId="2">
        <row r="6">
          <cell r="E6">
            <v>100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66</v>
      </c>
    </row>
    <row r="2" spans="1:1" s="64" customFormat="1" ht="22.5">
      <c r="A2" s="63"/>
    </row>
    <row r="3" spans="1:1" s="66" customFormat="1" ht="18">
      <c r="A3" s="65" t="s">
        <v>79</v>
      </c>
    </row>
    <row r="4" spans="1:1" ht="15" customHeight="1">
      <c r="A4" s="67" t="s">
        <v>65</v>
      </c>
    </row>
    <row r="5" spans="1:1" ht="15" customHeight="1">
      <c r="A5" s="67" t="s">
        <v>81</v>
      </c>
    </row>
    <row r="6" spans="1:1" ht="38.25">
      <c r="A6" s="69" t="s">
        <v>96</v>
      </c>
    </row>
    <row r="7" spans="1:1" ht="29.25" customHeight="1">
      <c r="A7" s="69" t="s">
        <v>99</v>
      </c>
    </row>
    <row r="8" spans="1:1" ht="30" customHeight="1">
      <c r="A8" s="70" t="s">
        <v>83</v>
      </c>
    </row>
    <row r="9" spans="1:1" s="72" customFormat="1" ht="16.5" customHeight="1">
      <c r="A9" s="71" t="s">
        <v>97</v>
      </c>
    </row>
    <row r="10" spans="1:1" ht="16.5" customHeight="1">
      <c r="A10" s="73"/>
    </row>
    <row r="11" spans="1:1" s="66" customFormat="1" ht="18">
      <c r="A11" s="65" t="s">
        <v>100</v>
      </c>
    </row>
    <row r="12" spans="1:1" s="75" customFormat="1" ht="15">
      <c r="A12" s="74" t="s">
        <v>101</v>
      </c>
    </row>
    <row r="13" spans="1:1" ht="25.5">
      <c r="A13" s="67" t="s">
        <v>84</v>
      </c>
    </row>
    <row r="14" spans="1:1">
      <c r="A14" s="67" t="s">
        <v>85</v>
      </c>
    </row>
    <row r="15" spans="1:1">
      <c r="A15" s="69" t="s">
        <v>86</v>
      </c>
    </row>
    <row r="16" spans="1:1">
      <c r="A16" s="73"/>
    </row>
    <row r="17" spans="1:4" s="75" customFormat="1" ht="15">
      <c r="A17" s="74" t="s">
        <v>68</v>
      </c>
    </row>
    <row r="18" spans="1:4">
      <c r="A18" s="67" t="s">
        <v>69</v>
      </c>
      <c r="B18" s="73"/>
    </row>
    <row r="19" spans="1:4">
      <c r="A19" s="74" t="s">
        <v>87</v>
      </c>
    </row>
    <row r="20" spans="1:4">
      <c r="A20" s="67" t="s">
        <v>70</v>
      </c>
      <c r="B20" s="73"/>
    </row>
    <row r="21" spans="1:4" ht="25.5">
      <c r="A21" s="69" t="s">
        <v>71</v>
      </c>
    </row>
    <row r="22" spans="1:4">
      <c r="A22" s="67" t="s">
        <v>72</v>
      </c>
      <c r="B22" s="76"/>
    </row>
    <row r="23" spans="1:4">
      <c r="A23" s="67" t="s">
        <v>102</v>
      </c>
      <c r="B23" s="73"/>
    </row>
    <row r="24" spans="1:4">
      <c r="A24" s="67" t="s">
        <v>103</v>
      </c>
      <c r="B24" s="73"/>
    </row>
    <row r="25" spans="1:4">
      <c r="A25" s="67" t="s">
        <v>104</v>
      </c>
      <c r="B25" s="73"/>
      <c r="C25" s="73" t="s">
        <v>47</v>
      </c>
      <c r="D25" s="73" t="s">
        <v>47</v>
      </c>
    </row>
    <row r="26" spans="1:4">
      <c r="A26" s="67" t="s">
        <v>48</v>
      </c>
    </row>
    <row r="27" spans="1:4">
      <c r="A27" s="67" t="s">
        <v>80</v>
      </c>
      <c r="B27" s="73"/>
    </row>
    <row r="28" spans="1:4">
      <c r="A28" s="67" t="s">
        <v>105</v>
      </c>
    </row>
    <row r="29" spans="1:4">
      <c r="A29" s="67" t="s">
        <v>106</v>
      </c>
    </row>
    <row r="30" spans="1:4">
      <c r="A30" s="67" t="s">
        <v>107</v>
      </c>
      <c r="B30" s="73"/>
      <c r="C30" s="73" t="s">
        <v>47</v>
      </c>
    </row>
    <row r="31" spans="1:4">
      <c r="A31" s="74" t="s">
        <v>88</v>
      </c>
    </row>
    <row r="32" spans="1:4" ht="30" customHeight="1">
      <c r="A32" s="69" t="s">
        <v>73</v>
      </c>
    </row>
    <row r="33" spans="1:2">
      <c r="A33" s="67" t="s">
        <v>49</v>
      </c>
    </row>
    <row r="34" spans="1:2">
      <c r="A34" s="67" t="s">
        <v>74</v>
      </c>
    </row>
    <row r="35" spans="1:2">
      <c r="A35" s="67" t="s">
        <v>75</v>
      </c>
      <c r="B35" s="73"/>
    </row>
    <row r="36" spans="1:2">
      <c r="A36" s="67" t="s">
        <v>76</v>
      </c>
      <c r="B36" s="73"/>
    </row>
    <row r="37" spans="1:2">
      <c r="A37" s="74" t="s">
        <v>89</v>
      </c>
    </row>
    <row r="38" spans="1:2">
      <c r="A38" s="67" t="s">
        <v>77</v>
      </c>
    </row>
    <row r="39" spans="1:2" ht="38.25">
      <c r="A39" s="70" t="s">
        <v>82</v>
      </c>
      <c r="B39" s="73"/>
    </row>
    <row r="40" spans="1:2">
      <c r="A40" s="70"/>
      <c r="B40" s="73"/>
    </row>
    <row r="41" spans="1:2" s="75" customFormat="1" ht="15">
      <c r="A41" s="74" t="s">
        <v>108</v>
      </c>
    </row>
    <row r="42" spans="1:2">
      <c r="A42" s="67" t="s">
        <v>90</v>
      </c>
    </row>
    <row r="43" spans="1:2">
      <c r="A43" s="67" t="s">
        <v>91</v>
      </c>
    </row>
    <row r="44" spans="1:2">
      <c r="A44" s="67" t="s">
        <v>92</v>
      </c>
    </row>
    <row r="45" spans="1:2">
      <c r="A45" s="67" t="s">
        <v>93</v>
      </c>
    </row>
    <row r="46" spans="1:2">
      <c r="A46" s="67" t="s">
        <v>94</v>
      </c>
    </row>
    <row r="47" spans="1:2">
      <c r="A47" s="67" t="s">
        <v>95</v>
      </c>
    </row>
    <row r="48" spans="1:2">
      <c r="A48" s="73" t="s">
        <v>50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9" workbookViewId="0">
      <selection activeCell="V10" sqref="V10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144</v>
      </c>
      <c r="D2" s="255"/>
      <c r="F2" s="253" t="s">
        <v>119</v>
      </c>
      <c r="G2" s="253"/>
      <c r="H2" s="253"/>
      <c r="I2" s="253"/>
      <c r="J2" s="253"/>
      <c r="K2" s="253"/>
      <c r="L2" s="256" t="s">
        <v>143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26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4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2</v>
      </c>
      <c r="M7" s="90">
        <f>COUNTIF(E37:HQ37,"A")</f>
        <v>2</v>
      </c>
      <c r="N7" s="90">
        <f>COUNTIF(E37:HQ37,"B")</f>
        <v>0</v>
      </c>
      <c r="O7" s="238">
        <f>COUNTA(E9:HT9)</f>
        <v>4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 t="s">
        <v>153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 t="s">
        <v>152</v>
      </c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/>
      <c r="C14" s="96"/>
      <c r="D14" s="97" t="s">
        <v>151</v>
      </c>
      <c r="E14" s="104"/>
      <c r="F14" s="99" t="s">
        <v>78</v>
      </c>
      <c r="G14" s="99" t="s">
        <v>78</v>
      </c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37</v>
      </c>
      <c r="E15" s="104"/>
      <c r="F15" s="99"/>
      <c r="G15" s="99"/>
      <c r="H15" s="99" t="s">
        <v>78</v>
      </c>
      <c r="I15" s="99" t="s">
        <v>78</v>
      </c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 t="s">
        <v>159</v>
      </c>
      <c r="C16" s="96"/>
      <c r="D16" s="97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7"/>
      <c r="D17" s="97" t="s">
        <v>149</v>
      </c>
      <c r="E17" s="104"/>
      <c r="F17" s="99" t="s">
        <v>78</v>
      </c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 t="s">
        <v>37</v>
      </c>
      <c r="E18" s="104"/>
      <c r="F18" s="99"/>
      <c r="G18" s="99" t="s">
        <v>78</v>
      </c>
      <c r="H18" s="99"/>
      <c r="I18" s="99" t="s">
        <v>78</v>
      </c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 t="s">
        <v>40</v>
      </c>
      <c r="H37" s="128" t="s">
        <v>42</v>
      </c>
      <c r="I37" s="128" t="s">
        <v>42</v>
      </c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 t="s">
        <v>44</v>
      </c>
      <c r="H38" s="131" t="s">
        <v>44</v>
      </c>
      <c r="I38" s="131" t="s">
        <v>44</v>
      </c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>
        <v>39139</v>
      </c>
      <c r="H39" s="133">
        <v>39140</v>
      </c>
      <c r="I39" s="133">
        <v>39141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workbookViewId="0">
      <selection activeCell="V38" sqref="V38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146</v>
      </c>
      <c r="D2" s="255"/>
      <c r="F2" s="253" t="s">
        <v>119</v>
      </c>
      <c r="G2" s="253"/>
      <c r="H2" s="253"/>
      <c r="I2" s="253"/>
      <c r="J2" s="253"/>
      <c r="K2" s="253"/>
      <c r="L2" s="256" t="s">
        <v>145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29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1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38">
        <f>COUNTA(E9:HT9)</f>
        <v>1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 t="s">
        <v>161</v>
      </c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/>
      <c r="C14" s="96"/>
      <c r="D14" s="97" t="s">
        <v>164</v>
      </c>
      <c r="E14" s="104"/>
      <c r="F14" s="99" t="s">
        <v>78</v>
      </c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/>
      <c r="E15" s="104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 t="s">
        <v>160</v>
      </c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 t="s">
        <v>169</v>
      </c>
      <c r="E18" s="104"/>
      <c r="F18" s="99" t="s">
        <v>78</v>
      </c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97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3" workbookViewId="0">
      <selection activeCell="D44" sqref="D44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148</v>
      </c>
      <c r="D2" s="255"/>
      <c r="F2" s="253" t="s">
        <v>119</v>
      </c>
      <c r="G2" s="253"/>
      <c r="H2" s="253"/>
      <c r="I2" s="253"/>
      <c r="J2" s="253"/>
      <c r="K2" s="253"/>
      <c r="L2" s="256" t="s">
        <v>147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27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3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2</v>
      </c>
      <c r="M7" s="90">
        <f>COUNTIF(E37:HQ37,"A")</f>
        <v>1</v>
      </c>
      <c r="N7" s="90">
        <f>COUNTIF(E37:HQ37,"B")</f>
        <v>0</v>
      </c>
      <c r="O7" s="238">
        <f>COUNTA(E9:HT9)</f>
        <v>3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 t="s">
        <v>161</v>
      </c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/>
      <c r="C14" s="96"/>
      <c r="D14" s="97" t="s">
        <v>164</v>
      </c>
      <c r="E14" s="104"/>
      <c r="F14" s="99" t="s">
        <v>78</v>
      </c>
      <c r="G14" s="99"/>
      <c r="H14" s="99" t="s">
        <v>78</v>
      </c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173</v>
      </c>
      <c r="E15" s="104"/>
      <c r="F15" s="99"/>
      <c r="G15" s="99" t="s">
        <v>78</v>
      </c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 t="s">
        <v>163</v>
      </c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 t="s">
        <v>171</v>
      </c>
      <c r="E18" s="104"/>
      <c r="F18" s="99" t="s">
        <v>78</v>
      </c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 t="s">
        <v>172</v>
      </c>
      <c r="E19" s="104"/>
      <c r="F19" s="99"/>
      <c r="G19" s="99" t="s">
        <v>78</v>
      </c>
      <c r="H19" s="99" t="s">
        <v>78</v>
      </c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97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 t="s">
        <v>162</v>
      </c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 t="s">
        <v>162</v>
      </c>
      <c r="E22" s="104"/>
      <c r="F22" s="99" t="s">
        <v>78</v>
      </c>
      <c r="G22" s="99" t="s">
        <v>78</v>
      </c>
      <c r="H22" s="99" t="s">
        <v>78</v>
      </c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97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 t="s">
        <v>170</v>
      </c>
      <c r="E31" s="121"/>
      <c r="F31" s="99"/>
      <c r="G31" s="99" t="s">
        <v>78</v>
      </c>
      <c r="H31" s="99" t="s">
        <v>78</v>
      </c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 t="s">
        <v>42</v>
      </c>
      <c r="H37" s="128" t="s">
        <v>40</v>
      </c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 t="s">
        <v>44</v>
      </c>
      <c r="H38" s="131" t="s">
        <v>44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>
        <v>39139</v>
      </c>
      <c r="H39" s="133">
        <v>39140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B2" sqref="B2:F2"/>
    </sheetView>
  </sheetViews>
  <sheetFormatPr defaultRowHeight="12.75"/>
  <cols>
    <col min="1" max="1" width="21.375" style="179" customWidth="1"/>
    <col min="2" max="2" width="10" style="154" customWidth="1"/>
    <col min="3" max="3" width="14.375" style="154" customWidth="1"/>
    <col min="4" max="4" width="15.25" style="154" customWidth="1"/>
    <col min="5" max="5" width="38" style="154" customWidth="1"/>
    <col min="6" max="6" width="48.25" style="154" customWidth="1"/>
    <col min="7" max="16384" width="9" style="154"/>
  </cols>
  <sheetData>
    <row r="2" spans="1:6" s="151" customFormat="1" ht="75.75" customHeight="1">
      <c r="A2" s="150"/>
      <c r="B2" s="195" t="s">
        <v>0</v>
      </c>
      <c r="C2" s="195"/>
      <c r="D2" s="195"/>
      <c r="E2" s="195"/>
      <c r="F2" s="195"/>
    </row>
    <row r="3" spans="1:6">
      <c r="A3" s="152"/>
      <c r="B3" s="153"/>
      <c r="E3" s="155"/>
    </row>
    <row r="4" spans="1:6" ht="14.25" customHeight="1">
      <c r="A4" s="156" t="s">
        <v>113</v>
      </c>
      <c r="B4" s="196" t="s">
        <v>121</v>
      </c>
      <c r="C4" s="197"/>
      <c r="D4" s="197"/>
      <c r="E4" s="157" t="s">
        <v>2</v>
      </c>
      <c r="F4" s="158" t="s">
        <v>122</v>
      </c>
    </row>
    <row r="5" spans="1:6" ht="14.25" customHeight="1">
      <c r="A5" s="157" t="s">
        <v>3</v>
      </c>
      <c r="B5" s="197" t="s">
        <v>123</v>
      </c>
      <c r="C5" s="197"/>
      <c r="D5" s="197"/>
      <c r="E5" s="156" t="s">
        <v>124</v>
      </c>
      <c r="F5" s="158"/>
    </row>
    <row r="6" spans="1:6" ht="15.75" customHeight="1">
      <c r="A6" s="198" t="s">
        <v>5</v>
      </c>
      <c r="B6" s="199" t="s">
        <v>131</v>
      </c>
      <c r="C6" s="199"/>
      <c r="D6" s="199"/>
      <c r="E6" s="157" t="s">
        <v>6</v>
      </c>
      <c r="F6" s="187">
        <v>42583</v>
      </c>
    </row>
    <row r="7" spans="1:6" ht="13.5" customHeight="1">
      <c r="A7" s="198"/>
      <c r="B7" s="199"/>
      <c r="C7" s="199"/>
      <c r="D7" s="199"/>
      <c r="E7" s="157" t="s">
        <v>7</v>
      </c>
      <c r="F7" s="159"/>
    </row>
    <row r="8" spans="1:6">
      <c r="A8" s="160"/>
      <c r="B8" s="161"/>
      <c r="C8" s="162"/>
      <c r="D8" s="162"/>
      <c r="E8" s="163"/>
      <c r="F8" s="164"/>
    </row>
    <row r="9" spans="1:6">
      <c r="A9" s="154"/>
      <c r="B9" s="165"/>
      <c r="C9" s="165"/>
      <c r="D9" s="165"/>
      <c r="E9" s="165"/>
    </row>
    <row r="10" spans="1:6" ht="15">
      <c r="A10" s="166" t="s">
        <v>8</v>
      </c>
    </row>
    <row r="11" spans="1:6" s="167" customFormat="1" ht="15">
      <c r="A11" s="180" t="s">
        <v>9</v>
      </c>
      <c r="B11" s="188" t="s">
        <v>125</v>
      </c>
      <c r="C11" s="189" t="s">
        <v>126</v>
      </c>
      <c r="D11" s="181" t="s">
        <v>10</v>
      </c>
      <c r="E11" s="189" t="s">
        <v>127</v>
      </c>
      <c r="F11" s="182" t="s">
        <v>11</v>
      </c>
    </row>
    <row r="12" spans="1:6" s="172" customFormat="1" ht="26.25" customHeight="1">
      <c r="A12" s="190">
        <v>42583</v>
      </c>
      <c r="B12" s="168" t="s">
        <v>128</v>
      </c>
      <c r="C12" s="169" t="s">
        <v>129</v>
      </c>
      <c r="D12" s="169" t="s">
        <v>42</v>
      </c>
      <c r="E12" s="170" t="s">
        <v>130</v>
      </c>
      <c r="F12" s="171" t="s">
        <v>12</v>
      </c>
    </row>
    <row r="13" spans="1:6" s="172" customFormat="1" ht="21.75" customHeight="1">
      <c r="A13" s="173"/>
      <c r="B13" s="168"/>
      <c r="C13" s="169"/>
      <c r="D13" s="169"/>
      <c r="E13" s="169"/>
      <c r="F13" s="174"/>
    </row>
    <row r="14" spans="1:6" s="172" customFormat="1" ht="19.5" customHeight="1">
      <c r="A14" s="173"/>
      <c r="B14" s="168"/>
      <c r="C14" s="169"/>
      <c r="D14" s="169"/>
      <c r="E14" s="169"/>
      <c r="F14" s="174"/>
    </row>
    <row r="15" spans="1:6" s="172" customFormat="1" ht="21.75" customHeight="1">
      <c r="A15" s="173"/>
      <c r="B15" s="168"/>
      <c r="C15" s="169"/>
      <c r="D15" s="169"/>
      <c r="E15" s="169"/>
      <c r="F15" s="174"/>
    </row>
    <row r="16" spans="1:6" s="172" customFormat="1" ht="19.5" customHeight="1">
      <c r="A16" s="173"/>
      <c r="B16" s="168"/>
      <c r="C16" s="169"/>
      <c r="D16" s="169"/>
      <c r="E16" s="169"/>
      <c r="F16" s="174"/>
    </row>
    <row r="17" spans="1:6" s="172" customFormat="1" ht="21.75" customHeight="1">
      <c r="A17" s="173"/>
      <c r="B17" s="168"/>
      <c r="C17" s="169"/>
      <c r="D17" s="169"/>
      <c r="E17" s="169"/>
      <c r="F17" s="174"/>
    </row>
    <row r="18" spans="1:6" s="172" customFormat="1" ht="19.5" customHeight="1">
      <c r="A18" s="175"/>
      <c r="B18" s="176"/>
      <c r="C18" s="177"/>
      <c r="D18" s="177"/>
      <c r="E18" s="177"/>
      <c r="F18" s="178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zoomScaleNormal="100" workbookViewId="0">
      <selection activeCell="F18" sqref="F11:F18"/>
    </sheetView>
  </sheetViews>
  <sheetFormatPr defaultRowHeight="12.75"/>
  <cols>
    <col min="1" max="1" width="7.125" style="34" customWidth="1"/>
    <col min="2" max="2" width="14.75" style="34" customWidth="1"/>
    <col min="3" max="3" width="19.5" style="34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1" t="s">
        <v>1</v>
      </c>
      <c r="B4" s="201"/>
      <c r="C4" s="201"/>
      <c r="D4" s="201"/>
      <c r="E4" s="202" t="str">
        <f>[1]表紙!B4</f>
        <v>VIETNAMESE STUDY SYSTEM FOR JAPANESE</v>
      </c>
      <c r="F4" s="203"/>
      <c r="G4" s="203"/>
      <c r="H4" s="204"/>
    </row>
    <row r="5" spans="1:8" ht="14.25" customHeight="1">
      <c r="A5" s="201" t="s">
        <v>3</v>
      </c>
      <c r="B5" s="201"/>
      <c r="C5" s="201"/>
      <c r="D5" s="201"/>
      <c r="E5" s="202" t="str">
        <f>[1]表紙!B5</f>
        <v>Veazy</v>
      </c>
      <c r="F5" s="203"/>
      <c r="G5" s="203"/>
      <c r="H5" s="204"/>
    </row>
    <row r="6" spans="1:8" ht="14.25" customHeight="1">
      <c r="A6" s="208" t="s">
        <v>67</v>
      </c>
      <c r="B6" s="209"/>
      <c r="C6" s="209"/>
      <c r="D6" s="210"/>
      <c r="E6" s="79">
        <v>100</v>
      </c>
      <c r="F6" s="80"/>
      <c r="G6" s="80"/>
      <c r="H6" s="81"/>
    </row>
    <row r="7" spans="1:8" s="8" customFormat="1" ht="12.75" customHeight="1">
      <c r="A7" s="200" t="s">
        <v>14</v>
      </c>
      <c r="B7" s="200"/>
      <c r="C7" s="200"/>
      <c r="D7" s="200"/>
      <c r="E7" s="205" t="s">
        <v>120</v>
      </c>
      <c r="F7" s="206"/>
      <c r="G7" s="206"/>
      <c r="H7" s="207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109</v>
      </c>
      <c r="F10" s="19" t="s">
        <v>19</v>
      </c>
      <c r="G10" s="21" t="s">
        <v>20</v>
      </c>
      <c r="H10" s="22" t="s">
        <v>21</v>
      </c>
    </row>
    <row r="11" spans="1:8">
      <c r="A11" s="184">
        <v>1</v>
      </c>
      <c r="B11" s="24"/>
      <c r="C11" s="24" t="s">
        <v>132</v>
      </c>
      <c r="D11" s="25" t="s">
        <v>133</v>
      </c>
      <c r="E11" s="26" t="s">
        <v>134</v>
      </c>
      <c r="F11" s="27" t="s">
        <v>134</v>
      </c>
      <c r="G11" s="27"/>
      <c r="H11" s="28"/>
    </row>
    <row r="12" spans="1:8">
      <c r="A12" s="184">
        <v>2</v>
      </c>
      <c r="B12" s="30"/>
      <c r="C12" s="24" t="s">
        <v>132</v>
      </c>
      <c r="D12" s="31" t="s">
        <v>135</v>
      </c>
      <c r="E12" s="26" t="s">
        <v>136</v>
      </c>
      <c r="F12" s="27" t="s">
        <v>136</v>
      </c>
      <c r="G12" s="27"/>
      <c r="H12" s="28"/>
    </row>
    <row r="13" spans="1:8">
      <c r="A13" s="184">
        <v>3</v>
      </c>
      <c r="B13" s="30"/>
      <c r="C13" s="24" t="s">
        <v>132</v>
      </c>
      <c r="D13" s="25" t="s">
        <v>137</v>
      </c>
      <c r="E13" s="26" t="s">
        <v>138</v>
      </c>
      <c r="F13" s="27" t="s">
        <v>138</v>
      </c>
      <c r="G13" s="27"/>
      <c r="H13" s="28"/>
    </row>
    <row r="14" spans="1:8">
      <c r="A14" s="184">
        <v>4</v>
      </c>
      <c r="B14" s="24"/>
      <c r="C14" s="24" t="s">
        <v>132</v>
      </c>
      <c r="D14" s="31" t="s">
        <v>139</v>
      </c>
      <c r="E14" s="26" t="s">
        <v>140</v>
      </c>
      <c r="F14" s="27" t="s">
        <v>140</v>
      </c>
      <c r="G14" s="27"/>
      <c r="H14" s="28"/>
    </row>
    <row r="15" spans="1:8">
      <c r="A15" s="184">
        <v>5</v>
      </c>
      <c r="B15" s="30"/>
      <c r="C15" s="24" t="s">
        <v>132</v>
      </c>
      <c r="D15" s="25" t="s">
        <v>141</v>
      </c>
      <c r="E15" s="26" t="s">
        <v>142</v>
      </c>
      <c r="F15" s="27" t="s">
        <v>142</v>
      </c>
      <c r="G15" s="27"/>
      <c r="H15" s="28"/>
    </row>
    <row r="16" spans="1:8">
      <c r="A16" s="184">
        <v>6</v>
      </c>
      <c r="B16" s="24"/>
      <c r="C16" s="24" t="s">
        <v>132</v>
      </c>
      <c r="D16" s="31" t="s">
        <v>143</v>
      </c>
      <c r="E16" s="26" t="s">
        <v>144</v>
      </c>
      <c r="F16" s="27" t="s">
        <v>144</v>
      </c>
      <c r="G16" s="29"/>
      <c r="H16" s="28"/>
    </row>
    <row r="17" spans="1:8">
      <c r="A17" s="184">
        <v>7</v>
      </c>
      <c r="B17" s="30"/>
      <c r="C17" s="24" t="s">
        <v>132</v>
      </c>
      <c r="D17" s="25" t="s">
        <v>145</v>
      </c>
      <c r="E17" s="26" t="s">
        <v>146</v>
      </c>
      <c r="F17" s="27" t="s">
        <v>146</v>
      </c>
      <c r="G17" s="29"/>
      <c r="H17" s="28"/>
    </row>
    <row r="18" spans="1:8">
      <c r="A18" s="184">
        <v>8</v>
      </c>
      <c r="B18" s="24"/>
      <c r="C18" s="193" t="s">
        <v>132</v>
      </c>
      <c r="D18" s="194" t="s">
        <v>147</v>
      </c>
      <c r="E18" s="26" t="s">
        <v>148</v>
      </c>
      <c r="F18" s="27" t="s">
        <v>148</v>
      </c>
      <c r="G18" s="29"/>
      <c r="H18" s="28"/>
    </row>
    <row r="19" spans="1:8">
      <c r="A19" s="55"/>
      <c r="B19" s="24"/>
      <c r="C19" s="24"/>
      <c r="D19" s="25"/>
      <c r="E19" s="26"/>
      <c r="F19" s="29"/>
      <c r="G19" s="29"/>
      <c r="H19" s="28"/>
    </row>
    <row r="20" spans="1:8">
      <c r="A20" s="55"/>
      <c r="B20" s="24"/>
      <c r="C20" s="24"/>
      <c r="D20" s="25"/>
      <c r="E20" s="26"/>
      <c r="F20" s="29"/>
      <c r="G20" s="29"/>
      <c r="H20" s="28"/>
    </row>
    <row r="21" spans="1:8">
      <c r="A21" s="56"/>
      <c r="B21" s="30"/>
      <c r="C21" s="30"/>
      <c r="D21" s="31"/>
      <c r="E21" s="32"/>
      <c r="F21" s="33"/>
      <c r="G21" s="29"/>
      <c r="H21" s="28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3" location="findUserByEmail!A1" display="Function28"/>
    <hyperlink ref="F16" location="updateUser!A1" display="Function31"/>
    <hyperlink ref="F11" location="saveUser!A1" display="Function26"/>
    <hyperlink ref="F14" location="findUserByUsername!A1" display="Function29"/>
    <hyperlink ref="F17" location="changeUserRoll!A1" display="Function32"/>
    <hyperlink ref="F12" location="findUserById!A1" display="Function27"/>
    <hyperlink ref="F15" location="findAllUser!A1" display="Function30"/>
    <hyperlink ref="F18" location="changePassword!A1" display="Function3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tabSelected="1" topLeftCell="A9" workbookViewId="0">
      <selection activeCell="J26" sqref="J26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12" t="s">
        <v>22</v>
      </c>
      <c r="B2" s="212"/>
      <c r="C2" s="212"/>
      <c r="D2" s="212"/>
      <c r="E2" s="212"/>
      <c r="F2" s="212"/>
      <c r="G2" s="212"/>
      <c r="H2" s="212"/>
      <c r="I2" s="212"/>
    </row>
    <row r="3" spans="1:9" ht="14.25" customHeight="1">
      <c r="A3" s="35"/>
      <c r="B3" s="36"/>
      <c r="C3" s="36"/>
      <c r="D3" s="36"/>
      <c r="E3" s="36"/>
      <c r="F3" s="36"/>
      <c r="G3" s="36"/>
      <c r="H3" s="36"/>
      <c r="I3" s="37"/>
    </row>
    <row r="4" spans="1:9" ht="13.5" customHeight="1">
      <c r="A4" s="77" t="s">
        <v>113</v>
      </c>
      <c r="B4" s="213" t="str">
        <f>表紙!B4</f>
        <v>VIETNAMESE STUDY SYSTEM FOR JAPANESE</v>
      </c>
      <c r="C4" s="213"/>
      <c r="D4" s="214" t="s">
        <v>2</v>
      </c>
      <c r="E4" s="214"/>
      <c r="F4" s="215"/>
      <c r="G4" s="216"/>
      <c r="H4" s="216"/>
      <c r="I4" s="217"/>
    </row>
    <row r="5" spans="1:9" ht="13.5" customHeight="1">
      <c r="A5" s="59" t="s">
        <v>3</v>
      </c>
      <c r="B5" s="213" t="str">
        <f>表紙!B5</f>
        <v>Veazy</v>
      </c>
      <c r="C5" s="213"/>
      <c r="D5" s="214" t="s">
        <v>4</v>
      </c>
      <c r="E5" s="214"/>
      <c r="F5" s="215"/>
      <c r="G5" s="216"/>
      <c r="H5" s="216"/>
      <c r="I5" s="217"/>
    </row>
    <row r="6" spans="1:9" ht="12.75" customHeight="1">
      <c r="A6" s="60" t="s">
        <v>5</v>
      </c>
      <c r="B6" s="213" t="str">
        <f>B5&amp;"_"&amp;"Test Report"&amp;"_"&amp;"v1.0"</f>
        <v>Veazy_Test Report_v1.0</v>
      </c>
      <c r="C6" s="213"/>
      <c r="D6" s="214" t="s">
        <v>6</v>
      </c>
      <c r="E6" s="214"/>
      <c r="F6" s="218">
        <v>42585</v>
      </c>
      <c r="G6" s="219"/>
      <c r="H6" s="219"/>
      <c r="I6" s="220"/>
    </row>
    <row r="7" spans="1:9" ht="15.75" customHeight="1">
      <c r="A7" s="60" t="s">
        <v>114</v>
      </c>
      <c r="B7" s="211" t="s">
        <v>23</v>
      </c>
      <c r="C7" s="211"/>
      <c r="D7" s="211"/>
      <c r="E7" s="211"/>
      <c r="F7" s="211"/>
      <c r="G7" s="211"/>
      <c r="H7" s="211"/>
      <c r="I7" s="211"/>
    </row>
    <row r="8" spans="1:9" ht="14.25" customHeight="1">
      <c r="A8" s="38"/>
      <c r="B8" s="39"/>
      <c r="C8" s="36"/>
      <c r="D8" s="36"/>
      <c r="E8" s="36"/>
      <c r="F8" s="36"/>
      <c r="G8" s="36"/>
      <c r="H8" s="36"/>
      <c r="I8" s="37"/>
    </row>
    <row r="9" spans="1:9">
      <c r="A9" s="38"/>
      <c r="B9" s="39"/>
      <c r="C9" s="36"/>
      <c r="D9" s="36"/>
      <c r="E9" s="36"/>
      <c r="F9" s="36"/>
      <c r="G9" s="36"/>
      <c r="H9" s="36"/>
      <c r="I9" s="37"/>
    </row>
    <row r="10" spans="1:9">
      <c r="A10" s="40"/>
      <c r="B10" s="40"/>
      <c r="C10" s="40"/>
      <c r="D10" s="40"/>
      <c r="E10" s="40"/>
      <c r="F10" s="40"/>
      <c r="G10" s="40"/>
      <c r="H10" s="40"/>
      <c r="I10" s="40"/>
    </row>
    <row r="11" spans="1:9" ht="14.25" customHeight="1">
      <c r="A11" s="41" t="s">
        <v>15</v>
      </c>
      <c r="B11" s="42" t="s">
        <v>98</v>
      </c>
      <c r="C11" s="43" t="s">
        <v>24</v>
      </c>
      <c r="D11" s="42" t="s">
        <v>25</v>
      </c>
      <c r="E11" s="44" t="s">
        <v>26</v>
      </c>
      <c r="F11" s="44" t="s">
        <v>40</v>
      </c>
      <c r="G11" s="44" t="s">
        <v>42</v>
      </c>
      <c r="H11" s="44" t="s">
        <v>41</v>
      </c>
      <c r="I11" s="45" t="s">
        <v>27</v>
      </c>
    </row>
    <row r="12" spans="1:9">
      <c r="A12" s="46">
        <v>1</v>
      </c>
      <c r="B12" s="27" t="s">
        <v>134</v>
      </c>
      <c r="C12" s="47">
        <f>saveUser!A7</f>
        <v>2</v>
      </c>
      <c r="D12" s="47">
        <f>saveUser!C7</f>
        <v>0</v>
      </c>
      <c r="E12" s="47">
        <f>saveUser!F7</f>
        <v>0</v>
      </c>
      <c r="F12" s="48">
        <f>saveUser!L7</f>
        <v>1</v>
      </c>
      <c r="G12" s="47">
        <f>saveUser!M7</f>
        <v>1</v>
      </c>
      <c r="H12" s="47">
        <f>saveUser!N7</f>
        <v>0</v>
      </c>
      <c r="I12" s="47">
        <f>saveUser!O7</f>
        <v>2</v>
      </c>
    </row>
    <row r="13" spans="1:9">
      <c r="A13" s="46">
        <v>2</v>
      </c>
      <c r="B13" s="27" t="s">
        <v>136</v>
      </c>
      <c r="C13" s="47">
        <f>findUserById!A7</f>
        <v>3</v>
      </c>
      <c r="D13" s="47">
        <f>findUserById!C7</f>
        <v>0</v>
      </c>
      <c r="E13" s="47">
        <f>findUserById!F7</f>
        <v>0</v>
      </c>
      <c r="F13" s="48">
        <f>findUserById!L7</f>
        <v>1</v>
      </c>
      <c r="G13" s="47">
        <f>findUserById!M7</f>
        <v>2</v>
      </c>
      <c r="H13" s="47">
        <f>findUserById!N7</f>
        <v>0</v>
      </c>
      <c r="I13" s="47">
        <f>findUserById!O7</f>
        <v>3</v>
      </c>
    </row>
    <row r="14" spans="1:9">
      <c r="A14" s="46">
        <v>3</v>
      </c>
      <c r="B14" s="27" t="s">
        <v>138</v>
      </c>
      <c r="C14" s="47">
        <f>findUserByEmail!A7</f>
        <v>4</v>
      </c>
      <c r="D14" s="47">
        <f>findUserByEmail!C7</f>
        <v>0</v>
      </c>
      <c r="E14" s="47">
        <f>findUserByEmail!F7</f>
        <v>0</v>
      </c>
      <c r="F14" s="48">
        <f>findUserByEmail!L7</f>
        <v>2</v>
      </c>
      <c r="G14" s="47">
        <f>findUserByEmail!M7</f>
        <v>2</v>
      </c>
      <c r="H14" s="47">
        <f>findUserByEmail!N7</f>
        <v>0</v>
      </c>
      <c r="I14" s="47">
        <f>findUserByEmail!O7</f>
        <v>4</v>
      </c>
    </row>
    <row r="15" spans="1:9">
      <c r="A15" s="46">
        <v>4</v>
      </c>
      <c r="B15" s="27" t="s">
        <v>140</v>
      </c>
      <c r="C15" s="47">
        <f>findUserByUsername!A7</f>
        <v>4</v>
      </c>
      <c r="D15" s="47">
        <f>findUserByUsername!C7</f>
        <v>0</v>
      </c>
      <c r="E15" s="47">
        <f>findUserByUsername!F7</f>
        <v>0</v>
      </c>
      <c r="F15" s="47">
        <f>findUserByUsername!L7</f>
        <v>2</v>
      </c>
      <c r="G15" s="47">
        <f>findUserByUsername!M7</f>
        <v>2</v>
      </c>
      <c r="H15" s="47">
        <f>findUserByUsername!N7</f>
        <v>0</v>
      </c>
      <c r="I15" s="47">
        <f>findUserByUsername!O7</f>
        <v>4</v>
      </c>
    </row>
    <row r="16" spans="1:9">
      <c r="A16" s="46">
        <v>5</v>
      </c>
      <c r="B16" s="27" t="s">
        <v>142</v>
      </c>
      <c r="C16" s="47">
        <f>findAllUser!A7</f>
        <v>1</v>
      </c>
      <c r="D16" s="47">
        <f>findAllUser!C7</f>
        <v>0</v>
      </c>
      <c r="E16" s="47">
        <f>findAllUser!F7</f>
        <v>0</v>
      </c>
      <c r="F16" s="47">
        <f>findAllUser!L7</f>
        <v>1</v>
      </c>
      <c r="G16" s="47">
        <f>findAllUser!M7</f>
        <v>0</v>
      </c>
      <c r="H16" s="47">
        <f>findAllUser!N7</f>
        <v>0</v>
      </c>
      <c r="I16" s="47">
        <f>findAllUser!O7</f>
        <v>1</v>
      </c>
    </row>
    <row r="17" spans="1:9">
      <c r="A17" s="46">
        <v>6</v>
      </c>
      <c r="B17" s="27" t="s">
        <v>144</v>
      </c>
      <c r="C17" s="47">
        <f>updateUser!A7</f>
        <v>4</v>
      </c>
      <c r="D17" s="47">
        <f>updateUser!C7</f>
        <v>0</v>
      </c>
      <c r="E17" s="47">
        <f>updateUser!F7</f>
        <v>0</v>
      </c>
      <c r="F17" s="47">
        <f>updateUser!L7</f>
        <v>2</v>
      </c>
      <c r="G17" s="47">
        <f>updateUser!M7</f>
        <v>2</v>
      </c>
      <c r="H17" s="47">
        <f>updateUser!N7</f>
        <v>0</v>
      </c>
      <c r="I17" s="47">
        <f>updateUser!O7</f>
        <v>4</v>
      </c>
    </row>
    <row r="18" spans="1:9">
      <c r="A18" s="46">
        <v>7</v>
      </c>
      <c r="B18" s="27" t="s">
        <v>146</v>
      </c>
      <c r="C18" s="47">
        <f>changeUserRoll!A7</f>
        <v>1</v>
      </c>
      <c r="D18" s="47">
        <f>changeUserRoll!C7</f>
        <v>0</v>
      </c>
      <c r="E18" s="47">
        <f>changeUserRoll!F7</f>
        <v>0</v>
      </c>
      <c r="F18" s="47">
        <f>changeUserRoll!L7</f>
        <v>1</v>
      </c>
      <c r="G18" s="47">
        <f>changeUserRoll!M7</f>
        <v>0</v>
      </c>
      <c r="H18" s="47">
        <f>changeUserRoll!N7</f>
        <v>0</v>
      </c>
      <c r="I18" s="47">
        <f>changeUserRoll!O7</f>
        <v>1</v>
      </c>
    </row>
    <row r="19" spans="1:9">
      <c r="A19" s="46">
        <v>8</v>
      </c>
      <c r="B19" s="27" t="s">
        <v>148</v>
      </c>
      <c r="C19" s="47">
        <f>changePassword!A7</f>
        <v>3</v>
      </c>
      <c r="D19" s="47">
        <f>changePassword!C7</f>
        <v>0</v>
      </c>
      <c r="E19" s="47">
        <f>changePassword!F7</f>
        <v>0</v>
      </c>
      <c r="F19" s="47">
        <f>changePassword!L7</f>
        <v>2</v>
      </c>
      <c r="G19" s="47">
        <f>changePassword!M7</f>
        <v>1</v>
      </c>
      <c r="H19" s="47">
        <f>changePassword!N7</f>
        <v>0</v>
      </c>
      <c r="I19" s="47">
        <f>changePassword!O7</f>
        <v>3</v>
      </c>
    </row>
    <row r="20" spans="1:9">
      <c r="A20" s="46"/>
      <c r="B20" s="58"/>
      <c r="C20" s="47"/>
      <c r="D20" s="47"/>
      <c r="E20" s="47"/>
      <c r="F20" s="47"/>
      <c r="G20" s="47"/>
      <c r="H20" s="47"/>
      <c r="I20" s="47"/>
    </row>
    <row r="21" spans="1:9" ht="16.5">
      <c r="A21" s="49"/>
      <c r="B21" s="57" t="s">
        <v>28</v>
      </c>
      <c r="C21" s="50">
        <f t="shared" ref="C21:I21" si="0">SUM(C10:C20)</f>
        <v>22</v>
      </c>
      <c r="D21" s="50">
        <f t="shared" si="0"/>
        <v>0</v>
      </c>
      <c r="E21" s="50">
        <f t="shared" si="0"/>
        <v>0</v>
      </c>
      <c r="F21" s="50">
        <f t="shared" si="0"/>
        <v>12</v>
      </c>
      <c r="G21" s="50">
        <f t="shared" si="0"/>
        <v>10</v>
      </c>
      <c r="H21" s="50">
        <f t="shared" si="0"/>
        <v>0</v>
      </c>
      <c r="I21" s="50">
        <f t="shared" si="0"/>
        <v>22</v>
      </c>
    </row>
    <row r="22" spans="1:9">
      <c r="A22" s="51"/>
      <c r="B22" s="40"/>
      <c r="C22" s="52"/>
      <c r="D22" s="53"/>
      <c r="E22" s="53"/>
      <c r="F22" s="53"/>
      <c r="G22" s="53"/>
      <c r="H22" s="53"/>
      <c r="I22" s="53"/>
    </row>
    <row r="23" spans="1:9" ht="15">
      <c r="A23" s="40"/>
      <c r="B23" s="61" t="s">
        <v>29</v>
      </c>
      <c r="C23" s="40"/>
      <c r="D23" s="62">
        <f>(C21+D21)*100/(I21)</f>
        <v>100</v>
      </c>
      <c r="E23" s="40" t="s">
        <v>30</v>
      </c>
      <c r="F23" s="40"/>
      <c r="G23" s="40"/>
      <c r="H23" s="40"/>
      <c r="I23" s="54"/>
    </row>
    <row r="24" spans="1:9" ht="15">
      <c r="A24" s="40"/>
      <c r="B24" s="78" t="s">
        <v>110</v>
      </c>
      <c r="C24" s="40"/>
      <c r="D24" s="62">
        <f>C21*100/(I21)</f>
        <v>100</v>
      </c>
      <c r="E24" s="40" t="s">
        <v>30</v>
      </c>
      <c r="F24" s="40"/>
      <c r="G24" s="40"/>
      <c r="H24" s="40"/>
      <c r="I24" s="54"/>
    </row>
    <row r="25" spans="1:9" ht="15">
      <c r="B25" s="78" t="s">
        <v>111</v>
      </c>
      <c r="C25" s="40"/>
      <c r="D25" s="62">
        <f>F21*100/I21</f>
        <v>54.545454545454547</v>
      </c>
      <c r="E25" s="40" t="s">
        <v>30</v>
      </c>
    </row>
    <row r="26" spans="1:9" ht="15">
      <c r="B26" s="78" t="s">
        <v>112</v>
      </c>
      <c r="D26" s="62">
        <f>G21*100/I21</f>
        <v>45.454545454545453</v>
      </c>
      <c r="E26" s="40" t="s">
        <v>30</v>
      </c>
    </row>
    <row r="27" spans="1:9" ht="15">
      <c r="B27" s="61" t="s">
        <v>31</v>
      </c>
      <c r="D27" s="62">
        <f>H21*100/I21</f>
        <v>0</v>
      </c>
      <c r="E27" s="40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4" location="findUserByEmail!A1" display="Function28"/>
    <hyperlink ref="B17" location="updateUser!A1" display="Function31"/>
    <hyperlink ref="B12" location="saveUser!A1" display="Function26"/>
    <hyperlink ref="B15" location="findUserByUsername!A1" display="Function29"/>
    <hyperlink ref="B18" location="changeUserRoll!A1" display="Function32"/>
    <hyperlink ref="B13" location="findUserById!A1" display="Function27"/>
    <hyperlink ref="B16" location="findAllUser!A1" display="Function30"/>
    <hyperlink ref="B19" location="changePassword!A1" display="Function3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workbookViewId="0">
      <selection activeCell="V9" sqref="V9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134</v>
      </c>
      <c r="D2" s="255"/>
      <c r="F2" s="253" t="s">
        <v>119</v>
      </c>
      <c r="G2" s="253"/>
      <c r="H2" s="253"/>
      <c r="I2" s="253"/>
      <c r="J2" s="253"/>
      <c r="K2" s="253"/>
      <c r="L2" s="256" t="s">
        <v>133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28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2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1</v>
      </c>
      <c r="M7" s="90">
        <f>COUNTIF(E37:HQ37,"A")</f>
        <v>1</v>
      </c>
      <c r="N7" s="90">
        <f>COUNTIF(E37:HQ37,"B")</f>
        <v>0</v>
      </c>
      <c r="O7" s="238">
        <f>COUNTA(E9:HT9)</f>
        <v>2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152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151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 t="s">
        <v>37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 t="s">
        <v>150</v>
      </c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 t="s">
        <v>149</v>
      </c>
      <c r="E19" s="104"/>
      <c r="F19" s="99" t="s">
        <v>78</v>
      </c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 t="s">
        <v>37</v>
      </c>
      <c r="E20" s="104"/>
      <c r="F20" s="99"/>
      <c r="G20" s="99" t="s">
        <v>78</v>
      </c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/>
      <c r="E28" s="192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/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 t="s">
        <v>42</v>
      </c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 t="s">
        <v>44</v>
      </c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>
        <v>39139</v>
      </c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4" zoomScaleNormal="100" workbookViewId="0">
      <selection activeCell="M41" sqref="M4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136</v>
      </c>
      <c r="D2" s="255"/>
      <c r="F2" s="253" t="s">
        <v>119</v>
      </c>
      <c r="G2" s="253"/>
      <c r="H2" s="253"/>
      <c r="I2" s="253"/>
      <c r="J2" s="253"/>
      <c r="K2" s="253"/>
      <c r="L2" s="256" t="s">
        <v>135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27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3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1</v>
      </c>
      <c r="M7" s="90">
        <f>COUNTIF(E37:HQ37,"A")</f>
        <v>2</v>
      </c>
      <c r="N7" s="90">
        <f>COUNTIF(E37:HQ37,"B")</f>
        <v>0</v>
      </c>
      <c r="O7" s="238">
        <f>COUNTA(E9:HT9)</f>
        <v>3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155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164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>
        <v>-1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 t="s">
        <v>37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152</v>
      </c>
      <c r="E28" s="192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 t="s">
        <v>78</v>
      </c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 t="s">
        <v>42</v>
      </c>
      <c r="H37" s="128" t="s">
        <v>42</v>
      </c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 t="s">
        <v>44</v>
      </c>
      <c r="H38" s="131" t="s">
        <v>44</v>
      </c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>
        <v>39139</v>
      </c>
      <c r="H39" s="133">
        <v>39140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24" workbookViewId="0">
      <selection activeCell="T40" sqref="J9:T40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138</v>
      </c>
      <c r="D2" s="255"/>
      <c r="F2" s="253" t="s">
        <v>119</v>
      </c>
      <c r="G2" s="253"/>
      <c r="H2" s="253"/>
      <c r="I2" s="253"/>
      <c r="J2" s="253"/>
      <c r="K2" s="253"/>
      <c r="L2" s="256" t="s">
        <v>137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26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4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2</v>
      </c>
      <c r="M7" s="90">
        <f>COUNTIF(E37:HQ37,"A")</f>
        <v>2</v>
      </c>
      <c r="N7" s="90">
        <f>COUNTIF(E37:HQ37,"B")</f>
        <v>0</v>
      </c>
      <c r="O7" s="238">
        <f>COUNTA(E9:HT9)</f>
        <v>4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 t="s">
        <v>153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156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165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 t="s">
        <v>37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 t="s">
        <v>154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 t="s">
        <v>166</v>
      </c>
      <c r="E18" s="104"/>
      <c r="F18" s="99"/>
      <c r="G18" s="99"/>
      <c r="H18" s="99"/>
      <c r="I18" s="99" t="s">
        <v>78</v>
      </c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152</v>
      </c>
      <c r="E28" s="192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 t="s">
        <v>78</v>
      </c>
      <c r="I29" s="99" t="s">
        <v>78</v>
      </c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 t="s">
        <v>42</v>
      </c>
      <c r="H37" s="128" t="s">
        <v>42</v>
      </c>
      <c r="I37" s="128" t="s">
        <v>40</v>
      </c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 t="s">
        <v>44</v>
      </c>
      <c r="H38" s="131" t="s">
        <v>44</v>
      </c>
      <c r="I38" s="131" t="s">
        <v>44</v>
      </c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>
        <v>39139</v>
      </c>
      <c r="H39" s="133">
        <v>39140</v>
      </c>
      <c r="I39" s="133">
        <v>39141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5" workbookViewId="0">
      <selection activeCell="V21" sqref="V21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140</v>
      </c>
      <c r="D2" s="255"/>
      <c r="F2" s="253" t="s">
        <v>119</v>
      </c>
      <c r="G2" s="253"/>
      <c r="H2" s="253"/>
      <c r="I2" s="253"/>
      <c r="J2" s="253"/>
      <c r="K2" s="253"/>
      <c r="L2" s="256" t="s">
        <v>139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26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4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2</v>
      </c>
      <c r="M7" s="90">
        <f>COUNTIF(E37:HQ37,"A")</f>
        <v>2</v>
      </c>
      <c r="N7" s="90">
        <f>COUNTIF(E37:HQ37,"B")</f>
        <v>0</v>
      </c>
      <c r="O7" s="238">
        <f>COUNTA(E9:HT9)</f>
        <v>4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 t="s">
        <v>34</v>
      </c>
      <c r="H9" s="142" t="s">
        <v>35</v>
      </c>
      <c r="I9" s="142" t="s">
        <v>153</v>
      </c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 t="s">
        <v>157</v>
      </c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 t="s">
        <v>167</v>
      </c>
      <c r="E15" s="104"/>
      <c r="F15" s="99" t="s">
        <v>78</v>
      </c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 t="s">
        <v>37</v>
      </c>
      <c r="E16" s="104"/>
      <c r="F16" s="99"/>
      <c r="G16" s="99" t="s">
        <v>78</v>
      </c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 t="s">
        <v>154</v>
      </c>
      <c r="E17" s="104"/>
      <c r="F17" s="99"/>
      <c r="G17" s="99"/>
      <c r="H17" s="99" t="s">
        <v>78</v>
      </c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 t="s">
        <v>168</v>
      </c>
      <c r="E18" s="104"/>
      <c r="F18" s="99"/>
      <c r="G18" s="99"/>
      <c r="H18" s="99"/>
      <c r="I18" s="99" t="s">
        <v>78</v>
      </c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152</v>
      </c>
      <c r="E28" s="192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 t="s">
        <v>78</v>
      </c>
      <c r="H29" s="99" t="s">
        <v>78</v>
      </c>
      <c r="I29" s="99" t="s">
        <v>78</v>
      </c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 t="s">
        <v>42</v>
      </c>
      <c r="H37" s="128" t="s">
        <v>42</v>
      </c>
      <c r="I37" s="128" t="s">
        <v>40</v>
      </c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 t="s">
        <v>44</v>
      </c>
      <c r="H38" s="131" t="s">
        <v>44</v>
      </c>
      <c r="I38" s="131" t="s">
        <v>44</v>
      </c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>
        <v>39139</v>
      </c>
      <c r="H39" s="133">
        <v>39140</v>
      </c>
      <c r="I39" s="133">
        <v>39141</v>
      </c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37:T37">
      <formula1>"N,A,B,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10:T3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1"/>
  <sheetViews>
    <sheetView topLeftCell="A12" workbookViewId="0">
      <selection activeCell="V37" sqref="V37"/>
    </sheetView>
  </sheetViews>
  <sheetFormatPr defaultRowHeight="13.5" customHeight="1"/>
  <cols>
    <col min="1" max="1" width="6.75" style="84" customWidth="1"/>
    <col min="2" max="2" width="13.375" style="92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3" ht="13.5" customHeight="1" thickBot="1">
      <c r="A1" s="82"/>
      <c r="B1" s="83"/>
    </row>
    <row r="2" spans="1:23" ht="13.5" customHeight="1">
      <c r="A2" s="252" t="s">
        <v>52</v>
      </c>
      <c r="B2" s="253"/>
      <c r="C2" s="254" t="s">
        <v>142</v>
      </c>
      <c r="D2" s="255"/>
      <c r="F2" s="253" t="s">
        <v>119</v>
      </c>
      <c r="G2" s="253"/>
      <c r="H2" s="253"/>
      <c r="I2" s="253"/>
      <c r="J2" s="253"/>
      <c r="K2" s="253"/>
      <c r="L2" s="256" t="s">
        <v>141</v>
      </c>
      <c r="M2" s="257"/>
      <c r="N2" s="257"/>
      <c r="O2" s="257"/>
      <c r="P2" s="257"/>
      <c r="Q2" s="257"/>
      <c r="R2" s="257"/>
      <c r="S2" s="257"/>
      <c r="T2" s="258"/>
    </row>
    <row r="3" spans="1:23" ht="13.5" customHeight="1">
      <c r="A3" s="240" t="s">
        <v>53</v>
      </c>
      <c r="B3" s="241"/>
      <c r="C3" s="259" t="s">
        <v>32</v>
      </c>
      <c r="D3" s="260"/>
      <c r="E3" s="261"/>
      <c r="F3" s="244" t="s">
        <v>54</v>
      </c>
      <c r="G3" s="245"/>
      <c r="H3" s="245"/>
      <c r="I3" s="245"/>
      <c r="J3" s="245"/>
      <c r="K3" s="246"/>
      <c r="L3" s="260"/>
      <c r="M3" s="260"/>
      <c r="N3" s="260"/>
      <c r="O3" s="86"/>
      <c r="P3" s="86"/>
      <c r="Q3" s="86"/>
      <c r="R3" s="86"/>
      <c r="S3" s="86"/>
      <c r="T3" s="87"/>
    </row>
    <row r="4" spans="1:23" ht="13.5" customHeight="1">
      <c r="A4" s="240" t="s">
        <v>55</v>
      </c>
      <c r="B4" s="241"/>
      <c r="C4" s="242">
        <v>300</v>
      </c>
      <c r="D4" s="243"/>
      <c r="E4" s="88"/>
      <c r="F4" s="244" t="s">
        <v>56</v>
      </c>
      <c r="G4" s="245"/>
      <c r="H4" s="245"/>
      <c r="I4" s="245"/>
      <c r="J4" s="245"/>
      <c r="K4" s="246"/>
      <c r="L4" s="247">
        <f xml:space="preserve"> IF([2]機能一覧!E6&lt;&gt;"N/A",SUM(C4*[2]機能一覧!E6/1000,- O7),"N/A")</f>
        <v>29</v>
      </c>
      <c r="M4" s="248"/>
      <c r="N4" s="248"/>
      <c r="O4" s="248"/>
      <c r="P4" s="248"/>
      <c r="Q4" s="248"/>
      <c r="R4" s="248"/>
      <c r="S4" s="248"/>
      <c r="T4" s="249"/>
      <c r="V4" s="89"/>
    </row>
    <row r="5" spans="1:23" ht="13.5" customHeight="1">
      <c r="A5" s="240" t="s">
        <v>57</v>
      </c>
      <c r="B5" s="241"/>
      <c r="C5" s="250" t="s">
        <v>51</v>
      </c>
      <c r="D5" s="250"/>
      <c r="E5" s="250"/>
      <c r="F5" s="251"/>
      <c r="G5" s="251"/>
      <c r="H5" s="251"/>
      <c r="I5" s="251"/>
      <c r="J5" s="251"/>
      <c r="K5" s="251"/>
      <c r="L5" s="250"/>
      <c r="M5" s="250"/>
      <c r="N5" s="250"/>
      <c r="O5" s="250"/>
      <c r="P5" s="250"/>
      <c r="Q5" s="250"/>
      <c r="R5" s="250"/>
      <c r="S5" s="250"/>
      <c r="T5" s="250"/>
    </row>
    <row r="6" spans="1:23" ht="13.5" customHeight="1">
      <c r="A6" s="225" t="s">
        <v>115</v>
      </c>
      <c r="B6" s="226"/>
      <c r="C6" s="227" t="s">
        <v>116</v>
      </c>
      <c r="D6" s="228"/>
      <c r="E6" s="229"/>
      <c r="F6" s="227" t="s">
        <v>117</v>
      </c>
      <c r="G6" s="228"/>
      <c r="H6" s="228"/>
      <c r="I6" s="228"/>
      <c r="J6" s="228"/>
      <c r="K6" s="230"/>
      <c r="L6" s="228" t="s">
        <v>58</v>
      </c>
      <c r="M6" s="228"/>
      <c r="N6" s="228"/>
      <c r="O6" s="231" t="s">
        <v>118</v>
      </c>
      <c r="P6" s="228"/>
      <c r="Q6" s="228"/>
      <c r="R6" s="228"/>
      <c r="S6" s="228"/>
      <c r="T6" s="232"/>
      <c r="V6" s="89"/>
    </row>
    <row r="7" spans="1:23" ht="13.5" customHeight="1" thickBot="1">
      <c r="A7" s="233">
        <f>COUNTIF(F38:HQ38,"P")</f>
        <v>1</v>
      </c>
      <c r="B7" s="234"/>
      <c r="C7" s="235">
        <f>COUNTIF(F38:HQ38,"F")</f>
        <v>0</v>
      </c>
      <c r="D7" s="236"/>
      <c r="E7" s="234"/>
      <c r="F7" s="235">
        <f>SUM(O7,- A7,- C7)</f>
        <v>0</v>
      </c>
      <c r="G7" s="236"/>
      <c r="H7" s="236"/>
      <c r="I7" s="236"/>
      <c r="J7" s="236"/>
      <c r="K7" s="237"/>
      <c r="L7" s="90">
        <f>COUNTIF(E37:HQ37,"N")</f>
        <v>1</v>
      </c>
      <c r="M7" s="90">
        <f>COUNTIF(E37:HQ37,"A")</f>
        <v>0</v>
      </c>
      <c r="N7" s="90">
        <f>COUNTIF(E37:HQ37,"B")</f>
        <v>0</v>
      </c>
      <c r="O7" s="238">
        <f>COUNTA(E9:HT9)</f>
        <v>1</v>
      </c>
      <c r="P7" s="236"/>
      <c r="Q7" s="236"/>
      <c r="R7" s="236"/>
      <c r="S7" s="236"/>
      <c r="T7" s="239"/>
      <c r="U7" s="91"/>
    </row>
    <row r="8" spans="1:23" ht="11.25" thickBot="1"/>
    <row r="9" spans="1:23" ht="46.5" customHeight="1" thickTop="1" thickBot="1">
      <c r="A9" s="138"/>
      <c r="B9" s="139"/>
      <c r="C9" s="140"/>
      <c r="D9" s="141"/>
      <c r="E9" s="140"/>
      <c r="F9" s="142" t="s">
        <v>33</v>
      </c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3"/>
      <c r="U9" s="93"/>
      <c r="V9" s="94"/>
      <c r="W9" s="82"/>
    </row>
    <row r="10" spans="1:23" ht="13.5" customHeight="1">
      <c r="A10" s="144" t="s">
        <v>59</v>
      </c>
      <c r="B10" s="95" t="s">
        <v>60</v>
      </c>
      <c r="C10" s="96"/>
      <c r="D10" s="97"/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100"/>
    </row>
    <row r="11" spans="1:23" ht="13.5" customHeight="1">
      <c r="A11" s="145"/>
      <c r="B11" s="95"/>
      <c r="C11" s="96"/>
      <c r="D11" s="97" t="s">
        <v>36</v>
      </c>
      <c r="E11" s="101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00"/>
      <c r="V11" s="89"/>
    </row>
    <row r="12" spans="1:23" ht="13.5" customHeight="1">
      <c r="A12" s="145"/>
      <c r="B12" s="95"/>
      <c r="C12" s="96"/>
      <c r="D12" s="97"/>
      <c r="E12" s="101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00"/>
    </row>
    <row r="13" spans="1:23" ht="13.5" customHeight="1">
      <c r="A13" s="145"/>
      <c r="B13" s="95"/>
      <c r="C13" s="96"/>
      <c r="D13" s="97"/>
      <c r="E13" s="102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00"/>
    </row>
    <row r="14" spans="1:23" ht="13.5" customHeight="1">
      <c r="A14" s="145"/>
      <c r="B14" s="95"/>
      <c r="C14" s="96"/>
      <c r="D14" s="97"/>
      <c r="E14" s="104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00"/>
    </row>
    <row r="15" spans="1:23" ht="13.5" customHeight="1">
      <c r="A15" s="145"/>
      <c r="B15" s="95"/>
      <c r="C15" s="96"/>
      <c r="D15" s="97"/>
      <c r="E15" s="104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00"/>
      <c r="W15" s="89"/>
    </row>
    <row r="16" spans="1:23" ht="13.5" customHeight="1">
      <c r="A16" s="145"/>
      <c r="B16" s="95"/>
      <c r="C16" s="96"/>
      <c r="D16" s="97"/>
      <c r="E16" s="104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00"/>
    </row>
    <row r="17" spans="1:21" ht="13.5" customHeight="1">
      <c r="A17" s="145"/>
      <c r="B17" s="95"/>
      <c r="C17" s="96"/>
      <c r="D17" s="97"/>
      <c r="E17" s="104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00"/>
      <c r="U17" s="103"/>
    </row>
    <row r="18" spans="1:21" ht="13.5" customHeight="1">
      <c r="A18" s="145"/>
      <c r="B18" s="95"/>
      <c r="C18" s="96"/>
      <c r="D18" s="97"/>
      <c r="E18" s="104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100"/>
    </row>
    <row r="19" spans="1:21" ht="13.5" customHeight="1">
      <c r="A19" s="145"/>
      <c r="B19" s="95"/>
      <c r="C19" s="96"/>
      <c r="D19" s="97"/>
      <c r="E19" s="104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00"/>
    </row>
    <row r="20" spans="1:21" ht="13.5" customHeight="1">
      <c r="A20" s="145"/>
      <c r="B20" s="95"/>
      <c r="C20" s="96"/>
      <c r="D20" s="183"/>
      <c r="E20" s="104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00"/>
    </row>
    <row r="21" spans="1:21" ht="13.5" customHeight="1">
      <c r="A21" s="145"/>
      <c r="B21" s="95"/>
      <c r="C21" s="96"/>
      <c r="D21" s="97"/>
      <c r="E21" s="104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00"/>
    </row>
    <row r="22" spans="1:21" ht="13.5" customHeight="1">
      <c r="A22" s="145"/>
      <c r="B22" s="95"/>
      <c r="C22" s="96"/>
      <c r="D22" s="97"/>
      <c r="E22" s="104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00"/>
    </row>
    <row r="23" spans="1:21" ht="13.5" customHeight="1">
      <c r="A23" s="145"/>
      <c r="B23" s="95"/>
      <c r="C23" s="96"/>
      <c r="D23" s="97"/>
      <c r="E23" s="104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00"/>
    </row>
    <row r="24" spans="1:21" ht="13.5" customHeight="1">
      <c r="A24" s="145"/>
      <c r="B24" s="95"/>
      <c r="C24" s="96"/>
      <c r="D24" s="183"/>
      <c r="E24" s="104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00"/>
    </row>
    <row r="25" spans="1:21" ht="13.5" customHeight="1">
      <c r="A25" s="145"/>
      <c r="B25" s="95"/>
      <c r="C25" s="96"/>
      <c r="D25" s="97"/>
      <c r="E25" s="104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00"/>
    </row>
    <row r="26" spans="1:21" ht="13.5" customHeight="1" thickBot="1">
      <c r="A26" s="145"/>
      <c r="B26" s="105"/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10"/>
    </row>
    <row r="27" spans="1:21" ht="13.5" customHeight="1" thickTop="1">
      <c r="A27" s="146" t="s">
        <v>61</v>
      </c>
      <c r="B27" s="111" t="s">
        <v>62</v>
      </c>
      <c r="C27" s="112"/>
      <c r="D27" s="113"/>
      <c r="E27" s="114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6"/>
    </row>
    <row r="28" spans="1:21" ht="13.5" customHeight="1">
      <c r="A28" s="147"/>
      <c r="B28" s="117"/>
      <c r="C28" s="118"/>
      <c r="D28" s="119" t="s">
        <v>158</v>
      </c>
      <c r="E28" s="192"/>
      <c r="F28" s="99" t="s">
        <v>78</v>
      </c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00"/>
    </row>
    <row r="29" spans="1:21" ht="13.5" customHeight="1">
      <c r="A29" s="147"/>
      <c r="B29" s="117"/>
      <c r="C29" s="120"/>
      <c r="D29" s="119" t="s">
        <v>37</v>
      </c>
      <c r="E29" s="121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00"/>
    </row>
    <row r="30" spans="1:21" ht="13.5" customHeight="1">
      <c r="A30" s="147"/>
      <c r="B30" s="117" t="s">
        <v>63</v>
      </c>
      <c r="C30" s="120"/>
      <c r="D30" s="119"/>
      <c r="E30" s="121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00"/>
    </row>
    <row r="31" spans="1:21" ht="13.5" customHeight="1">
      <c r="A31" s="147"/>
      <c r="B31" s="117"/>
      <c r="C31" s="120"/>
      <c r="D31" s="119"/>
      <c r="E31" s="121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00"/>
    </row>
    <row r="32" spans="1:21" ht="13.5" customHeight="1">
      <c r="A32" s="147"/>
      <c r="B32" s="117"/>
      <c r="C32" s="120"/>
      <c r="D32" s="119"/>
      <c r="E32" s="121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00"/>
    </row>
    <row r="33" spans="1:20" ht="13.5" customHeight="1">
      <c r="A33" s="147"/>
      <c r="B33" s="117" t="s">
        <v>64</v>
      </c>
      <c r="C33" s="120"/>
      <c r="D33" s="119"/>
      <c r="E33" s="121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00"/>
    </row>
    <row r="34" spans="1:20" ht="13.5" customHeight="1">
      <c r="A34" s="147"/>
      <c r="B34" s="117"/>
      <c r="C34" s="120"/>
      <c r="D34" s="119"/>
      <c r="E34" s="12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00"/>
    </row>
    <row r="35" spans="1:20" ht="13.5" customHeight="1">
      <c r="A35" s="147"/>
      <c r="B35" s="122"/>
      <c r="C35" s="185"/>
      <c r="D35" s="119"/>
      <c r="E35" s="18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7"/>
    </row>
    <row r="36" spans="1:20" ht="13.5" customHeight="1" thickBot="1">
      <c r="A36" s="147"/>
      <c r="B36" s="122"/>
      <c r="C36" s="123"/>
      <c r="D36" s="124"/>
      <c r="E36" s="125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7"/>
    </row>
    <row r="37" spans="1:20" ht="13.5" customHeight="1" thickTop="1">
      <c r="A37" s="146" t="s">
        <v>38</v>
      </c>
      <c r="B37" s="221" t="s">
        <v>39</v>
      </c>
      <c r="C37" s="221"/>
      <c r="D37" s="221"/>
      <c r="E37" s="191"/>
      <c r="F37" s="128" t="s">
        <v>40</v>
      </c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9"/>
    </row>
    <row r="38" spans="1:20" ht="13.5" customHeight="1">
      <c r="A38" s="148"/>
      <c r="B38" s="222" t="s">
        <v>43</v>
      </c>
      <c r="C38" s="222"/>
      <c r="D38" s="222"/>
      <c r="E38" s="130"/>
      <c r="F38" s="131" t="s">
        <v>44</v>
      </c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2"/>
    </row>
    <row r="39" spans="1:20" ht="13.5" customHeight="1">
      <c r="A39" s="148"/>
      <c r="B39" s="223" t="s">
        <v>45</v>
      </c>
      <c r="C39" s="223"/>
      <c r="D39" s="223"/>
      <c r="E39" s="121"/>
      <c r="F39" s="133">
        <v>39139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4"/>
    </row>
    <row r="40" spans="1:20" ht="11.25" thickBot="1">
      <c r="A40" s="149"/>
      <c r="B40" s="224" t="s">
        <v>46</v>
      </c>
      <c r="C40" s="224"/>
      <c r="D40" s="224"/>
      <c r="E40" s="135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7"/>
    </row>
    <row r="41" spans="1:20" ht="11.25" thickTop="1">
      <c r="A41" s="92"/>
      <c r="B41" s="84"/>
      <c r="C41" s="85"/>
      <c r="D41" s="84"/>
    </row>
  </sheetData>
  <mergeCells count="27">
    <mergeCell ref="A2:B2"/>
    <mergeCell ref="C2:D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F6:K6"/>
    <mergeCell ref="L6:N6"/>
    <mergeCell ref="O6:T6"/>
    <mergeCell ref="A7:B7"/>
    <mergeCell ref="C7:E7"/>
    <mergeCell ref="F7:K7"/>
    <mergeCell ref="O7:T7"/>
    <mergeCell ref="B37:D37"/>
    <mergeCell ref="B38:D38"/>
    <mergeCell ref="B39:D39"/>
    <mergeCell ref="B40:D40"/>
    <mergeCell ref="A6:B6"/>
    <mergeCell ref="C6:E6"/>
  </mergeCells>
  <dataValidations count="3">
    <dataValidation type="list" allowBlank="1" showInputMessage="1" showErrorMessage="1" sqref="F10:T36">
      <formula1>"O, "</formula1>
    </dataValidation>
    <dataValidation type="list" allowBlank="1" showInputMessage="1" showErrorMessage="1" sqref="F38:T38">
      <formula1>"P,F, "</formula1>
    </dataValidation>
    <dataValidation type="list" allowBlank="1" showInputMessage="1" showErrorMessage="1" sqref="F37:T37">
      <formula1>"N,A,B,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11</vt:i4>
      </vt:variant>
    </vt:vector>
  </HeadingPairs>
  <TitlesOfParts>
    <vt:vector size="23" baseType="lpstr">
      <vt:lpstr>ガイドライン</vt:lpstr>
      <vt:lpstr>表紙</vt:lpstr>
      <vt:lpstr>機能一覧</vt:lpstr>
      <vt:lpstr>テスト報告</vt:lpstr>
      <vt:lpstr>saveUser</vt:lpstr>
      <vt:lpstr>findUserById</vt:lpstr>
      <vt:lpstr>findUserByEmail</vt:lpstr>
      <vt:lpstr>findUserByUsername</vt:lpstr>
      <vt:lpstr>findAllUser</vt:lpstr>
      <vt:lpstr>updateUser</vt:lpstr>
      <vt:lpstr>changeUserRoll</vt:lpstr>
      <vt:lpstr>changePassword</vt:lpstr>
      <vt:lpstr>changePassword!Print_Area</vt:lpstr>
      <vt:lpstr>changeUserRoll!Print_Area</vt:lpstr>
      <vt:lpstr>findAllUser!Print_Area</vt:lpstr>
      <vt:lpstr>findUserByEmail!Print_Area</vt:lpstr>
      <vt:lpstr>findUserById!Print_Area</vt:lpstr>
      <vt:lpstr>findUserByUsername!Print_Area</vt:lpstr>
      <vt:lpstr>saveUser!Print_Area</vt:lpstr>
      <vt:lpstr>updateUser!Print_Area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2016-08-04T11:06:18Z</dcterms:modified>
  <cp:category>Template</cp:category>
  <cp:contentStatus>20/8/2012</cp:contentStatus>
</cp:coreProperties>
</file>