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firstSheet="8" activeTab="8"/>
  </bookViews>
  <sheets>
    <sheet name="ガイドライン" sheetId="13" r:id="rId1"/>
    <sheet name="表紙" sheetId="4" r:id="rId2"/>
    <sheet name="機能一覧" sheetId="5" r:id="rId3"/>
    <sheet name="テスト報告" sheetId="6" r:id="rId4"/>
    <sheet name="generateTest" sheetId="21" r:id="rId5"/>
    <sheet name="saveQuestion" sheetId="22" r:id="rId6"/>
    <sheet name="findQuestionById" sheetId="23" r:id="rId7"/>
    <sheet name="findQuestionByCode" sheetId="24" r:id="rId8"/>
    <sheet name="findAllQuestion" sheetId="25" r:id="rId9"/>
    <sheet name="updateQuestion" sheetId="26" r:id="rId10"/>
    <sheet name="deleteQuestion" sheetId="27" r:id="rId11"/>
  </sheets>
  <definedNames>
    <definedName name="ACTION" localSheetId="10">#REF!</definedName>
    <definedName name="ACTION" localSheetId="8">#REF!</definedName>
    <definedName name="ACTION" localSheetId="7">#REF!</definedName>
    <definedName name="ACTION" localSheetId="6">#REF!</definedName>
    <definedName name="ACTION" localSheetId="4">#REF!</definedName>
    <definedName name="ACTION" localSheetId="5">#REF!</definedName>
    <definedName name="ACTION" localSheetId="9">#REF!</definedName>
    <definedName name="ACTION">#REF!</definedName>
    <definedName name="deleteLesson" localSheetId="10">#REF!</definedName>
    <definedName name="deleteLesson" localSheetId="8">#REF!</definedName>
    <definedName name="deleteLesson" localSheetId="7">#REF!</definedName>
    <definedName name="deleteLesson" localSheetId="6">#REF!</definedName>
    <definedName name="deleteLesson" localSheetId="4">#REF!</definedName>
    <definedName name="deleteLesson" localSheetId="5">#REF!</definedName>
    <definedName name="deleteLesson" localSheetId="9">#REF!</definedName>
    <definedName name="deleteLesson">#REF!</definedName>
    <definedName name="deleteReport">#REF!</definedName>
    <definedName name="findUserById">#REF!</definedName>
    <definedName name="generateTest" localSheetId="10">#REF!</definedName>
    <definedName name="generateTest" localSheetId="8">#REF!</definedName>
    <definedName name="generateTest" localSheetId="7">#REF!</definedName>
    <definedName name="generateTest" localSheetId="6">#REF!</definedName>
    <definedName name="generateTest" localSheetId="5">#REF!</definedName>
    <definedName name="generateTest" localSheetId="9">#REF!</definedName>
    <definedName name="generateTest">#REF!</definedName>
    <definedName name="getAllReports">#REF!</definedName>
    <definedName name="getLessonVersion" localSheetId="10">#REF!</definedName>
    <definedName name="getLessonVersion" localSheetId="8">#REF!</definedName>
    <definedName name="getLessonVersion" localSheetId="7">#REF!</definedName>
    <definedName name="getLessonVersion" localSheetId="6">#REF!</definedName>
    <definedName name="getLessonVersion" localSheetId="4">#REF!</definedName>
    <definedName name="getLessonVersion" localSheetId="5">#REF!</definedName>
    <definedName name="getLessonVersion" localSheetId="9">#REF!</definedName>
    <definedName name="getLessonVersion">#REF!</definedName>
    <definedName name="_xlnm.Print_Area" localSheetId="10">deleteQuestion!$A$1:$T$31</definedName>
    <definedName name="_xlnm.Print_Area" localSheetId="8">findAllQuestion!$A$1:$T$33</definedName>
    <definedName name="_xlnm.Print_Area" localSheetId="7">findQuestionByCode!$A$1:$T$39</definedName>
    <definedName name="_xlnm.Print_Area" localSheetId="6">findQuestionById!$A$1:$T$38</definedName>
    <definedName name="_xlnm.Print_Area" localSheetId="4">generateTest!$A$1:$T$41</definedName>
    <definedName name="_xlnm.Print_Area" localSheetId="5">saveQuestion!$A$1:$T$38</definedName>
    <definedName name="_xlnm.Print_Area" localSheetId="9">updateQuestion!$A$1:$T$32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>#REF!</definedName>
    <definedName name="reportLesson" localSheetId="10">#REF!</definedName>
    <definedName name="reportLesson" localSheetId="8">#REF!</definedName>
    <definedName name="reportLesson" localSheetId="7">#REF!</definedName>
    <definedName name="reportLesson" localSheetId="6">#REF!</definedName>
    <definedName name="reportLesson" localSheetId="4">#REF!</definedName>
    <definedName name="reportLesson" localSheetId="5">#REF!</definedName>
    <definedName name="reportLesson" localSheetId="9">#REF!</definedName>
    <definedName name="reportLesson">#REF!</definedName>
    <definedName name="updateLesson" localSheetId="10">#REF!</definedName>
    <definedName name="updateLesson" localSheetId="8">#REF!</definedName>
    <definedName name="updateLesson" localSheetId="7">#REF!</definedName>
    <definedName name="updateLesson" localSheetId="6">#REF!</definedName>
    <definedName name="updateLesson" localSheetId="4">#REF!</definedName>
    <definedName name="updateLesson" localSheetId="5">#REF!</definedName>
    <definedName name="updateLesson" localSheetId="9">#REF!</definedName>
    <definedName name="updateLesson">#REF!</definedName>
    <definedName name="Z_2C0D9096_8D85_462A_A9B5_0B488ADB4269_.wvu.Cols" localSheetId="10" hidden="1">deleteQuestion!$E:$E</definedName>
    <definedName name="Z_2C0D9096_8D85_462A_A9B5_0B488ADB4269_.wvu.Cols" localSheetId="8" hidden="1">findAllQuestion!$E:$E</definedName>
    <definedName name="Z_2C0D9096_8D85_462A_A9B5_0B488ADB4269_.wvu.Cols" localSheetId="7" hidden="1">findQuestionByCode!$E:$E</definedName>
    <definedName name="Z_2C0D9096_8D85_462A_A9B5_0B488ADB4269_.wvu.Cols" localSheetId="6" hidden="1">findQuestionById!$E:$E</definedName>
    <definedName name="Z_2C0D9096_8D85_462A_A9B5_0B488ADB4269_.wvu.Cols" localSheetId="4" hidden="1">generateTest!$E:$E</definedName>
    <definedName name="Z_2C0D9096_8D85_462A_A9B5_0B488ADB4269_.wvu.Cols" localSheetId="5" hidden="1">saveQuestion!$E:$E</definedName>
    <definedName name="Z_2C0D9096_8D85_462A_A9B5_0B488ADB4269_.wvu.Cols" localSheetId="9" hidden="1">updateQuestion!$E:$E</definedName>
    <definedName name="Z_2C0D9096_8D85_462A_A9B5_0B488ADB4269_.wvu.PrintArea" localSheetId="3" hidden="1">テスト報告!$A:$I</definedName>
    <definedName name="Z_6F1DCD5D_5DAC_4817_BF40_2B66F6F593E6_.wvu.Cols" localSheetId="10" hidden="1">deleteQuestion!$E:$E</definedName>
    <definedName name="Z_6F1DCD5D_5DAC_4817_BF40_2B66F6F593E6_.wvu.Cols" localSheetId="8" hidden="1">findAllQuestion!$E:$E</definedName>
    <definedName name="Z_6F1DCD5D_5DAC_4817_BF40_2B66F6F593E6_.wvu.Cols" localSheetId="7" hidden="1">findQuestionByCode!$E:$E</definedName>
    <definedName name="Z_6F1DCD5D_5DAC_4817_BF40_2B66F6F593E6_.wvu.Cols" localSheetId="6" hidden="1">findQuestionById!$E:$E</definedName>
    <definedName name="Z_6F1DCD5D_5DAC_4817_BF40_2B66F6F593E6_.wvu.Cols" localSheetId="4" hidden="1">generateTest!$E:$E</definedName>
    <definedName name="Z_6F1DCD5D_5DAC_4817_BF40_2B66F6F593E6_.wvu.Cols" localSheetId="5" hidden="1">saveQuestion!$E:$E</definedName>
    <definedName name="Z_6F1DCD5D_5DAC_4817_BF40_2B66F6F593E6_.wvu.Cols" localSheetId="9" hidden="1">updateQuestion!$E:$E</definedName>
    <definedName name="Z_6F1DCD5D_5DAC_4817_BF40_2B66F6F593E6_.wvu.PrintArea" localSheetId="3" hidden="1">テスト報告!$A:$I</definedName>
    <definedName name="Z_BE54E0AD_3725_4423_92D7_4F1C045BE1BC_.wvu.Cols" localSheetId="10" hidden="1">deleteQuestion!$E:$E</definedName>
    <definedName name="Z_BE54E0AD_3725_4423_92D7_4F1C045BE1BC_.wvu.Cols" localSheetId="8" hidden="1">findAllQuestion!$E:$E</definedName>
    <definedName name="Z_BE54E0AD_3725_4423_92D7_4F1C045BE1BC_.wvu.Cols" localSheetId="7" hidden="1">findQuestionByCode!$E:$E</definedName>
    <definedName name="Z_BE54E0AD_3725_4423_92D7_4F1C045BE1BC_.wvu.Cols" localSheetId="6" hidden="1">findQuestionById!$E:$E</definedName>
    <definedName name="Z_BE54E0AD_3725_4423_92D7_4F1C045BE1BC_.wvu.Cols" localSheetId="4" hidden="1">generateTest!$E:$E</definedName>
    <definedName name="Z_BE54E0AD_3725_4423_92D7_4F1C045BE1BC_.wvu.Cols" localSheetId="5" hidden="1">saveQuestion!$E:$E</definedName>
    <definedName name="Z_BE54E0AD_3725_4423_92D7_4F1C045BE1BC_.wvu.Cols" localSheetId="9" hidden="1">updateQuestion!$E:$E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A7" i="27" l="1"/>
  <c r="C18" i="6" s="1"/>
  <c r="C7" i="27"/>
  <c r="D18" i="6" s="1"/>
  <c r="L7" i="27"/>
  <c r="F18" i="6" s="1"/>
  <c r="M7" i="27"/>
  <c r="G18" i="6" s="1"/>
  <c r="N7" i="27"/>
  <c r="H18" i="6" s="1"/>
  <c r="O7" i="27"/>
  <c r="I18" i="6" s="1"/>
  <c r="A7" i="26"/>
  <c r="C7" i="26"/>
  <c r="D17" i="6" s="1"/>
  <c r="L7" i="26"/>
  <c r="F17" i="6" s="1"/>
  <c r="M7" i="26"/>
  <c r="G17" i="6" s="1"/>
  <c r="N7" i="26"/>
  <c r="H17" i="6" s="1"/>
  <c r="O7" i="26"/>
  <c r="I17" i="6" s="1"/>
  <c r="A7" i="25"/>
  <c r="C7" i="25"/>
  <c r="D16" i="6" s="1"/>
  <c r="L7" i="25"/>
  <c r="F16" i="6" s="1"/>
  <c r="M7" i="25"/>
  <c r="G16" i="6" s="1"/>
  <c r="N7" i="25"/>
  <c r="H16" i="6" s="1"/>
  <c r="O7" i="25"/>
  <c r="I16" i="6" s="1"/>
  <c r="A7" i="24"/>
  <c r="C15" i="6" s="1"/>
  <c r="C7" i="24"/>
  <c r="D15" i="6" s="1"/>
  <c r="L7" i="24"/>
  <c r="F15" i="6" s="1"/>
  <c r="M7" i="24"/>
  <c r="G15" i="6" s="1"/>
  <c r="N7" i="24"/>
  <c r="H15" i="6" s="1"/>
  <c r="O7" i="24"/>
  <c r="I15" i="6" s="1"/>
  <c r="A6" i="23"/>
  <c r="C14" i="6" s="1"/>
  <c r="C6" i="23"/>
  <c r="D14" i="6" s="1"/>
  <c r="L6" i="23"/>
  <c r="F14" i="6" s="1"/>
  <c r="M6" i="23"/>
  <c r="G14" i="6" s="1"/>
  <c r="N6" i="23"/>
  <c r="H14" i="6" s="1"/>
  <c r="O6" i="23"/>
  <c r="I14" i="6" s="1"/>
  <c r="A6" i="22"/>
  <c r="C13" i="6" s="1"/>
  <c r="C6" i="22"/>
  <c r="D13" i="6" s="1"/>
  <c r="L6" i="22"/>
  <c r="F13" i="6" s="1"/>
  <c r="M6" i="22"/>
  <c r="G13" i="6" s="1"/>
  <c r="N6" i="22"/>
  <c r="H13" i="6" s="1"/>
  <c r="O6" i="22"/>
  <c r="I13" i="6" s="1"/>
  <c r="A6" i="21"/>
  <c r="C12" i="6" s="1"/>
  <c r="C6" i="21"/>
  <c r="D12" i="6" s="1"/>
  <c r="L6" i="21"/>
  <c r="F12" i="6" s="1"/>
  <c r="M6" i="21"/>
  <c r="G12" i="6" s="1"/>
  <c r="N6" i="21"/>
  <c r="H12" i="6" s="1"/>
  <c r="O6" i="21"/>
  <c r="I12" i="6" s="1"/>
  <c r="F7" i="26" l="1"/>
  <c r="E17" i="6" s="1"/>
  <c r="C17" i="6"/>
  <c r="F7" i="25"/>
  <c r="E16" i="6" s="1"/>
  <c r="C16" i="6"/>
  <c r="F7" i="24"/>
  <c r="E15" i="6" s="1"/>
  <c r="F6" i="21"/>
  <c r="E12" i="6" s="1"/>
  <c r="F7" i="27"/>
  <c r="E18" i="6" s="1"/>
  <c r="F6" i="23"/>
  <c r="E14" i="6" s="1"/>
  <c r="F6" i="22"/>
  <c r="E13" i="6" s="1"/>
  <c r="B6" i="6" l="1"/>
  <c r="B4" i="6"/>
  <c r="B5" i="6"/>
  <c r="C21" i="6" l="1"/>
  <c r="G21" i="6"/>
  <c r="F21" i="6"/>
  <c r="I21" i="6"/>
  <c r="D24" i="6" l="1"/>
  <c r="D26" i="6"/>
  <c r="D25" i="6"/>
  <c r="H21" i="6" l="1"/>
  <c r="D27" i="6" s="1"/>
  <c r="D21" i="6"/>
  <c r="D23" i="6" s="1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<sst xmlns="http://schemas.openxmlformats.org/spreadsheetml/2006/main" count="488" uniqueCount="167">
  <si>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</si>
  <si>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</si>
  <si>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</si>
  <si>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</si>
  <si>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</si>
  <si>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</si>
  <si>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</si>
  <si>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</si>
  <si>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</si>
  <si>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</si>
  <si>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</si>
  <si>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</si>
  <si>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</si>
  <si>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</si>
  <si>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</si>
  <si>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</si>
  <si>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</si>
  <si>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</si>
  <si>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</si>
  <si>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</si>
  <si>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</si>
  <si>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</si>
  <si>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</si>
  <si>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</si>
  <si>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</si>
  <si>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</si>
  <si>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</si>
  <si>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</si>
  <si>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</si>
  <si>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</si>
  <si>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</si>
  <si>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</si>
  <si>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</si>
  <si>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</si>
  <si>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</si>
  <si>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</si>
  <si>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</si>
  <si>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</si>
  <si>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</si>
  <si>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</si>
  <si>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</si>
  <si>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</si>
  <si>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</si>
  <si>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</si>
  <si>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</si>
  <si>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</si>
  <si>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</si>
  <si>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</si>
  <si>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</si>
  <si>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</si>
  <si>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</si>
  <si>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</si>
  <si>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</si>
  <si>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</si>
  <si>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</si>
  <si>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</si>
  <si>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</si>
  <si>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</si>
  <si>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</si>
  <si>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</si>
  <si>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</si>
  <si>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</si>
  <si>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</si>
  <si>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</si>
  <si>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</si>
  <si>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</si>
  <si>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</si>
  <si>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</si>
  <si>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</si>
  <si>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</si>
  <si>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</si>
  <si>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</si>
  <si>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</si>
  <si>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</si>
  <si>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</si>
  <si>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</si>
  <si>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</si>
  <si>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</si>
  <si>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</si>
  <si>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</si>
  <si>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</si>
  <si>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</si>
  <si>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</si>
  <si>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</si>
  <si>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</si>
  <si>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</si>
  <si>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</si>
  <si>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</si>
  <si>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</si>
  <si>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</si>
  <si>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</si>
  <si>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</si>
  <si>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</si>
  <si>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</si>
  <si>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</si>
  <si>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</si>
  <si>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</si>
  <si>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</si>
  <si>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</si>
  <si>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</si>
  <si>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</si>
  <si>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</si>
  <si>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</si>
  <si>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</si>
  <si>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</si>
  <si>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</si>
  <si>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</si>
  <si>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</si>
  <si>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</si>
  <si>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</si>
  <si>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</si>
  <si>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</si>
  <si>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</si>
  <si>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</si>
  <si>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</si>
  <si>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</si>
  <si>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</si>
  <si>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courseId</t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</si>
  <si>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</si>
  <si>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</si>
  <si>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</si>
  <si>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</si>
  <si>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</si>
  <si>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</si>
  <si>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</si>
  <si>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</si>
  <si>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</si>
  <si>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</si>
  <si>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</si>
  <si>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Veazy_Question_Unit_Test_Case_v1.0</t>
  </si>
  <si>
    <t>QuestionBankServiceImpl</t>
  </si>
  <si>
    <t>generateTest</t>
  </si>
  <si>
    <t>Function14</t>
  </si>
  <si>
    <t>QuestionServiceImpl</t>
  </si>
  <si>
    <t>saveQuestion</t>
  </si>
  <si>
    <t>Function15</t>
  </si>
  <si>
    <t>findQuestionById</t>
  </si>
  <si>
    <t>Function16</t>
  </si>
  <si>
    <t>findQuestionByCode</t>
  </si>
  <si>
    <t>Function17</t>
  </si>
  <si>
    <t>findAllQuestion</t>
  </si>
  <si>
    <t>Function18</t>
  </si>
  <si>
    <t>updateQuestion</t>
  </si>
  <si>
    <t>Function19</t>
  </si>
  <si>
    <t>deleteQuestion</t>
  </si>
  <si>
    <t>Function20</t>
  </si>
  <si>
    <t>List&lt;QuestionModel&gt;</t>
  </si>
  <si>
    <t>QuestionModel</t>
  </si>
  <si>
    <t>question</t>
  </si>
  <si>
    <t>QuestionId</t>
  </si>
  <si>
    <t>QuestionCode</t>
  </si>
  <si>
    <t>valid question Id</t>
  </si>
  <si>
    <t>valid question Code</t>
  </si>
  <si>
    <t>Question has been added</t>
  </si>
  <si>
    <t xml:space="preserve"> singular question</t>
  </si>
  <si>
    <t>group question</t>
  </si>
  <si>
    <t>singular question</t>
  </si>
  <si>
    <t>Application Context Initialized</t>
  </si>
  <si>
    <t>UTCID04</t>
  </si>
  <si>
    <t>UTCID05</t>
  </si>
  <si>
    <t>UTCID06</t>
  </si>
  <si>
    <t>UTCID07</t>
  </si>
  <si>
    <t>UTCID08</t>
  </si>
  <si>
    <t>Exception</t>
  </si>
  <si>
    <t>exception</t>
  </si>
  <si>
    <t>skill</t>
  </si>
  <si>
    <t>numberOfQuestion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</si>
</sst>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55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5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54" fillId="31" borderId="57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center" readingOrder="1"/>
    </xf>
    <xf numFmtId="0" fontId="53" fillId="31" borderId="56" xfId="41" applyFont="1" applyFill="1" applyBorder="1" applyAlignment="1">
      <alignment vertical="top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4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51" xfId="41" applyFont="1" applyFill="1" applyBorder="1" applyAlignment="1">
      <alignment horizontal="left" readingOrder="1"/>
    </xf>
    <xf numFmtId="0" fontId="61" fillId="29" borderId="30" xfId="41" applyFont="1" applyFill="1" applyBorder="1" applyAlignment="1">
      <alignment horizontal="right" vertical="top" readingOrder="1"/>
    </xf>
    <xf numFmtId="1" fontId="24" fillId="24" borderId="77" xfId="40" applyNumberFormat="1" applyFont="1" applyFill="1" applyBorder="1" applyAlignment="1">
      <alignment horizontal="center" vertical="center" readingOrder="1"/>
    </xf>
    <xf numFmtId="14" fontId="44" fillId="29" borderId="11" xfId="40" applyNumberFormat="1" applyFont="1" applyFill="1" applyBorder="1" applyAlignment="1"/>
    <xf numFmtId="0" fontId="64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36" fillId="29" borderId="48" xfId="41" applyFont="1" applyFill="1" applyBorder="1" applyAlignment="1">
      <alignment horizontal="left" vertical="top" readingOrder="1"/>
    </xf>
    <xf numFmtId="0" fontId="35" fillId="29" borderId="31" xfId="41" applyFont="1" applyFill="1" applyBorder="1" applyAlignment="1">
      <alignment horizontal="center" vertical="top" readingOrder="1"/>
    </xf>
    <xf numFmtId="0" fontId="35" fillId="29" borderId="49" xfId="41" applyFont="1" applyFill="1" applyBorder="1" applyAlignment="1">
      <alignment horizontal="right" vertical="top" readingOrder="1"/>
    </xf>
    <xf numFmtId="0" fontId="1" fillId="29" borderId="31" xfId="41" applyFill="1" applyBorder="1" applyAlignment="1"/>
    <xf numFmtId="0" fontId="35" fillId="29" borderId="50" xfId="41" applyFont="1" applyFill="1" applyBorder="1"/>
    <xf numFmtId="0" fontId="23" fillId="29" borderId="42" xfId="40" applyFont="1" applyFill="1" applyBorder="1" applyAlignment="1">
      <alignment horizontal="center" vertical="center" readingOrder="1"/>
    </xf>
    <xf numFmtId="0" fontId="68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64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6" fillId="30" borderId="61" xfId="41" applyFont="1" applyFill="1" applyBorder="1" applyAlignment="1">
      <alignment horizontal="center" vertical="center" wrapText="1" readingOrder="1"/>
    </xf>
    <xf numFmtId="0" fontId="36" fillId="30" borderId="58" xfId="41" applyFont="1" applyFill="1" applyBorder="1" applyAlignment="1">
      <alignment horizontal="center" vertical="center" wrapText="1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5" fillId="30" borderId="72" xfId="41" applyFont="1" applyFill="1" applyBorder="1" applyAlignment="1">
      <alignment horizontal="center" vertical="center" readingOrder="1"/>
    </xf>
    <xf numFmtId="0" fontId="35" fillId="30" borderId="71" xfId="41" applyFont="1" applyFill="1" applyBorder="1" applyAlignment="1">
      <alignment horizontal="center" vertical="center" readingOrder="1"/>
    </xf>
    <xf numFmtId="0" fontId="35" fillId="30" borderId="69" xfId="41" applyFont="1" applyFill="1" applyBorder="1" applyAlignment="1">
      <alignment horizontal="center" vertical="center" readingOrder="1"/>
    </xf>
    <xf numFmtId="0" fontId="35" fillId="30" borderId="67" xfId="41" applyFont="1" applyFill="1" applyBorder="1" applyAlignment="1">
      <alignment horizontal="center" vertical="center" readingOrder="1"/>
    </xf>
    <xf numFmtId="0" fontId="35" fillId="30" borderId="70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68" xfId="41" applyFont="1" applyFill="1" applyBorder="1" applyAlignment="1">
      <alignment horizontal="center" vertical="center" readingOrder="1"/>
    </xf>
    <xf numFmtId="0" fontId="36" fillId="30" borderId="64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5" fillId="30" borderId="58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0" xfId="39" applyFont="1" applyFill="1" applyBorder="1" applyAlignment="1">
      <alignment horizontal="center" wrapText="1" readingOrder="1"/>
    </xf>
    <xf numFmtId="0" fontId="36" fillId="30" borderId="73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74" xfId="48" applyNumberFormat="1" applyFont="1" applyFill="1" applyBorder="1" applyAlignment="1">
      <alignment horizontal="left" wrapText="1" readingOrder="1"/>
    </xf>
    <xf numFmtId="49" fontId="38" fillId="30" borderId="75" xfId="48" applyNumberFormat="1" applyFont="1" applyFill="1" applyBorder="1" applyAlignment="1">
      <alignment horizontal="left" wrapText="1" readingOrder="1"/>
    </xf>
    <xf numFmtId="49" fontId="38" fillId="30" borderId="76" xfId="48" applyNumberFormat="1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3" xfId="39" applyFont="1" applyFill="1" applyBorder="1" applyAlignment="1">
      <alignment horizontal="left" wrapText="1" readingOrder="1"/>
    </xf>
    <xf numFmtId="0" fontId="38" fillId="30" borderId="65" xfId="39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5" fillId="29" borderId="29" xfId="41" applyFont="1" applyFill="1" applyBorder="1" applyAlignment="1">
      <alignment horizontal="right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63</v>
      </c>
    </row>
    <row r="2" spans="1:1" s="64" customFormat="1" ht="22.5">
      <c r="A2" s="63"/>
    </row>
    <row r="3" spans="1:1" s="66" customFormat="1" ht="18">
      <c r="A3" s="65" t="s">
        <v>76</v>
      </c>
    </row>
    <row r="4" spans="1:1" ht="15" customHeight="1">
      <c r="A4" s="67" t="s">
        <v>62</v>
      </c>
    </row>
    <row r="5" spans="1:1" ht="15" customHeight="1">
      <c r="A5" s="67" t="s">
        <v>78</v>
      </c>
    </row>
    <row r="6" spans="1:1" ht="38.25">
      <c r="A6" s="69" t="s">
        <v>93</v>
      </c>
    </row>
    <row r="7" spans="1:1" ht="29.25" customHeight="1">
      <c r="A7" s="69" t="s">
        <v>96</v>
      </c>
    </row>
    <row r="8" spans="1:1" ht="30" customHeight="1">
      <c r="A8" s="70" t="s">
        <v>80</v>
      </c>
    </row>
    <row r="9" spans="1:1" s="72" customFormat="1" ht="16.5" customHeight="1">
      <c r="A9" s="71" t="s">
        <v>94</v>
      </c>
    </row>
    <row r="10" spans="1:1" ht="16.5" customHeight="1">
      <c r="A10" s="73"/>
    </row>
    <row r="11" spans="1:1" s="66" customFormat="1" ht="18">
      <c r="A11" s="65" t="s">
        <v>97</v>
      </c>
    </row>
    <row r="12" spans="1:1" s="75" customFormat="1" ht="15">
      <c r="A12" s="74" t="s">
        <v>98</v>
      </c>
    </row>
    <row r="13" spans="1:1" ht="25.5">
      <c r="A13" s="67" t="s">
        <v>81</v>
      </c>
    </row>
    <row r="14" spans="1:1">
      <c r="A14" s="67" t="s">
        <v>82</v>
      </c>
    </row>
    <row r="15" spans="1:1">
      <c r="A15" s="69" t="s">
        <v>83</v>
      </c>
    </row>
    <row r="16" spans="1:1">
      <c r="A16" s="73"/>
    </row>
    <row r="17" spans="1:4" s="75" customFormat="1" ht="15">
      <c r="A17" s="74" t="s">
        <v>65</v>
      </c>
    </row>
    <row r="18" spans="1:4">
      <c r="A18" s="67" t="s">
        <v>66</v>
      </c>
      <c r="B18" s="73"/>
    </row>
    <row r="19" spans="1:4">
      <c r="A19" s="74" t="s">
        <v>84</v>
      </c>
    </row>
    <row r="20" spans="1:4">
      <c r="A20" s="67" t="s">
        <v>67</v>
      </c>
      <c r="B20" s="73"/>
    </row>
    <row r="21" spans="1:4" ht="25.5">
      <c r="A21" s="69" t="s">
        <v>68</v>
      </c>
    </row>
    <row r="22" spans="1:4">
      <c r="A22" s="67" t="s">
        <v>69</v>
      </c>
      <c r="B22" s="76"/>
    </row>
    <row r="23" spans="1:4">
      <c r="A23" s="67" t="s">
        <v>99</v>
      </c>
      <c r="B23" s="73"/>
    </row>
    <row r="24" spans="1:4">
      <c r="A24" s="67" t="s">
        <v>100</v>
      </c>
      <c r="B24" s="73"/>
    </row>
    <row r="25" spans="1:4">
      <c r="A25" s="67" t="s">
        <v>101</v>
      </c>
      <c r="B25" s="73"/>
      <c r="C25" s="73" t="s">
        <v>46</v>
      </c>
      <c r="D25" s="73" t="s">
        <v>46</v>
      </c>
    </row>
    <row r="26" spans="1:4">
      <c r="A26" s="67" t="s">
        <v>47</v>
      </c>
    </row>
    <row r="27" spans="1:4">
      <c r="A27" s="67" t="s">
        <v>77</v>
      </c>
      <c r="B27" s="73"/>
    </row>
    <row r="28" spans="1:4">
      <c r="A28" s="67" t="s">
        <v>102</v>
      </c>
    </row>
    <row r="29" spans="1:4">
      <c r="A29" s="67" t="s">
        <v>103</v>
      </c>
    </row>
    <row r="30" spans="1:4">
      <c r="A30" s="67" t="s">
        <v>104</v>
      </c>
      <c r="B30" s="73"/>
      <c r="C30" s="73" t="s">
        <v>46</v>
      </c>
    </row>
    <row r="31" spans="1:4">
      <c r="A31" s="74" t="s">
        <v>85</v>
      </c>
    </row>
    <row r="32" spans="1:4" ht="30" customHeight="1">
      <c r="A32" s="69" t="s">
        <v>70</v>
      </c>
    </row>
    <row r="33" spans="1:2">
      <c r="A33" s="67" t="s">
        <v>48</v>
      </c>
    </row>
    <row r="34" spans="1:2">
      <c r="A34" s="67" t="s">
        <v>71</v>
      </c>
    </row>
    <row r="35" spans="1:2">
      <c r="A35" s="67" t="s">
        <v>72</v>
      </c>
      <c r="B35" s="73"/>
    </row>
    <row r="36" spans="1:2">
      <c r="A36" s="67" t="s">
        <v>73</v>
      </c>
      <c r="B36" s="73"/>
    </row>
    <row r="37" spans="1:2">
      <c r="A37" s="74" t="s">
        <v>86</v>
      </c>
    </row>
    <row r="38" spans="1:2">
      <c r="A38" s="67" t="s">
        <v>74</v>
      </c>
    </row>
    <row r="39" spans="1:2" ht="38.25">
      <c r="A39" s="70" t="s">
        <v>79</v>
      </c>
      <c r="B39" s="73"/>
    </row>
    <row r="40" spans="1:2">
      <c r="A40" s="70"/>
      <c r="B40" s="73"/>
    </row>
    <row r="41" spans="1:2" s="75" customFormat="1" ht="15">
      <c r="A41" s="74" t="s">
        <v>105</v>
      </c>
    </row>
    <row r="42" spans="1:2">
      <c r="A42" s="67" t="s">
        <v>87</v>
      </c>
    </row>
    <row r="43" spans="1:2">
      <c r="A43" s="67" t="s">
        <v>88</v>
      </c>
    </row>
    <row r="44" spans="1:2">
      <c r="A44" s="67" t="s">
        <v>89</v>
      </c>
    </row>
    <row r="45" spans="1:2">
      <c r="A45" s="67" t="s">
        <v>90</v>
      </c>
    </row>
    <row r="46" spans="1:2">
      <c r="A46" s="67" t="s">
        <v>91</v>
      </c>
    </row>
    <row r="47" spans="1:2">
      <c r="A47" s="67" t="s">
        <v>92</v>
      </c>
    </row>
    <row r="48" spans="1:2">
      <c r="A48" s="73" t="s">
        <v>49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workbookViewId="0">
      <selection activeCell="P14" sqref="P1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2" t="s">
        <v>51</v>
      </c>
      <c r="B2" s="243"/>
      <c r="C2" s="244" t="s">
        <v>143</v>
      </c>
      <c r="D2" s="245"/>
      <c r="F2" s="243" t="s">
        <v>116</v>
      </c>
      <c r="G2" s="243"/>
      <c r="H2" s="243"/>
      <c r="I2" s="243"/>
      <c r="J2" s="243"/>
      <c r="K2" s="243"/>
      <c r="L2" s="246" t="s">
        <v>142</v>
      </c>
      <c r="M2" s="247"/>
      <c r="N2" s="247"/>
      <c r="O2" s="247"/>
      <c r="P2" s="247"/>
      <c r="Q2" s="247"/>
      <c r="R2" s="247"/>
      <c r="S2" s="247"/>
      <c r="T2" s="248"/>
    </row>
    <row r="3" spans="1:22" ht="13.5" customHeight="1">
      <c r="A3" s="232" t="s">
        <v>52</v>
      </c>
      <c r="B3" s="233"/>
      <c r="C3" s="249" t="s">
        <v>32</v>
      </c>
      <c r="D3" s="250"/>
      <c r="E3" s="251"/>
      <c r="F3" s="236" t="s">
        <v>53</v>
      </c>
      <c r="G3" s="237"/>
      <c r="H3" s="237"/>
      <c r="I3" s="237"/>
      <c r="J3" s="237"/>
      <c r="K3" s="238"/>
      <c r="L3" s="250"/>
      <c r="M3" s="250"/>
      <c r="N3" s="250"/>
      <c r="O3" s="86"/>
      <c r="P3" s="86"/>
      <c r="Q3" s="86"/>
      <c r="R3" s="86"/>
      <c r="S3" s="86"/>
      <c r="T3" s="87"/>
    </row>
    <row r="4" spans="1:22" ht="13.5" customHeight="1">
      <c r="A4" s="232" t="s">
        <v>54</v>
      </c>
      <c r="B4" s="233"/>
      <c r="C4" s="234">
        <v>300</v>
      </c>
      <c r="D4" s="235"/>
      <c r="E4" s="88"/>
      <c r="F4" s="236" t="s">
        <v>55</v>
      </c>
      <c r="G4" s="237"/>
      <c r="H4" s="237"/>
      <c r="I4" s="237"/>
      <c r="J4" s="237"/>
      <c r="K4" s="238"/>
      <c r="L4" s="239">
        <v>28</v>
      </c>
      <c r="M4" s="240"/>
      <c r="N4" s="240"/>
      <c r="O4" s="240"/>
      <c r="P4" s="240"/>
      <c r="Q4" s="240"/>
      <c r="R4" s="240"/>
      <c r="S4" s="240"/>
      <c r="T4" s="241"/>
      <c r="V4" s="89"/>
    </row>
    <row r="5" spans="1:22" ht="13.5" customHeight="1">
      <c r="A5" s="232" t="s">
        <v>56</v>
      </c>
      <c r="B5" s="233"/>
      <c r="C5" s="252" t="s">
        <v>50</v>
      </c>
      <c r="D5" s="252"/>
      <c r="E5" s="252"/>
      <c r="F5" s="253"/>
      <c r="G5" s="253"/>
      <c r="H5" s="253"/>
      <c r="I5" s="253"/>
      <c r="J5" s="253"/>
      <c r="K5" s="253"/>
      <c r="L5" s="252"/>
      <c r="M5" s="252"/>
      <c r="N5" s="252"/>
      <c r="O5" s="252"/>
      <c r="P5" s="252"/>
      <c r="Q5" s="252"/>
      <c r="R5" s="252"/>
      <c r="S5" s="252"/>
      <c r="T5" s="252"/>
    </row>
    <row r="6" spans="1:22" ht="13.5" customHeight="1">
      <c r="A6" s="217" t="s">
        <v>112</v>
      </c>
      <c r="B6" s="218"/>
      <c r="C6" s="219" t="s">
        <v>113</v>
      </c>
      <c r="D6" s="220"/>
      <c r="E6" s="221"/>
      <c r="F6" s="219" t="s">
        <v>114</v>
      </c>
      <c r="G6" s="220"/>
      <c r="H6" s="220"/>
      <c r="I6" s="220"/>
      <c r="J6" s="220"/>
      <c r="K6" s="222"/>
      <c r="L6" s="220" t="s">
        <v>57</v>
      </c>
      <c r="M6" s="220"/>
      <c r="N6" s="220"/>
      <c r="O6" s="223" t="s">
        <v>115</v>
      </c>
      <c r="P6" s="220"/>
      <c r="Q6" s="220"/>
      <c r="R6" s="220"/>
      <c r="S6" s="220"/>
      <c r="T6" s="224"/>
      <c r="V6" s="89"/>
    </row>
    <row r="7" spans="1:22" ht="13.5" customHeight="1" thickBot="1">
      <c r="A7" s="225">
        <f>COUNTIF(F19:HD19,"P")</f>
        <v>2</v>
      </c>
      <c r="B7" s="226"/>
      <c r="C7" s="227">
        <f>COUNTIF(F19:HD19,"F")</f>
        <v>0</v>
      </c>
      <c r="D7" s="228"/>
      <c r="E7" s="226"/>
      <c r="F7" s="227">
        <f>SUM(O7,- A7,- C7)</f>
        <v>0</v>
      </c>
      <c r="G7" s="228"/>
      <c r="H7" s="228"/>
      <c r="I7" s="228"/>
      <c r="J7" s="228"/>
      <c r="K7" s="229"/>
      <c r="L7" s="90">
        <f>COUNTIF(E18:HD18,"N")</f>
        <v>2</v>
      </c>
      <c r="M7" s="90">
        <f>COUNTIF(E18:HD18,"A")</f>
        <v>0</v>
      </c>
      <c r="N7" s="90">
        <f>COUNTIF(E18:HD18,"B")</f>
        <v>0</v>
      </c>
      <c r="O7" s="230">
        <f>COUNTA(E9:HG9)</f>
        <v>2</v>
      </c>
      <c r="P7" s="228"/>
      <c r="Q7" s="228"/>
      <c r="R7" s="228"/>
      <c r="S7" s="228"/>
      <c r="T7" s="23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93"/>
      <c r="I9" s="94"/>
      <c r="J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</row>
    <row r="11" spans="1:22" ht="13.5" customHeight="1">
      <c r="A11" s="136"/>
      <c r="B11" s="95"/>
      <c r="C11" s="96"/>
      <c r="D11" s="97" t="s">
        <v>157</v>
      </c>
      <c r="E11" s="100"/>
      <c r="F11" s="99"/>
      <c r="G11" s="99"/>
      <c r="I11" s="89"/>
    </row>
    <row r="12" spans="1:22" ht="13.5" customHeight="1">
      <c r="A12" s="136"/>
      <c r="B12" s="95"/>
      <c r="C12" s="96"/>
      <c r="D12" s="97"/>
      <c r="E12" s="100"/>
      <c r="F12" s="99"/>
      <c r="G12" s="99"/>
    </row>
    <row r="13" spans="1:22" ht="13.5" customHeight="1">
      <c r="A13" s="136"/>
      <c r="B13" s="95"/>
      <c r="C13" s="96"/>
      <c r="D13" s="97"/>
      <c r="E13" s="101"/>
      <c r="F13" s="99"/>
      <c r="G13" s="99"/>
    </row>
    <row r="14" spans="1:22" ht="13.5" customHeight="1">
      <c r="A14" s="136"/>
      <c r="B14" s="95" t="s">
        <v>147</v>
      </c>
      <c r="C14" s="96"/>
      <c r="D14" s="97"/>
      <c r="E14" s="103"/>
      <c r="F14" s="99"/>
      <c r="G14" s="99"/>
    </row>
    <row r="15" spans="1:22" ht="13.5" customHeight="1">
      <c r="A15" s="136"/>
      <c r="B15" s="95"/>
      <c r="C15" s="96"/>
      <c r="D15" s="97" t="s">
        <v>156</v>
      </c>
      <c r="E15" s="103"/>
      <c r="F15" s="99" t="s">
        <v>75</v>
      </c>
      <c r="G15" s="99"/>
      <c r="J15" s="89"/>
    </row>
    <row r="16" spans="1:22" ht="13.5" customHeight="1">
      <c r="A16" s="136"/>
      <c r="B16" s="95"/>
      <c r="C16" s="96"/>
      <c r="D16" s="176" t="s">
        <v>155</v>
      </c>
      <c r="E16" s="103"/>
      <c r="F16" s="99"/>
      <c r="G16" s="99" t="s">
        <v>75</v>
      </c>
    </row>
    <row r="17" spans="1:8" ht="13.5" customHeight="1" thickBot="1">
      <c r="A17" s="136"/>
      <c r="B17" s="95"/>
      <c r="C17" s="96"/>
      <c r="D17" s="97"/>
      <c r="E17" s="103"/>
      <c r="F17" s="99"/>
      <c r="G17" s="99"/>
      <c r="H17" s="102"/>
    </row>
    <row r="18" spans="1:8" ht="13.5" customHeight="1" thickTop="1">
      <c r="A18" s="137" t="s">
        <v>37</v>
      </c>
      <c r="B18" s="213" t="s">
        <v>38</v>
      </c>
      <c r="C18" s="213"/>
      <c r="D18" s="213"/>
      <c r="E18" s="175"/>
      <c r="F18" s="124" t="s">
        <v>39</v>
      </c>
      <c r="G18" s="124" t="s">
        <v>39</v>
      </c>
    </row>
    <row r="19" spans="1:8" ht="13.5" customHeight="1">
      <c r="A19" s="139"/>
      <c r="B19" s="214" t="s">
        <v>42</v>
      </c>
      <c r="C19" s="214"/>
      <c r="D19" s="214"/>
      <c r="E19" s="125"/>
      <c r="F19" s="126" t="s">
        <v>43</v>
      </c>
      <c r="G19" s="126" t="s">
        <v>43</v>
      </c>
    </row>
    <row r="20" spans="1:8" ht="13.5" customHeight="1">
      <c r="A20" s="139"/>
      <c r="B20" s="215" t="s">
        <v>44</v>
      </c>
      <c r="C20" s="215"/>
      <c r="D20" s="215"/>
      <c r="E20" s="118"/>
      <c r="F20" s="127">
        <v>39139</v>
      </c>
      <c r="G20" s="127">
        <v>39139</v>
      </c>
    </row>
    <row r="21" spans="1:8" ht="11.25" thickBot="1">
      <c r="A21" s="140"/>
      <c r="B21" s="216" t="s">
        <v>45</v>
      </c>
      <c r="C21" s="216"/>
      <c r="D21" s="216"/>
      <c r="E21" s="128"/>
      <c r="F21" s="129"/>
      <c r="G21" s="129"/>
    </row>
    <row r="22" spans="1:8" ht="11.25" thickTop="1">
      <c r="A22" s="92"/>
      <c r="B22" s="84"/>
      <c r="C22" s="85"/>
      <c r="D22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18:D18"/>
    <mergeCell ref="B19:D19"/>
    <mergeCell ref="B20:D20"/>
    <mergeCell ref="B21:D21"/>
    <mergeCell ref="A6:B6"/>
    <mergeCell ref="C6:E6"/>
  </mergeCells>
  <dataValidations count="3">
    <dataValidation type="list" allowBlank="1" showInputMessage="1" showErrorMessage="1" sqref="F18:G18">
      <formula1>"N,A,B, "</formula1>
    </dataValidation>
    <dataValidation type="list" allowBlank="1" showInputMessage="1" showErrorMessage="1" sqref="F19:G19">
      <formula1>"P,F, "</formula1>
    </dataValidation>
    <dataValidation type="list" allowBlank="1" showInputMessage="1" showErrorMessage="1" sqref="F10:G1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workbookViewId="0">
      <selection activeCell="M12" sqref="M1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2" t="s">
        <v>51</v>
      </c>
      <c r="B2" s="243"/>
      <c r="C2" s="244" t="s">
        <v>145</v>
      </c>
      <c r="D2" s="245"/>
      <c r="F2" s="243" t="s">
        <v>116</v>
      </c>
      <c r="G2" s="243"/>
      <c r="H2" s="243"/>
      <c r="I2" s="243"/>
      <c r="J2" s="243"/>
      <c r="K2" s="243"/>
      <c r="L2" s="246" t="s">
        <v>144</v>
      </c>
      <c r="M2" s="247"/>
      <c r="N2" s="247"/>
      <c r="O2" s="247"/>
      <c r="P2" s="247"/>
      <c r="Q2" s="247"/>
      <c r="R2" s="247"/>
      <c r="S2" s="247"/>
      <c r="T2" s="248"/>
    </row>
    <row r="3" spans="1:22" ht="13.5" customHeight="1">
      <c r="A3" s="232" t="s">
        <v>52</v>
      </c>
      <c r="B3" s="233"/>
      <c r="C3" s="249" t="s">
        <v>32</v>
      </c>
      <c r="D3" s="250"/>
      <c r="E3" s="251"/>
      <c r="F3" s="236" t="s">
        <v>53</v>
      </c>
      <c r="G3" s="237"/>
      <c r="H3" s="237"/>
      <c r="I3" s="237"/>
      <c r="J3" s="237"/>
      <c r="K3" s="238"/>
      <c r="L3" s="250"/>
      <c r="M3" s="250"/>
      <c r="N3" s="250"/>
      <c r="O3" s="86"/>
      <c r="P3" s="86"/>
      <c r="Q3" s="86"/>
      <c r="R3" s="86"/>
      <c r="S3" s="86"/>
      <c r="T3" s="87"/>
    </row>
    <row r="4" spans="1:22" ht="13.5" customHeight="1">
      <c r="A4" s="232" t="s">
        <v>54</v>
      </c>
      <c r="B4" s="233"/>
      <c r="C4" s="234">
        <v>300</v>
      </c>
      <c r="D4" s="235"/>
      <c r="E4" s="88"/>
      <c r="F4" s="236" t="s">
        <v>55</v>
      </c>
      <c r="G4" s="237"/>
      <c r="H4" s="237"/>
      <c r="I4" s="237"/>
      <c r="J4" s="237"/>
      <c r="K4" s="238"/>
      <c r="L4" s="239">
        <v>29</v>
      </c>
      <c r="M4" s="240"/>
      <c r="N4" s="240"/>
      <c r="O4" s="240"/>
      <c r="P4" s="240"/>
      <c r="Q4" s="240"/>
      <c r="R4" s="240"/>
      <c r="S4" s="240"/>
      <c r="T4" s="241"/>
      <c r="V4" s="89"/>
    </row>
    <row r="5" spans="1:22" ht="13.5" customHeight="1">
      <c r="A5" s="232" t="s">
        <v>56</v>
      </c>
      <c r="B5" s="233"/>
      <c r="C5" s="252" t="s">
        <v>50</v>
      </c>
      <c r="D5" s="252"/>
      <c r="E5" s="252"/>
      <c r="F5" s="253"/>
      <c r="G5" s="253"/>
      <c r="H5" s="253"/>
      <c r="I5" s="253"/>
      <c r="J5" s="253"/>
      <c r="K5" s="253"/>
      <c r="L5" s="252"/>
      <c r="M5" s="252"/>
      <c r="N5" s="252"/>
      <c r="O5" s="252"/>
      <c r="P5" s="252"/>
      <c r="Q5" s="252"/>
      <c r="R5" s="252"/>
      <c r="S5" s="252"/>
      <c r="T5" s="252"/>
    </row>
    <row r="6" spans="1:22" ht="13.5" customHeight="1">
      <c r="A6" s="217" t="s">
        <v>112</v>
      </c>
      <c r="B6" s="218"/>
      <c r="C6" s="219" t="s">
        <v>113</v>
      </c>
      <c r="D6" s="220"/>
      <c r="E6" s="221"/>
      <c r="F6" s="219" t="s">
        <v>114</v>
      </c>
      <c r="G6" s="220"/>
      <c r="H6" s="220"/>
      <c r="I6" s="220"/>
      <c r="J6" s="220"/>
      <c r="K6" s="222"/>
      <c r="L6" s="220" t="s">
        <v>57</v>
      </c>
      <c r="M6" s="220"/>
      <c r="N6" s="220"/>
      <c r="O6" s="223" t="s">
        <v>115</v>
      </c>
      <c r="P6" s="220"/>
      <c r="Q6" s="220"/>
      <c r="R6" s="220"/>
      <c r="S6" s="220"/>
      <c r="T6" s="224"/>
      <c r="V6" s="89"/>
    </row>
    <row r="7" spans="1:22" ht="13.5" customHeight="1" thickBot="1">
      <c r="A7" s="225">
        <f>COUNTIF(F18:HC18,"P")</f>
        <v>1</v>
      </c>
      <c r="B7" s="226"/>
      <c r="C7" s="227">
        <f>COUNTIF(F18:HC18,"F")</f>
        <v>0</v>
      </c>
      <c r="D7" s="228"/>
      <c r="E7" s="226"/>
      <c r="F7" s="227">
        <f>SUM(O7,- A7,- C7)</f>
        <v>0</v>
      </c>
      <c r="G7" s="228"/>
      <c r="H7" s="228"/>
      <c r="I7" s="228"/>
      <c r="J7" s="228"/>
      <c r="K7" s="229"/>
      <c r="L7" s="90">
        <f>COUNTIF(E17:HC17,"N")</f>
        <v>1</v>
      </c>
      <c r="M7" s="90">
        <f>COUNTIF(E17:HC17,"A")</f>
        <v>0</v>
      </c>
      <c r="N7" s="90">
        <f>COUNTIF(E17:HC17,"B")</f>
        <v>0</v>
      </c>
      <c r="O7" s="230">
        <f>COUNTA(E9:HF9)</f>
        <v>1</v>
      </c>
      <c r="P7" s="228"/>
      <c r="Q7" s="228"/>
      <c r="R7" s="228"/>
      <c r="S7" s="228"/>
      <c r="T7" s="23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157</v>
      </c>
      <c r="E11" s="100"/>
      <c r="F11" s="99"/>
      <c r="H11" s="89"/>
    </row>
    <row r="12" spans="1:22" ht="13.5" customHeight="1">
      <c r="A12" s="136"/>
      <c r="B12" s="95"/>
      <c r="C12" s="96"/>
      <c r="D12" s="97"/>
      <c r="E12" s="100"/>
      <c r="F12" s="99"/>
    </row>
    <row r="13" spans="1:22" ht="13.5" customHeight="1">
      <c r="A13" s="136"/>
      <c r="B13" s="95"/>
      <c r="C13" s="96"/>
      <c r="D13" s="97"/>
      <c r="E13" s="101"/>
      <c r="F13" s="99"/>
    </row>
    <row r="14" spans="1:22" ht="13.5" customHeight="1">
      <c r="A14" s="136"/>
      <c r="B14" s="95" t="s">
        <v>147</v>
      </c>
      <c r="C14" s="96"/>
      <c r="D14" s="97"/>
      <c r="E14" s="103"/>
      <c r="F14" s="99"/>
    </row>
    <row r="15" spans="1:22" ht="13.5" customHeight="1">
      <c r="A15" s="136"/>
      <c r="B15" s="95"/>
      <c r="C15" s="96"/>
      <c r="D15" s="97" t="s">
        <v>148</v>
      </c>
      <c r="E15" s="103"/>
      <c r="F15" s="99" t="s">
        <v>75</v>
      </c>
      <c r="I15" s="89"/>
    </row>
    <row r="16" spans="1:22" ht="13.5" customHeight="1" thickBot="1">
      <c r="A16" s="136"/>
      <c r="B16" s="95"/>
      <c r="C16" s="96"/>
      <c r="D16" s="176"/>
      <c r="E16" s="103"/>
      <c r="F16" s="99"/>
    </row>
    <row r="17" spans="1:6" ht="13.5" customHeight="1" thickTop="1">
      <c r="A17" s="137" t="s">
        <v>37</v>
      </c>
      <c r="B17" s="213" t="s">
        <v>38</v>
      </c>
      <c r="C17" s="213"/>
      <c r="D17" s="213"/>
      <c r="E17" s="175"/>
      <c r="F17" s="124" t="s">
        <v>39</v>
      </c>
    </row>
    <row r="18" spans="1:6" ht="13.5" customHeight="1">
      <c r="A18" s="139"/>
      <c r="B18" s="214" t="s">
        <v>42</v>
      </c>
      <c r="C18" s="214"/>
      <c r="D18" s="214"/>
      <c r="E18" s="125"/>
      <c r="F18" s="126" t="s">
        <v>43</v>
      </c>
    </row>
    <row r="19" spans="1:6" ht="13.5" customHeight="1">
      <c r="A19" s="139"/>
      <c r="B19" s="215" t="s">
        <v>44</v>
      </c>
      <c r="C19" s="215"/>
      <c r="D19" s="215"/>
      <c r="E19" s="118"/>
      <c r="F19" s="127">
        <v>39139</v>
      </c>
    </row>
    <row r="20" spans="1:6" ht="11.25" thickBot="1">
      <c r="A20" s="140"/>
      <c r="B20" s="216" t="s">
        <v>45</v>
      </c>
      <c r="C20" s="216"/>
      <c r="D20" s="216"/>
      <c r="E20" s="128"/>
      <c r="F20" s="129"/>
    </row>
    <row r="21" spans="1:6" ht="11.25" thickTop="1">
      <c r="A21" s="92"/>
      <c r="B21" s="84"/>
      <c r="C21" s="85"/>
      <c r="D2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17:D17"/>
    <mergeCell ref="B18:D18"/>
    <mergeCell ref="B19:D19"/>
    <mergeCell ref="B20:D20"/>
    <mergeCell ref="A6:B6"/>
    <mergeCell ref="C6:E6"/>
  </mergeCells>
  <dataValidations count="3">
    <dataValidation type="list" allowBlank="1" showInputMessage="1" showErrorMessage="1" sqref="F10:F16">
      <formula1>"O, "</formula1>
    </dataValidation>
    <dataValidation type="list" allowBlank="1" showInputMessage="1" showErrorMessage="1" sqref="F18">
      <formula1>"P,F, "</formula1>
    </dataValidation>
    <dataValidation type="list" allowBlank="1" showInputMessage="1" showErrorMessage="1" sqref="F1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D9" sqref="D9"/>
    </sheetView>
  </sheetViews>
  <sheetFormatPr defaultRowHeight="12.75"/>
  <cols>
    <col min="1" max="1" width="21.375" style="170" customWidth="1"/>
    <col min="2" max="2" width="10" style="145" customWidth="1"/>
    <col min="3" max="3" width="14.375" style="145" customWidth="1"/>
    <col min="4" max="4" width="15.25" style="145" customWidth="1"/>
    <col min="5" max="5" width="38" style="145" customWidth="1"/>
    <col min="6" max="6" width="48.25" style="145" customWidth="1"/>
    <col min="7" max="16384" width="9" style="145"/>
  </cols>
  <sheetData>
    <row r="2" spans="1:6" s="142" customFormat="1" ht="75.75" customHeight="1">
      <c r="A2" s="141"/>
      <c r="B2" s="187" t="s">
        <v>0</v>
      </c>
      <c r="C2" s="187"/>
      <c r="D2" s="187"/>
      <c r="E2" s="187"/>
      <c r="F2" s="187"/>
    </row>
    <row r="3" spans="1:6">
      <c r="A3" s="143"/>
      <c r="B3" s="144"/>
      <c r="E3" s="146"/>
    </row>
    <row r="4" spans="1:6" ht="14.25" customHeight="1">
      <c r="A4" s="147" t="s">
        <v>110</v>
      </c>
      <c r="B4" s="188" t="s">
        <v>119</v>
      </c>
      <c r="C4" s="189"/>
      <c r="D4" s="189"/>
      <c r="E4" s="148" t="s">
        <v>2</v>
      </c>
      <c r="F4" s="149" t="s">
        <v>120</v>
      </c>
    </row>
    <row r="5" spans="1:6" ht="14.25" customHeight="1">
      <c r="A5" s="148" t="s">
        <v>3</v>
      </c>
      <c r="B5" s="189" t="s">
        <v>121</v>
      </c>
      <c r="C5" s="189"/>
      <c r="D5" s="189"/>
      <c r="E5" s="147" t="s">
        <v>122</v>
      </c>
      <c r="F5" s="149"/>
    </row>
    <row r="6" spans="1:6" ht="15.75" customHeight="1">
      <c r="A6" s="190" t="s">
        <v>5</v>
      </c>
      <c r="B6" s="191" t="s">
        <v>129</v>
      </c>
      <c r="C6" s="191"/>
      <c r="D6" s="191"/>
      <c r="E6" s="148" t="s">
        <v>6</v>
      </c>
      <c r="F6" s="178">
        <v>42583</v>
      </c>
    </row>
    <row r="7" spans="1:6" ht="13.5" customHeight="1">
      <c r="A7" s="190"/>
      <c r="B7" s="191"/>
      <c r="C7" s="191"/>
      <c r="D7" s="191"/>
      <c r="E7" s="148" t="s">
        <v>7</v>
      </c>
      <c r="F7" s="150"/>
    </row>
    <row r="8" spans="1:6">
      <c r="A8" s="151"/>
      <c r="B8" s="152"/>
      <c r="C8" s="153"/>
      <c r="D8" s="153"/>
      <c r="E8" s="154"/>
      <c r="F8" s="155"/>
    </row>
    <row r="9" spans="1:6">
      <c r="A9" s="145"/>
      <c r="B9" s="156"/>
      <c r="C9" s="156"/>
      <c r="D9" s="156"/>
      <c r="E9" s="156"/>
    </row>
    <row r="10" spans="1:6" ht="15">
      <c r="A10" s="157" t="s">
        <v>8</v>
      </c>
    </row>
    <row r="11" spans="1:6" s="158" customFormat="1" ht="15">
      <c r="A11" s="171" t="s">
        <v>9</v>
      </c>
      <c r="B11" s="179" t="s">
        <v>123</v>
      </c>
      <c r="C11" s="180" t="s">
        <v>124</v>
      </c>
      <c r="D11" s="172" t="s">
        <v>10</v>
      </c>
      <c r="E11" s="180" t="s">
        <v>125</v>
      </c>
      <c r="F11" s="173" t="s">
        <v>11</v>
      </c>
    </row>
    <row r="12" spans="1:6" s="163" customFormat="1" ht="26.25" customHeight="1">
      <c r="A12" s="181">
        <v>42583</v>
      </c>
      <c r="B12" s="159" t="s">
        <v>126</v>
      </c>
      <c r="C12" s="160" t="s">
        <v>127</v>
      </c>
      <c r="D12" s="160" t="s">
        <v>41</v>
      </c>
      <c r="E12" s="161" t="s">
        <v>128</v>
      </c>
      <c r="F12" s="162" t="s">
        <v>12</v>
      </c>
    </row>
    <row r="13" spans="1:6" s="163" customFormat="1" ht="21.75" customHeight="1">
      <c r="A13" s="164"/>
      <c r="B13" s="159"/>
      <c r="C13" s="160"/>
      <c r="D13" s="160"/>
      <c r="E13" s="160"/>
      <c r="F13" s="165"/>
    </row>
    <row r="14" spans="1:6" s="163" customFormat="1" ht="19.5" customHeight="1">
      <c r="A14" s="164"/>
      <c r="B14" s="159"/>
      <c r="C14" s="160"/>
      <c r="D14" s="160"/>
      <c r="E14" s="160"/>
      <c r="F14" s="165"/>
    </row>
    <row r="15" spans="1:6" s="163" customFormat="1" ht="21.75" customHeight="1">
      <c r="A15" s="164"/>
      <c r="B15" s="159"/>
      <c r="C15" s="160"/>
      <c r="D15" s="160"/>
      <c r="E15" s="160"/>
      <c r="F15" s="165"/>
    </row>
    <row r="16" spans="1:6" s="163" customFormat="1" ht="19.5" customHeight="1">
      <c r="A16" s="164"/>
      <c r="B16" s="159"/>
      <c r="C16" s="160"/>
      <c r="D16" s="160"/>
      <c r="E16" s="160"/>
      <c r="F16" s="165"/>
    </row>
    <row r="17" spans="1:6" s="163" customFormat="1" ht="21.75" customHeight="1">
      <c r="A17" s="164"/>
      <c r="B17" s="159"/>
      <c r="C17" s="160"/>
      <c r="D17" s="160"/>
      <c r="E17" s="160"/>
      <c r="F17" s="165"/>
    </row>
    <row r="18" spans="1:6" s="163" customFormat="1" ht="19.5" customHeight="1">
      <c r="A18" s="166"/>
      <c r="B18" s="167"/>
      <c r="C18" s="168"/>
      <c r="D18" s="168"/>
      <c r="E18" s="168"/>
      <c r="F18" s="16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Normal="100" workbookViewId="0">
      <selection activeCell="F17" sqref="F11:F17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93" t="s">
        <v>1</v>
      </c>
      <c r="B4" s="193"/>
      <c r="C4" s="193"/>
      <c r="D4" s="193"/>
      <c r="E4" s="194" t="s">
        <v>119</v>
      </c>
      <c r="F4" s="195"/>
      <c r="G4" s="195"/>
      <c r="H4" s="196"/>
    </row>
    <row r="5" spans="1:8" ht="14.25" customHeight="1">
      <c r="A5" s="193" t="s">
        <v>3</v>
      </c>
      <c r="B5" s="193"/>
      <c r="C5" s="193"/>
      <c r="D5" s="193"/>
      <c r="E5" s="194" t="s">
        <v>121</v>
      </c>
      <c r="F5" s="195"/>
      <c r="G5" s="195"/>
      <c r="H5" s="196"/>
    </row>
    <row r="6" spans="1:8" ht="14.25" customHeight="1">
      <c r="A6" s="200" t="s">
        <v>64</v>
      </c>
      <c r="B6" s="201"/>
      <c r="C6" s="201"/>
      <c r="D6" s="202"/>
      <c r="E6" s="79">
        <v>100</v>
      </c>
      <c r="F6" s="80"/>
      <c r="G6" s="80"/>
      <c r="H6" s="81"/>
    </row>
    <row r="7" spans="1:8" s="8" customFormat="1" ht="12.75" customHeight="1">
      <c r="A7" s="192" t="s">
        <v>14</v>
      </c>
      <c r="B7" s="192"/>
      <c r="C7" s="192"/>
      <c r="D7" s="192"/>
      <c r="E7" s="197" t="s">
        <v>118</v>
      </c>
      <c r="F7" s="198"/>
      <c r="G7" s="198"/>
      <c r="H7" s="199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106</v>
      </c>
      <c r="F10" s="19" t="s">
        <v>19</v>
      </c>
      <c r="G10" s="21" t="s">
        <v>20</v>
      </c>
      <c r="H10" s="22" t="s">
        <v>21</v>
      </c>
    </row>
    <row r="11" spans="1:8">
      <c r="A11" s="177">
        <v>1</v>
      </c>
      <c r="B11" s="24"/>
      <c r="C11" s="24" t="s">
        <v>130</v>
      </c>
      <c r="D11" s="31" t="s">
        <v>131</v>
      </c>
      <c r="E11" s="26" t="s">
        <v>132</v>
      </c>
      <c r="F11" s="27" t="s">
        <v>132</v>
      </c>
      <c r="G11" s="27"/>
      <c r="H11" s="28"/>
    </row>
    <row r="12" spans="1:8">
      <c r="A12" s="177">
        <v>2</v>
      </c>
      <c r="B12" s="30"/>
      <c r="C12" s="24" t="s">
        <v>133</v>
      </c>
      <c r="D12" s="31" t="s">
        <v>134</v>
      </c>
      <c r="E12" s="26" t="s">
        <v>135</v>
      </c>
      <c r="F12" s="27" t="s">
        <v>135</v>
      </c>
      <c r="G12" s="27"/>
      <c r="H12" s="28"/>
    </row>
    <row r="13" spans="1:8">
      <c r="A13" s="177">
        <v>3</v>
      </c>
      <c r="B13" s="30"/>
      <c r="C13" s="24" t="s">
        <v>133</v>
      </c>
      <c r="D13" s="25" t="s">
        <v>136</v>
      </c>
      <c r="E13" s="26" t="s">
        <v>137</v>
      </c>
      <c r="F13" s="27" t="s">
        <v>137</v>
      </c>
      <c r="G13" s="27"/>
      <c r="H13" s="28"/>
    </row>
    <row r="14" spans="1:8">
      <c r="A14" s="177">
        <v>4</v>
      </c>
      <c r="B14" s="24"/>
      <c r="C14" s="24" t="s">
        <v>133</v>
      </c>
      <c r="D14" s="31" t="s">
        <v>138</v>
      </c>
      <c r="E14" s="26" t="s">
        <v>139</v>
      </c>
      <c r="F14" s="27" t="s">
        <v>139</v>
      </c>
      <c r="G14" s="27"/>
      <c r="H14" s="28"/>
    </row>
    <row r="15" spans="1:8">
      <c r="A15" s="177">
        <v>5</v>
      </c>
      <c r="B15" s="30"/>
      <c r="C15" s="24" t="s">
        <v>133</v>
      </c>
      <c r="D15" s="25" t="s">
        <v>140</v>
      </c>
      <c r="E15" s="26" t="s">
        <v>141</v>
      </c>
      <c r="F15" s="27" t="s">
        <v>141</v>
      </c>
      <c r="G15" s="27"/>
      <c r="H15" s="28"/>
    </row>
    <row r="16" spans="1:8">
      <c r="A16" s="177">
        <v>6</v>
      </c>
      <c r="B16" s="24"/>
      <c r="C16" s="24" t="s">
        <v>133</v>
      </c>
      <c r="D16" s="31" t="s">
        <v>142</v>
      </c>
      <c r="E16" s="26" t="s">
        <v>143</v>
      </c>
      <c r="F16" s="27" t="s">
        <v>143</v>
      </c>
      <c r="G16" s="29"/>
      <c r="H16" s="28"/>
    </row>
    <row r="17" spans="1:8">
      <c r="A17" s="177">
        <v>7</v>
      </c>
      <c r="B17" s="30"/>
      <c r="C17" s="24" t="s">
        <v>133</v>
      </c>
      <c r="D17" s="25" t="s">
        <v>144</v>
      </c>
      <c r="E17" s="26" t="s">
        <v>145</v>
      </c>
      <c r="F17" s="27" t="s">
        <v>145</v>
      </c>
      <c r="G17" s="29"/>
      <c r="H17" s="28"/>
    </row>
    <row r="18" spans="1:8">
      <c r="A18" s="177"/>
      <c r="B18" s="24"/>
      <c r="C18" s="24"/>
      <c r="D18" s="25"/>
      <c r="E18" s="26"/>
      <c r="F18" s="27"/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5"/>
      <c r="B20" s="24"/>
      <c r="C20" s="24"/>
      <c r="D20" s="25"/>
      <c r="E20" s="26"/>
      <c r="F20" s="29"/>
      <c r="G20" s="29"/>
      <c r="H20" s="28"/>
    </row>
    <row r="21" spans="1:8">
      <c r="A21" s="56"/>
      <c r="B21" s="30"/>
      <c r="C21" s="30"/>
      <c r="D21" s="31"/>
      <c r="E21" s="32"/>
      <c r="F21" s="33"/>
      <c r="G21" s="29"/>
      <c r="H21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generateTest!A1" display="Function14"/>
    <hyperlink ref="F12" location="saveQuestion!A1" display="Function15"/>
    <hyperlink ref="F13" location="findQuestionById!A1" display="Function16"/>
    <hyperlink ref="F16" location="updateQuestion!A1" display="Function19"/>
    <hyperlink ref="F14" location="findQuestionByCode!A1" display="Function17"/>
    <hyperlink ref="F17" location="deleteQuestion!A1" display="Function20"/>
    <hyperlink ref="F15" location="findAllQuestion!A1" display="Function18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9" workbookViewId="0">
      <selection activeCell="B12" sqref="B12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04" t="s">
        <v>22</v>
      </c>
      <c r="B2" s="204"/>
      <c r="C2" s="204"/>
      <c r="D2" s="204"/>
      <c r="E2" s="204"/>
      <c r="F2" s="204"/>
      <c r="G2" s="204"/>
      <c r="H2" s="204"/>
      <c r="I2" s="204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110</v>
      </c>
      <c r="B4" s="205" t="str">
        <f>表紙!B4</f>
        <v>VIETNAMESE STUDY SYSTEM FOR JAPANESE</v>
      </c>
      <c r="C4" s="205"/>
      <c r="D4" s="206" t="s">
        <v>2</v>
      </c>
      <c r="E4" s="206"/>
      <c r="F4" s="207"/>
      <c r="G4" s="208"/>
      <c r="H4" s="208"/>
      <c r="I4" s="209"/>
    </row>
    <row r="5" spans="1:9" ht="13.5" customHeight="1">
      <c r="A5" s="59" t="s">
        <v>3</v>
      </c>
      <c r="B5" s="205" t="str">
        <f>表紙!B5</f>
        <v>Veazy</v>
      </c>
      <c r="C5" s="205"/>
      <c r="D5" s="206" t="s">
        <v>4</v>
      </c>
      <c r="E5" s="206"/>
      <c r="F5" s="207"/>
      <c r="G5" s="208"/>
      <c r="H5" s="208"/>
      <c r="I5" s="209"/>
    </row>
    <row r="6" spans="1:9" ht="12.75" customHeight="1">
      <c r="A6" s="60" t="s">
        <v>5</v>
      </c>
      <c r="B6" s="205" t="str">
        <f>B5&amp;"_"&amp;"Test Report"&amp;"_"&amp;"v1.0"</f>
        <v>Veazy_Test Report_v1.0</v>
      </c>
      <c r="C6" s="205"/>
      <c r="D6" s="206" t="s">
        <v>6</v>
      </c>
      <c r="E6" s="206"/>
      <c r="F6" s="210">
        <v>42585</v>
      </c>
      <c r="G6" s="211"/>
      <c r="H6" s="211"/>
      <c r="I6" s="212"/>
    </row>
    <row r="7" spans="1:9" ht="15.75" customHeight="1">
      <c r="A7" s="60" t="s">
        <v>111</v>
      </c>
      <c r="B7" s="203" t="s">
        <v>23</v>
      </c>
      <c r="C7" s="203"/>
      <c r="D7" s="203"/>
      <c r="E7" s="203"/>
      <c r="F7" s="203"/>
      <c r="G7" s="203"/>
      <c r="H7" s="203"/>
      <c r="I7" s="203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95</v>
      </c>
      <c r="C11" s="43" t="s">
        <v>24</v>
      </c>
      <c r="D11" s="42" t="s">
        <v>25</v>
      </c>
      <c r="E11" s="44" t="s">
        <v>26</v>
      </c>
      <c r="F11" s="44" t="s">
        <v>39</v>
      </c>
      <c r="G11" s="44" t="s">
        <v>41</v>
      </c>
      <c r="H11" s="44" t="s">
        <v>40</v>
      </c>
      <c r="I11" s="45" t="s">
        <v>27</v>
      </c>
    </row>
    <row r="12" spans="1:9">
      <c r="A12" s="46">
        <v>1</v>
      </c>
      <c r="B12" s="27" t="s">
        <v>132</v>
      </c>
      <c r="C12" s="47">
        <f>generateTest!A6</f>
        <v>8</v>
      </c>
      <c r="D12" s="47">
        <f>generateTest!C6</f>
        <v>0</v>
      </c>
      <c r="E12" s="47">
        <f>generateTest!F6</f>
        <v>0</v>
      </c>
      <c r="F12" s="48">
        <f>generateTest!L6</f>
        <v>1</v>
      </c>
      <c r="G12" s="47">
        <f>generateTest!M6</f>
        <v>7</v>
      </c>
      <c r="H12" s="47">
        <f>generateTest!N6</f>
        <v>0</v>
      </c>
      <c r="I12" s="47">
        <f>generateTest!O6</f>
        <v>8</v>
      </c>
    </row>
    <row r="13" spans="1:9">
      <c r="A13" s="46">
        <v>2</v>
      </c>
      <c r="B13" s="27" t="s">
        <v>135</v>
      </c>
      <c r="C13" s="47">
        <f>saveQuestion!A6</f>
        <v>3</v>
      </c>
      <c r="D13" s="47">
        <f>saveQuestion!C6</f>
        <v>0</v>
      </c>
      <c r="E13" s="47">
        <f>saveQuestion!F6</f>
        <v>0</v>
      </c>
      <c r="F13" s="48">
        <f>saveQuestion!L6</f>
        <v>2</v>
      </c>
      <c r="G13" s="47">
        <f>saveQuestion!M6</f>
        <v>1</v>
      </c>
      <c r="H13" s="47">
        <f>saveQuestion!N6</f>
        <v>0</v>
      </c>
      <c r="I13" s="47">
        <f>saveQuestion!O6</f>
        <v>3</v>
      </c>
    </row>
    <row r="14" spans="1:9">
      <c r="A14" s="46">
        <v>3</v>
      </c>
      <c r="B14" s="27" t="s">
        <v>137</v>
      </c>
      <c r="C14" s="47">
        <f>findQuestionById!A6</f>
        <v>3</v>
      </c>
      <c r="D14" s="47">
        <f>findQuestionById!C6</f>
        <v>0</v>
      </c>
      <c r="E14" s="47">
        <f>findQuestionById!F6</f>
        <v>0</v>
      </c>
      <c r="F14" s="48">
        <f>findQuestionById!L6</f>
        <v>1</v>
      </c>
      <c r="G14" s="47">
        <f>findQuestionById!M6</f>
        <v>2</v>
      </c>
      <c r="H14" s="47">
        <f>findQuestionById!N6</f>
        <v>0</v>
      </c>
      <c r="I14" s="47">
        <f>findQuestionById!O6</f>
        <v>3</v>
      </c>
    </row>
    <row r="15" spans="1:9">
      <c r="A15" s="46">
        <v>4</v>
      </c>
      <c r="B15" s="27" t="s">
        <v>139</v>
      </c>
      <c r="C15" s="47">
        <f>findQuestionByCode!A7</f>
        <v>3</v>
      </c>
      <c r="D15" s="47">
        <f>findQuestionByCode!C7</f>
        <v>0</v>
      </c>
      <c r="E15" s="47">
        <f>findQuestionByCode!F7</f>
        <v>0</v>
      </c>
      <c r="F15" s="47">
        <f>findQuestionByCode!L7</f>
        <v>1</v>
      </c>
      <c r="G15" s="47">
        <f>findQuestionByCode!M7</f>
        <v>2</v>
      </c>
      <c r="H15" s="47">
        <f>findQuestionByCode!N7</f>
        <v>0</v>
      </c>
      <c r="I15" s="47">
        <f>findQuestionByCode!O7</f>
        <v>3</v>
      </c>
    </row>
    <row r="16" spans="1:9">
      <c r="A16" s="46">
        <v>5</v>
      </c>
      <c r="B16" s="27" t="s">
        <v>141</v>
      </c>
      <c r="C16" s="47">
        <f>findAllQuestion!A7</f>
        <v>1</v>
      </c>
      <c r="D16" s="47">
        <f>findAllQuestion!C7</f>
        <v>0</v>
      </c>
      <c r="E16" s="47">
        <f>findAllQuestion!F7</f>
        <v>0</v>
      </c>
      <c r="F16" s="47">
        <f>findAllQuestion!L7</f>
        <v>1</v>
      </c>
      <c r="G16" s="47">
        <f>findAllQuestion!M7</f>
        <v>0</v>
      </c>
      <c r="H16" s="47">
        <f>findAllQuestion!N7</f>
        <v>0</v>
      </c>
      <c r="I16" s="47">
        <f>findAllQuestion!O7</f>
        <v>1</v>
      </c>
    </row>
    <row r="17" spans="1:9">
      <c r="A17" s="46">
        <v>6</v>
      </c>
      <c r="B17" s="27" t="s">
        <v>143</v>
      </c>
      <c r="C17" s="47">
        <f>updateQuestion!A7</f>
        <v>2</v>
      </c>
      <c r="D17" s="47">
        <f>updateQuestion!C7</f>
        <v>0</v>
      </c>
      <c r="E17" s="47">
        <f>updateQuestion!F7</f>
        <v>0</v>
      </c>
      <c r="F17" s="47">
        <f>updateQuestion!L7</f>
        <v>2</v>
      </c>
      <c r="G17" s="47">
        <f>updateQuestion!M7</f>
        <v>0</v>
      </c>
      <c r="H17" s="47">
        <f>updateQuestion!N7</f>
        <v>0</v>
      </c>
      <c r="I17" s="47">
        <f>updateQuestion!O7</f>
        <v>2</v>
      </c>
    </row>
    <row r="18" spans="1:9">
      <c r="A18" s="46">
        <v>7</v>
      </c>
      <c r="B18" s="27" t="s">
        <v>145</v>
      </c>
      <c r="C18" s="47">
        <f>deleteQuestion!A7</f>
        <v>1</v>
      </c>
      <c r="D18" s="47">
        <f>deleteQuestion!C7</f>
        <v>0</v>
      </c>
      <c r="E18" s="47">
        <f>deleteQuestion!F7</f>
        <v>0</v>
      </c>
      <c r="F18" s="47">
        <f>deleteQuestion!L7</f>
        <v>1</v>
      </c>
      <c r="G18" s="47">
        <f>deleteQuestion!M7</f>
        <v>0</v>
      </c>
      <c r="H18" s="47">
        <f>deleteQuestion!N7</f>
        <v>0</v>
      </c>
      <c r="I18" s="47">
        <f>deleteQuestion!O7</f>
        <v>1</v>
      </c>
    </row>
    <row r="19" spans="1:9">
      <c r="A19" s="46"/>
      <c r="B19" s="58"/>
      <c r="C19" s="47"/>
      <c r="D19" s="47"/>
      <c r="E19" s="47"/>
      <c r="F19" s="47"/>
      <c r="G19" s="47"/>
      <c r="H19" s="47"/>
      <c r="I19" s="47"/>
    </row>
    <row r="20" spans="1:9">
      <c r="A20" s="46"/>
      <c r="B20" s="58"/>
      <c r="C20" s="47"/>
      <c r="D20" s="47"/>
      <c r="E20" s="47"/>
      <c r="F20" s="47"/>
      <c r="G20" s="47"/>
      <c r="H20" s="47"/>
      <c r="I20" s="47"/>
    </row>
    <row r="21" spans="1:9" ht="16.5">
      <c r="A21" s="49"/>
      <c r="B21" s="57" t="s">
        <v>28</v>
      </c>
      <c r="C21" s="50">
        <f t="shared" ref="C21:I21" si="0">SUM(C10:C20)</f>
        <v>21</v>
      </c>
      <c r="D21" s="50">
        <f t="shared" si="0"/>
        <v>0</v>
      </c>
      <c r="E21" s="50">
        <f t="shared" si="0"/>
        <v>0</v>
      </c>
      <c r="F21" s="50">
        <f t="shared" si="0"/>
        <v>9</v>
      </c>
      <c r="G21" s="50">
        <f t="shared" si="0"/>
        <v>12</v>
      </c>
      <c r="H21" s="50">
        <f t="shared" si="0"/>
        <v>0</v>
      </c>
      <c r="I21" s="50">
        <f t="shared" si="0"/>
        <v>21</v>
      </c>
    </row>
    <row r="22" spans="1:9">
      <c r="A22" s="51"/>
      <c r="B22" s="40"/>
      <c r="C22" s="52"/>
      <c r="D22" s="53"/>
      <c r="E22" s="53"/>
      <c r="F22" s="53"/>
      <c r="G22" s="53"/>
      <c r="H22" s="53"/>
      <c r="I22" s="53"/>
    </row>
    <row r="23" spans="1:9" ht="15">
      <c r="A23" s="40"/>
      <c r="B23" s="61" t="s">
        <v>29</v>
      </c>
      <c r="C23" s="40"/>
      <c r="D23" s="62">
        <f>(C21+D21)*100/(I21)</f>
        <v>100</v>
      </c>
      <c r="E23" s="40" t="s">
        <v>30</v>
      </c>
      <c r="F23" s="40"/>
      <c r="G23" s="40"/>
      <c r="H23" s="40"/>
      <c r="I23" s="54"/>
    </row>
    <row r="24" spans="1:9" ht="15">
      <c r="A24" s="40"/>
      <c r="B24" s="78" t="s">
        <v>107</v>
      </c>
      <c r="C24" s="40"/>
      <c r="D24" s="62">
        <f>C21*100/(I21)</f>
        <v>100</v>
      </c>
      <c r="E24" s="40" t="s">
        <v>30</v>
      </c>
      <c r="F24" s="40"/>
      <c r="G24" s="40"/>
      <c r="H24" s="40"/>
      <c r="I24" s="54"/>
    </row>
    <row r="25" spans="1:9" ht="15">
      <c r="B25" s="78" t="s">
        <v>108</v>
      </c>
      <c r="C25" s="40"/>
      <c r="D25" s="62">
        <f>F21*100/I21</f>
        <v>42.857142857142854</v>
      </c>
      <c r="E25" s="40" t="s">
        <v>30</v>
      </c>
    </row>
    <row r="26" spans="1:9" ht="15">
      <c r="B26" s="78" t="s">
        <v>109</v>
      </c>
      <c r="D26" s="62">
        <f>G21*100/I21</f>
        <v>57.142857142857146</v>
      </c>
      <c r="E26" s="40" t="s">
        <v>30</v>
      </c>
    </row>
    <row r="27" spans="1:9" ht="15">
      <c r="B27" s="61" t="s">
        <v>31</v>
      </c>
      <c r="D27" s="62">
        <f>H21*100/I21</f>
        <v>0</v>
      </c>
      <c r="E27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generateTest!A1" display="Function14"/>
    <hyperlink ref="B13" location="saveQuestion!A1" display="Function15"/>
    <hyperlink ref="B14" location="findQuestionById!A1" display="Function16"/>
    <hyperlink ref="B17" location="updateQuestion!A1" display="Function19"/>
    <hyperlink ref="B15" location="findQuestionByCode!A1" display="Function17"/>
    <hyperlink ref="B18" location="deleteQuestion!A1" display="Function20"/>
    <hyperlink ref="B16" location="findAllQuestion!A1" display="Function18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"/>
  <sheetViews>
    <sheetView topLeftCell="A5" zoomScaleNormal="100" workbookViewId="0">
      <selection activeCell="R23" sqref="R23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22" width="2.75" style="84" customWidth="1"/>
    <col min="23" max="23" width="2.625" style="84" customWidth="1"/>
    <col min="24" max="24" width="2.75" style="84" customWidth="1"/>
    <col min="25" max="25" width="2.875" style="84" customWidth="1"/>
    <col min="26" max="27" width="2.5" style="84" customWidth="1"/>
    <col min="28" max="28" width="2.25" style="84" customWidth="1"/>
    <col min="29" max="29" width="2.5" style="84" customWidth="1"/>
    <col min="30" max="32" width="2.625" style="84" customWidth="1"/>
    <col min="33" max="16384" width="9" style="84"/>
  </cols>
  <sheetData>
    <row r="1" spans="1:22" ht="13.5" customHeight="1" thickBot="1">
      <c r="A1" s="82"/>
      <c r="B1" s="83"/>
    </row>
    <row r="2" spans="1:22" ht="13.5" customHeight="1">
      <c r="A2" s="242" t="s">
        <v>51</v>
      </c>
      <c r="B2" s="243"/>
      <c r="C2" s="244" t="s">
        <v>132</v>
      </c>
      <c r="D2" s="245"/>
      <c r="F2" s="243" t="s">
        <v>116</v>
      </c>
      <c r="G2" s="243"/>
      <c r="H2" s="243"/>
      <c r="I2" s="243"/>
      <c r="J2" s="243"/>
      <c r="K2" s="243"/>
      <c r="L2" s="246" t="s">
        <v>131</v>
      </c>
      <c r="M2" s="247"/>
      <c r="N2" s="247"/>
      <c r="O2" s="247"/>
      <c r="P2" s="247"/>
      <c r="Q2" s="247"/>
      <c r="R2" s="247"/>
      <c r="S2" s="247"/>
      <c r="T2" s="248"/>
    </row>
    <row r="3" spans="1:22" ht="13.5" customHeight="1">
      <c r="A3" s="232" t="s">
        <v>52</v>
      </c>
      <c r="B3" s="233"/>
      <c r="C3" s="249" t="s">
        <v>32</v>
      </c>
      <c r="D3" s="250"/>
      <c r="E3" s="251"/>
      <c r="F3" s="236" t="s">
        <v>53</v>
      </c>
      <c r="G3" s="237"/>
      <c r="H3" s="237"/>
      <c r="I3" s="237"/>
      <c r="J3" s="237"/>
      <c r="K3" s="238"/>
      <c r="L3" s="250"/>
      <c r="M3" s="250"/>
      <c r="N3" s="250"/>
      <c r="O3" s="86"/>
      <c r="P3" s="86"/>
      <c r="Q3" s="86"/>
      <c r="R3" s="86"/>
      <c r="S3" s="86"/>
      <c r="T3" s="87"/>
    </row>
    <row r="4" spans="1:22" ht="13.5" customHeight="1">
      <c r="A4" s="232" t="s">
        <v>54</v>
      </c>
      <c r="B4" s="233"/>
      <c r="C4" s="234"/>
      <c r="D4" s="235"/>
      <c r="E4" s="88"/>
      <c r="F4" s="236" t="s">
        <v>55</v>
      </c>
      <c r="G4" s="237"/>
      <c r="H4" s="237"/>
      <c r="I4" s="237"/>
      <c r="J4" s="237"/>
      <c r="K4" s="238"/>
      <c r="L4" s="239">
        <v>29</v>
      </c>
      <c r="M4" s="240"/>
      <c r="N4" s="240"/>
      <c r="O4" s="240"/>
      <c r="P4" s="240"/>
      <c r="Q4" s="240"/>
      <c r="R4" s="240"/>
      <c r="S4" s="240"/>
      <c r="T4" s="241"/>
      <c r="V4" s="89"/>
    </row>
    <row r="5" spans="1:22" ht="13.5" customHeight="1">
      <c r="A5" s="217" t="s">
        <v>112</v>
      </c>
      <c r="B5" s="218"/>
      <c r="C5" s="219" t="s">
        <v>113</v>
      </c>
      <c r="D5" s="220"/>
      <c r="E5" s="221"/>
      <c r="F5" s="219" t="s">
        <v>114</v>
      </c>
      <c r="G5" s="220"/>
      <c r="H5" s="220"/>
      <c r="I5" s="220"/>
      <c r="J5" s="220"/>
      <c r="K5" s="222"/>
      <c r="L5" s="220" t="s">
        <v>57</v>
      </c>
      <c r="M5" s="220"/>
      <c r="N5" s="220"/>
      <c r="O5" s="223" t="s">
        <v>115</v>
      </c>
      <c r="P5" s="220"/>
      <c r="Q5" s="220"/>
      <c r="R5" s="220"/>
      <c r="S5" s="220"/>
      <c r="T5" s="224"/>
      <c r="V5" s="89"/>
    </row>
    <row r="6" spans="1:22" ht="13.5" customHeight="1" thickBot="1">
      <c r="A6" s="225">
        <f>COUNTIF(F28:GJ28,"P")</f>
        <v>8</v>
      </c>
      <c r="B6" s="226"/>
      <c r="C6" s="227">
        <f>COUNTIF(F28:GJ28,"F")</f>
        <v>0</v>
      </c>
      <c r="D6" s="228"/>
      <c r="E6" s="226"/>
      <c r="F6" s="227">
        <f>SUM(O6,- A6,- C6)</f>
        <v>0</v>
      </c>
      <c r="G6" s="228"/>
      <c r="H6" s="228"/>
      <c r="I6" s="228"/>
      <c r="J6" s="228"/>
      <c r="K6" s="229"/>
      <c r="L6" s="90">
        <f>COUNTIF(E27:GJ27,"N")</f>
        <v>1</v>
      </c>
      <c r="M6" s="90">
        <f>COUNTIF(E27:GJ27,"A")</f>
        <v>7</v>
      </c>
      <c r="N6" s="90">
        <f>COUNTIF(E27:GJ27,"B")</f>
        <v>0</v>
      </c>
      <c r="O6" s="230">
        <f>COUNTA(E8:GM8)</f>
        <v>8</v>
      </c>
      <c r="P6" s="228"/>
      <c r="Q6" s="228"/>
      <c r="R6" s="228"/>
      <c r="S6" s="228"/>
      <c r="T6" s="23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134" t="s">
        <v>158</v>
      </c>
      <c r="J8" s="134" t="s">
        <v>159</v>
      </c>
      <c r="K8" s="134" t="s">
        <v>160</v>
      </c>
      <c r="L8" s="134" t="s">
        <v>161</v>
      </c>
      <c r="M8" s="134" t="s">
        <v>162</v>
      </c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  <c r="I9" s="99"/>
      <c r="J9" s="99"/>
      <c r="K9" s="99"/>
      <c r="L9" s="99"/>
      <c r="M9" s="99"/>
    </row>
    <row r="10" spans="1:22" ht="13.5" customHeight="1">
      <c r="A10" s="136"/>
      <c r="B10" s="95"/>
      <c r="C10" s="96"/>
      <c r="D10" s="97" t="s">
        <v>157</v>
      </c>
      <c r="E10" s="100"/>
      <c r="F10" s="99"/>
      <c r="G10" s="99"/>
      <c r="H10" s="99"/>
      <c r="I10" s="99"/>
      <c r="J10" s="99"/>
      <c r="K10" s="99"/>
      <c r="L10" s="99"/>
      <c r="M10" s="9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  <c r="I11" s="99"/>
      <c r="J11" s="99"/>
      <c r="K11" s="99"/>
      <c r="L11" s="99"/>
      <c r="M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</row>
    <row r="13" spans="1:22" ht="13.5" customHeight="1">
      <c r="A13" s="136"/>
      <c r="B13" s="95" t="s">
        <v>166</v>
      </c>
      <c r="C13" s="96"/>
      <c r="D13" s="97"/>
      <c r="E13" s="103"/>
      <c r="F13" s="99"/>
      <c r="G13" s="99"/>
      <c r="H13" s="99"/>
      <c r="I13" s="99"/>
      <c r="J13" s="99"/>
      <c r="K13" s="99"/>
      <c r="L13" s="99"/>
      <c r="M13" s="99"/>
    </row>
    <row r="14" spans="1:22" ht="13.5" customHeight="1">
      <c r="A14" s="136"/>
      <c r="B14" s="95"/>
      <c r="C14" s="96"/>
      <c r="D14" s="97">
        <v>1</v>
      </c>
      <c r="E14" s="103"/>
      <c r="F14" s="99" t="s">
        <v>75</v>
      </c>
      <c r="G14" s="99" t="s">
        <v>75</v>
      </c>
      <c r="H14" s="99" t="s">
        <v>75</v>
      </c>
      <c r="I14" s="99" t="s">
        <v>75</v>
      </c>
      <c r="J14" s="99"/>
      <c r="K14" s="99"/>
      <c r="L14" s="99"/>
      <c r="M14" s="99"/>
    </row>
    <row r="15" spans="1:22" ht="13.5" customHeight="1">
      <c r="A15" s="136"/>
      <c r="B15" s="95"/>
      <c r="C15" s="96"/>
      <c r="D15" s="97">
        <v>-1</v>
      </c>
      <c r="E15" s="103"/>
      <c r="F15" s="99"/>
      <c r="G15" s="99"/>
      <c r="H15" s="99"/>
      <c r="I15" s="99"/>
      <c r="J15" s="99" t="s">
        <v>75</v>
      </c>
      <c r="K15" s="99" t="s">
        <v>75</v>
      </c>
      <c r="L15" s="99" t="s">
        <v>75</v>
      </c>
      <c r="M15" s="99" t="s">
        <v>75</v>
      </c>
    </row>
    <row r="16" spans="1:22" ht="13.5" customHeight="1">
      <c r="A16" s="136"/>
      <c r="B16" s="95" t="s">
        <v>117</v>
      </c>
      <c r="C16" s="96"/>
      <c r="D16" s="97"/>
      <c r="E16" s="103"/>
      <c r="F16" s="99"/>
      <c r="G16" s="99"/>
      <c r="H16" s="99"/>
      <c r="I16" s="99"/>
      <c r="J16" s="99"/>
      <c r="K16" s="99"/>
      <c r="L16" s="99"/>
      <c r="M16" s="99"/>
    </row>
    <row r="17" spans="1:13" ht="13.5" customHeight="1">
      <c r="A17" s="136"/>
      <c r="B17" s="95"/>
      <c r="C17" s="96"/>
      <c r="D17" s="97">
        <v>1</v>
      </c>
      <c r="E17" s="103"/>
      <c r="F17" s="99" t="s">
        <v>75</v>
      </c>
      <c r="G17" s="99" t="s">
        <v>75</v>
      </c>
      <c r="H17" s="99"/>
      <c r="I17" s="99"/>
      <c r="J17" s="99" t="s">
        <v>75</v>
      </c>
      <c r="K17" s="99" t="s">
        <v>75</v>
      </c>
      <c r="L17" s="99"/>
      <c r="M17" s="99"/>
    </row>
    <row r="18" spans="1:13" ht="13.5" customHeight="1">
      <c r="A18" s="136"/>
      <c r="B18" s="95"/>
      <c r="C18" s="96"/>
      <c r="D18" s="97">
        <v>-1</v>
      </c>
      <c r="E18" s="103"/>
      <c r="F18" s="99"/>
      <c r="G18" s="99"/>
      <c r="H18" s="99" t="s">
        <v>75</v>
      </c>
      <c r="I18" s="99" t="s">
        <v>75</v>
      </c>
      <c r="J18" s="99"/>
      <c r="K18" s="99"/>
      <c r="L18" s="99" t="s">
        <v>75</v>
      </c>
      <c r="M18" s="99" t="s">
        <v>75</v>
      </c>
    </row>
    <row r="19" spans="1:13" ht="13.5" customHeight="1">
      <c r="A19" s="136"/>
      <c r="B19" s="95" t="s">
        <v>165</v>
      </c>
      <c r="C19" s="96"/>
      <c r="D19" s="97"/>
      <c r="E19" s="103"/>
      <c r="F19" s="99"/>
      <c r="G19" s="99"/>
      <c r="H19" s="99"/>
      <c r="I19" s="99"/>
      <c r="J19" s="99"/>
      <c r="K19" s="99"/>
      <c r="L19" s="99"/>
      <c r="M19" s="99"/>
    </row>
    <row r="20" spans="1:13" ht="13.5" customHeight="1">
      <c r="A20" s="136"/>
      <c r="B20" s="182"/>
      <c r="C20" s="183"/>
      <c r="D20" s="184">
        <v>1</v>
      </c>
      <c r="E20" s="103"/>
      <c r="F20" s="123" t="s">
        <v>75</v>
      </c>
      <c r="G20" s="99"/>
      <c r="H20" s="99" t="s">
        <v>75</v>
      </c>
      <c r="I20" s="99"/>
      <c r="J20" s="99" t="s">
        <v>75</v>
      </c>
      <c r="K20" s="99"/>
      <c r="L20" s="99" t="s">
        <v>75</v>
      </c>
      <c r="M20" s="99"/>
    </row>
    <row r="21" spans="1:13" ht="13.5" customHeight="1" thickBot="1">
      <c r="A21" s="136"/>
      <c r="B21" s="95"/>
      <c r="C21" s="96"/>
      <c r="D21" s="97">
        <v>-1</v>
      </c>
      <c r="E21" s="254"/>
      <c r="F21" s="99"/>
      <c r="G21" s="99" t="s">
        <v>75</v>
      </c>
      <c r="H21" s="123"/>
      <c r="I21" s="99" t="s">
        <v>75</v>
      </c>
      <c r="J21" s="123"/>
      <c r="K21" s="99" t="s">
        <v>75</v>
      </c>
      <c r="L21" s="123"/>
      <c r="M21" s="99" t="s">
        <v>75</v>
      </c>
    </row>
    <row r="22" spans="1:13" ht="13.5" customHeight="1">
      <c r="A22" s="137" t="s">
        <v>60</v>
      </c>
      <c r="B22" s="109" t="s">
        <v>61</v>
      </c>
      <c r="C22" s="110"/>
      <c r="D22" s="111"/>
      <c r="E22" s="112"/>
      <c r="F22" s="113"/>
      <c r="G22" s="99"/>
      <c r="H22" s="99"/>
      <c r="I22" s="99"/>
      <c r="J22" s="99"/>
      <c r="K22" s="99"/>
      <c r="L22" s="99"/>
      <c r="M22" s="99"/>
    </row>
    <row r="23" spans="1:13" ht="13.5" customHeight="1">
      <c r="A23" s="138"/>
      <c r="B23" s="114"/>
      <c r="C23" s="115"/>
      <c r="D23" s="116" t="s">
        <v>146</v>
      </c>
      <c r="E23" s="174"/>
      <c r="F23" s="99" t="s">
        <v>75</v>
      </c>
      <c r="G23" s="99"/>
      <c r="H23" s="99"/>
      <c r="I23" s="99"/>
      <c r="J23" s="99"/>
      <c r="K23" s="99"/>
      <c r="L23" s="99"/>
      <c r="M23" s="99"/>
    </row>
    <row r="24" spans="1:13" ht="13.5" customHeight="1">
      <c r="A24" s="138"/>
      <c r="B24" s="114"/>
      <c r="C24" s="117"/>
      <c r="D24" s="116" t="s">
        <v>36</v>
      </c>
      <c r="E24" s="118"/>
      <c r="F24" s="99"/>
      <c r="G24" s="99" t="s">
        <v>75</v>
      </c>
      <c r="H24" s="99" t="s">
        <v>75</v>
      </c>
      <c r="I24" s="99" t="s">
        <v>75</v>
      </c>
      <c r="J24" s="99" t="s">
        <v>75</v>
      </c>
      <c r="K24" s="99" t="s">
        <v>75</v>
      </c>
      <c r="L24" s="99" t="s">
        <v>75</v>
      </c>
      <c r="M24" s="99" t="s">
        <v>75</v>
      </c>
    </row>
    <row r="25" spans="1:13" ht="13.5" customHeight="1">
      <c r="A25" s="138"/>
      <c r="B25" s="119" t="s">
        <v>163</v>
      </c>
      <c r="C25" s="185"/>
      <c r="D25" s="121"/>
      <c r="E25" s="186"/>
      <c r="F25" s="123"/>
      <c r="G25" s="123"/>
      <c r="H25" s="123"/>
      <c r="I25" s="123"/>
      <c r="J25" s="123"/>
      <c r="K25" s="123"/>
      <c r="L25" s="123"/>
      <c r="M25" s="123"/>
    </row>
    <row r="26" spans="1:13" ht="13.5" customHeight="1" thickBot="1">
      <c r="A26" s="138"/>
      <c r="B26" s="119"/>
      <c r="C26" s="120"/>
      <c r="D26" s="121" t="s">
        <v>164</v>
      </c>
      <c r="E26" s="122"/>
      <c r="F26" s="123"/>
      <c r="G26" s="123" t="s">
        <v>75</v>
      </c>
      <c r="H26" s="123" t="s">
        <v>75</v>
      </c>
      <c r="I26" s="123" t="s">
        <v>75</v>
      </c>
      <c r="J26" s="123" t="s">
        <v>75</v>
      </c>
      <c r="K26" s="123" t="s">
        <v>75</v>
      </c>
      <c r="L26" s="123" t="s">
        <v>75</v>
      </c>
      <c r="M26" s="123" t="s">
        <v>75</v>
      </c>
    </row>
    <row r="27" spans="1:13" ht="13.5" customHeight="1" thickTop="1">
      <c r="A27" s="137" t="s">
        <v>37</v>
      </c>
      <c r="B27" s="213" t="s">
        <v>38</v>
      </c>
      <c r="C27" s="213"/>
      <c r="D27" s="213"/>
      <c r="E27" s="175"/>
      <c r="F27" s="124" t="s">
        <v>39</v>
      </c>
      <c r="G27" s="124" t="s">
        <v>41</v>
      </c>
      <c r="H27" s="124" t="s">
        <v>41</v>
      </c>
      <c r="I27" s="124" t="s">
        <v>41</v>
      </c>
      <c r="J27" s="124" t="s">
        <v>41</v>
      </c>
      <c r="K27" s="124" t="s">
        <v>41</v>
      </c>
      <c r="L27" s="124" t="s">
        <v>41</v>
      </c>
      <c r="M27" s="124" t="s">
        <v>41</v>
      </c>
    </row>
    <row r="28" spans="1:13" ht="13.5" customHeight="1">
      <c r="A28" s="139"/>
      <c r="B28" s="214" t="s">
        <v>42</v>
      </c>
      <c r="C28" s="214"/>
      <c r="D28" s="214"/>
      <c r="E28" s="125"/>
      <c r="F28" s="126" t="s">
        <v>43</v>
      </c>
      <c r="G28" s="126" t="s">
        <v>43</v>
      </c>
      <c r="H28" s="126" t="s">
        <v>43</v>
      </c>
      <c r="I28" s="126" t="s">
        <v>43</v>
      </c>
      <c r="J28" s="126" t="s">
        <v>43</v>
      </c>
      <c r="K28" s="126" t="s">
        <v>43</v>
      </c>
      <c r="L28" s="126" t="s">
        <v>43</v>
      </c>
      <c r="M28" s="126" t="s">
        <v>43</v>
      </c>
    </row>
    <row r="29" spans="1:13" ht="13.5" customHeight="1">
      <c r="A29" s="139"/>
      <c r="B29" s="215" t="s">
        <v>44</v>
      </c>
      <c r="C29" s="215"/>
      <c r="D29" s="215"/>
      <c r="E29" s="118"/>
      <c r="F29" s="127">
        <v>39139</v>
      </c>
      <c r="G29" s="127">
        <v>39139</v>
      </c>
      <c r="H29" s="127">
        <v>39141</v>
      </c>
      <c r="I29" s="127">
        <v>39142</v>
      </c>
      <c r="J29" s="127">
        <v>39147</v>
      </c>
      <c r="K29" s="127">
        <v>39148</v>
      </c>
      <c r="L29" s="127">
        <v>39150</v>
      </c>
      <c r="M29" s="127">
        <v>39151</v>
      </c>
    </row>
    <row r="30" spans="1:13" ht="11.25" thickBot="1">
      <c r="A30" s="140"/>
      <c r="B30" s="216" t="s">
        <v>45</v>
      </c>
      <c r="C30" s="216"/>
      <c r="D30" s="216"/>
      <c r="E30" s="128"/>
      <c r="F30" s="129"/>
      <c r="G30" s="129"/>
      <c r="H30" s="129"/>
      <c r="I30" s="129"/>
      <c r="J30" s="129"/>
      <c r="K30" s="129"/>
      <c r="L30" s="129"/>
      <c r="M30" s="129"/>
    </row>
    <row r="31" spans="1:13" ht="11.25" thickTop="1">
      <c r="A31" s="92"/>
      <c r="B31" s="84"/>
      <c r="C31" s="85"/>
      <c r="D31" s="84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7:D27"/>
    <mergeCell ref="B28:D28"/>
    <mergeCell ref="B29:D29"/>
    <mergeCell ref="B30:D30"/>
    <mergeCell ref="A5:B5"/>
    <mergeCell ref="C5:E5"/>
  </mergeCells>
  <dataValidations count="3">
    <dataValidation type="list" allowBlank="1" showInputMessage="1" showErrorMessage="1" sqref="F28:M28">
      <formula1>"P,F, "</formula1>
    </dataValidation>
    <dataValidation type="list" allowBlank="1" showInputMessage="1" showErrorMessage="1" sqref="F27:M27">
      <formula1>"N,A,B, "</formula1>
    </dataValidation>
    <dataValidation type="list" allowBlank="1" showInputMessage="1" showErrorMessage="1" sqref="F9:M2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J12" sqref="J1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2" t="s">
        <v>51</v>
      </c>
      <c r="B2" s="243"/>
      <c r="C2" s="244" t="s">
        <v>135</v>
      </c>
      <c r="D2" s="245"/>
      <c r="F2" s="243" t="s">
        <v>116</v>
      </c>
      <c r="G2" s="243"/>
      <c r="H2" s="243"/>
      <c r="I2" s="243"/>
      <c r="J2" s="243"/>
      <c r="K2" s="243"/>
      <c r="L2" s="246" t="s">
        <v>134</v>
      </c>
      <c r="M2" s="247"/>
      <c r="N2" s="247"/>
      <c r="O2" s="247"/>
      <c r="P2" s="247"/>
      <c r="Q2" s="247"/>
      <c r="R2" s="247"/>
      <c r="S2" s="247"/>
      <c r="T2" s="248"/>
    </row>
    <row r="3" spans="1:22" ht="13.5" customHeight="1">
      <c r="A3" s="232" t="s">
        <v>52</v>
      </c>
      <c r="B3" s="233"/>
      <c r="C3" s="249" t="s">
        <v>32</v>
      </c>
      <c r="D3" s="250"/>
      <c r="E3" s="251"/>
      <c r="F3" s="236" t="s">
        <v>53</v>
      </c>
      <c r="G3" s="237"/>
      <c r="H3" s="237"/>
      <c r="I3" s="237"/>
      <c r="J3" s="237"/>
      <c r="K3" s="238"/>
      <c r="L3" s="250"/>
      <c r="M3" s="250"/>
      <c r="N3" s="250"/>
      <c r="O3" s="86"/>
      <c r="P3" s="86"/>
      <c r="Q3" s="86"/>
      <c r="R3" s="86"/>
      <c r="S3" s="86"/>
      <c r="T3" s="87"/>
    </row>
    <row r="4" spans="1:22" ht="13.5" customHeight="1">
      <c r="A4" s="232" t="s">
        <v>54</v>
      </c>
      <c r="B4" s="233"/>
      <c r="C4" s="234"/>
      <c r="D4" s="235"/>
      <c r="E4" s="88"/>
      <c r="F4" s="236" t="s">
        <v>55</v>
      </c>
      <c r="G4" s="237"/>
      <c r="H4" s="237"/>
      <c r="I4" s="237"/>
      <c r="J4" s="237"/>
      <c r="K4" s="238"/>
      <c r="L4" s="239">
        <v>27</v>
      </c>
      <c r="M4" s="240"/>
      <c r="N4" s="240"/>
      <c r="O4" s="240"/>
      <c r="P4" s="240"/>
      <c r="Q4" s="240"/>
      <c r="R4" s="240"/>
      <c r="S4" s="240"/>
      <c r="T4" s="241"/>
      <c r="V4" s="89"/>
    </row>
    <row r="5" spans="1:22" ht="13.5" customHeight="1">
      <c r="A5" s="217" t="s">
        <v>112</v>
      </c>
      <c r="B5" s="218"/>
      <c r="C5" s="219" t="s">
        <v>113</v>
      </c>
      <c r="D5" s="220"/>
      <c r="E5" s="221"/>
      <c r="F5" s="219" t="s">
        <v>114</v>
      </c>
      <c r="G5" s="220"/>
      <c r="H5" s="220"/>
      <c r="I5" s="220"/>
      <c r="J5" s="220"/>
      <c r="K5" s="222"/>
      <c r="L5" s="220" t="s">
        <v>57</v>
      </c>
      <c r="M5" s="220"/>
      <c r="N5" s="220"/>
      <c r="O5" s="223" t="s">
        <v>115</v>
      </c>
      <c r="P5" s="220"/>
      <c r="Q5" s="220"/>
      <c r="R5" s="220"/>
      <c r="S5" s="220"/>
      <c r="T5" s="224"/>
      <c r="V5" s="89"/>
    </row>
    <row r="6" spans="1:22" ht="13.5" customHeight="1" thickBot="1">
      <c r="A6" s="225">
        <f>COUNTIF(F25:HE25,"P")</f>
        <v>3</v>
      </c>
      <c r="B6" s="226"/>
      <c r="C6" s="227">
        <f>COUNTIF(F25:HE25,"F")</f>
        <v>0</v>
      </c>
      <c r="D6" s="228"/>
      <c r="E6" s="226"/>
      <c r="F6" s="227">
        <f>SUM(O6,- A6,- C6)</f>
        <v>0</v>
      </c>
      <c r="G6" s="228"/>
      <c r="H6" s="228"/>
      <c r="I6" s="228"/>
      <c r="J6" s="228"/>
      <c r="K6" s="229"/>
      <c r="L6" s="90">
        <f>COUNTIF(E24:HE24,"N")</f>
        <v>2</v>
      </c>
      <c r="M6" s="90">
        <f>COUNTIF(E24:HE24,"A")</f>
        <v>1</v>
      </c>
      <c r="N6" s="90">
        <f>COUNTIF(E24:HE24,"B")</f>
        <v>0</v>
      </c>
      <c r="O6" s="230">
        <f>COUNTA(E8:HH8)</f>
        <v>3</v>
      </c>
      <c r="P6" s="228"/>
      <c r="Q6" s="228"/>
      <c r="R6" s="228"/>
      <c r="S6" s="228"/>
      <c r="T6" s="23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157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147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154</v>
      </c>
      <c r="E14" s="103"/>
      <c r="F14" s="99" t="s">
        <v>75</v>
      </c>
      <c r="G14" s="99"/>
      <c r="H14" s="99"/>
      <c r="K14" s="89"/>
    </row>
    <row r="15" spans="1:22" ht="13.5" customHeight="1">
      <c r="A15" s="136"/>
      <c r="B15" s="95"/>
      <c r="C15" s="96"/>
      <c r="D15" s="97" t="s">
        <v>155</v>
      </c>
      <c r="E15" s="103"/>
      <c r="F15" s="99"/>
      <c r="G15" s="99"/>
      <c r="H15" s="99" t="s">
        <v>75</v>
      </c>
      <c r="K15" s="89"/>
    </row>
    <row r="16" spans="1:22" ht="13.5" customHeight="1">
      <c r="A16" s="136"/>
      <c r="B16" s="95"/>
      <c r="C16" s="96"/>
      <c r="D16" s="176" t="s">
        <v>36</v>
      </c>
      <c r="E16" s="103"/>
      <c r="F16" s="99"/>
      <c r="G16" s="99" t="s">
        <v>75</v>
      </c>
      <c r="H16" s="99"/>
    </row>
    <row r="17" spans="1:9" ht="13.5" customHeight="1">
      <c r="A17" s="136"/>
      <c r="B17" s="95"/>
      <c r="C17" s="96"/>
      <c r="D17" s="97"/>
      <c r="E17" s="103"/>
      <c r="F17" s="99"/>
      <c r="G17" s="99"/>
      <c r="H17" s="99"/>
      <c r="I17" s="102"/>
    </row>
    <row r="18" spans="1:9" ht="13.5" customHeight="1" thickBot="1">
      <c r="A18" s="136"/>
      <c r="B18" s="104"/>
      <c r="C18" s="105"/>
      <c r="D18" s="106"/>
      <c r="E18" s="107"/>
      <c r="F18" s="108"/>
      <c r="G18" s="108"/>
      <c r="H18" s="108"/>
    </row>
    <row r="19" spans="1:9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</row>
    <row r="20" spans="1:9" ht="13.5" customHeight="1">
      <c r="A20" s="138"/>
      <c r="B20" s="114"/>
      <c r="C20" s="115"/>
      <c r="D20" s="116" t="s">
        <v>147</v>
      </c>
      <c r="E20" s="174"/>
      <c r="F20" s="99" t="s">
        <v>75</v>
      </c>
      <c r="G20" s="99"/>
      <c r="H20" s="99" t="s">
        <v>75</v>
      </c>
    </row>
    <row r="21" spans="1:9" ht="13.5" customHeight="1">
      <c r="A21" s="138"/>
      <c r="B21" s="114"/>
      <c r="C21" s="117"/>
      <c r="D21" s="116" t="s">
        <v>36</v>
      </c>
      <c r="E21" s="118"/>
      <c r="F21" s="99"/>
      <c r="G21" s="99" t="s">
        <v>75</v>
      </c>
      <c r="H21" s="99"/>
    </row>
    <row r="22" spans="1:9" ht="13.5" customHeight="1">
      <c r="A22" s="138"/>
      <c r="B22" s="119" t="s">
        <v>163</v>
      </c>
      <c r="C22" s="185"/>
      <c r="D22" s="121"/>
      <c r="E22" s="186"/>
      <c r="F22" s="123"/>
      <c r="G22" s="123"/>
      <c r="H22" s="123"/>
    </row>
    <row r="23" spans="1:9" ht="13.5" customHeight="1" thickBot="1">
      <c r="A23" s="138"/>
      <c r="B23" s="119"/>
      <c r="C23" s="120"/>
      <c r="D23" s="121" t="s">
        <v>164</v>
      </c>
      <c r="E23" s="122"/>
      <c r="F23" s="123"/>
      <c r="G23" s="123" t="s">
        <v>75</v>
      </c>
      <c r="H23" s="123"/>
    </row>
    <row r="24" spans="1:9" ht="13.5" customHeight="1" thickTop="1">
      <c r="A24" s="137" t="s">
        <v>37</v>
      </c>
      <c r="B24" s="213" t="s">
        <v>38</v>
      </c>
      <c r="C24" s="213"/>
      <c r="D24" s="213"/>
      <c r="E24" s="175"/>
      <c r="F24" s="124" t="s">
        <v>39</v>
      </c>
      <c r="G24" s="124" t="s">
        <v>41</v>
      </c>
      <c r="H24" s="124" t="s">
        <v>39</v>
      </c>
    </row>
    <row r="25" spans="1:9" ht="13.5" customHeight="1">
      <c r="A25" s="139"/>
      <c r="B25" s="214" t="s">
        <v>42</v>
      </c>
      <c r="C25" s="214"/>
      <c r="D25" s="214"/>
      <c r="E25" s="125"/>
      <c r="F25" s="126" t="s">
        <v>43</v>
      </c>
      <c r="G25" s="126" t="s">
        <v>43</v>
      </c>
      <c r="H25" s="126" t="s">
        <v>43</v>
      </c>
    </row>
    <row r="26" spans="1:9" ht="13.5" customHeight="1">
      <c r="A26" s="139"/>
      <c r="B26" s="215" t="s">
        <v>44</v>
      </c>
      <c r="C26" s="215"/>
      <c r="D26" s="215"/>
      <c r="E26" s="118"/>
      <c r="F26" s="127">
        <v>39139</v>
      </c>
      <c r="G26" s="127">
        <v>39139</v>
      </c>
      <c r="H26" s="127">
        <v>39140</v>
      </c>
    </row>
    <row r="27" spans="1:9" ht="11.25" thickBot="1">
      <c r="A27" s="140"/>
      <c r="B27" s="216" t="s">
        <v>45</v>
      </c>
      <c r="C27" s="216"/>
      <c r="D27" s="216"/>
      <c r="E27" s="128"/>
      <c r="F27" s="129"/>
      <c r="G27" s="129"/>
      <c r="H27" s="129"/>
    </row>
    <row r="28" spans="1:9" ht="11.25" thickTop="1">
      <c r="A28" s="92"/>
      <c r="B28" s="84"/>
      <c r="C28" s="85"/>
      <c r="D28" s="84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4:D24"/>
    <mergeCell ref="B25:D25"/>
    <mergeCell ref="B26:D26"/>
    <mergeCell ref="B27:D27"/>
    <mergeCell ref="A5:B5"/>
    <mergeCell ref="C5:E5"/>
  </mergeCells>
  <dataValidations count="3">
    <dataValidation type="list" allowBlank="1" showInputMessage="1" showErrorMessage="1" sqref="F24:H24">
      <formula1>"N,A,B, "</formula1>
    </dataValidation>
    <dataValidation type="list" allowBlank="1" showInputMessage="1" showErrorMessage="1" sqref="F25:H25">
      <formula1>"P,F, "</formula1>
    </dataValidation>
    <dataValidation type="list" allowBlank="1" showInputMessage="1" showErrorMessage="1" sqref="F9:H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M24" sqref="M2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2" t="s">
        <v>51</v>
      </c>
      <c r="B2" s="243"/>
      <c r="C2" s="244" t="s">
        <v>137</v>
      </c>
      <c r="D2" s="245"/>
      <c r="F2" s="243" t="s">
        <v>116</v>
      </c>
      <c r="G2" s="243"/>
      <c r="H2" s="243"/>
      <c r="I2" s="243"/>
      <c r="J2" s="243"/>
      <c r="K2" s="243"/>
      <c r="L2" s="246" t="s">
        <v>136</v>
      </c>
      <c r="M2" s="247"/>
      <c r="N2" s="247"/>
      <c r="O2" s="247"/>
      <c r="P2" s="247"/>
      <c r="Q2" s="247"/>
      <c r="R2" s="247"/>
      <c r="S2" s="247"/>
      <c r="T2" s="248"/>
    </row>
    <row r="3" spans="1:22" ht="13.5" customHeight="1">
      <c r="A3" s="232" t="s">
        <v>52</v>
      </c>
      <c r="B3" s="233"/>
      <c r="C3" s="249" t="s">
        <v>32</v>
      </c>
      <c r="D3" s="250"/>
      <c r="E3" s="251"/>
      <c r="F3" s="236" t="s">
        <v>53</v>
      </c>
      <c r="G3" s="237"/>
      <c r="H3" s="237"/>
      <c r="I3" s="237"/>
      <c r="J3" s="237"/>
      <c r="K3" s="238"/>
      <c r="L3" s="250"/>
      <c r="M3" s="250"/>
      <c r="N3" s="250"/>
      <c r="O3" s="86"/>
      <c r="P3" s="86"/>
      <c r="Q3" s="86"/>
      <c r="R3" s="86"/>
      <c r="S3" s="86"/>
      <c r="T3" s="87"/>
    </row>
    <row r="4" spans="1:22" ht="13.5" customHeight="1">
      <c r="A4" s="232" t="s">
        <v>54</v>
      </c>
      <c r="B4" s="233"/>
      <c r="C4" s="234"/>
      <c r="D4" s="235"/>
      <c r="E4" s="88"/>
      <c r="F4" s="236" t="s">
        <v>55</v>
      </c>
      <c r="G4" s="237"/>
      <c r="H4" s="237"/>
      <c r="I4" s="237"/>
      <c r="J4" s="237"/>
      <c r="K4" s="238"/>
      <c r="L4" s="239">
        <v>27</v>
      </c>
      <c r="M4" s="240"/>
      <c r="N4" s="240"/>
      <c r="O4" s="240"/>
      <c r="P4" s="240"/>
      <c r="Q4" s="240"/>
      <c r="R4" s="240"/>
      <c r="S4" s="240"/>
      <c r="T4" s="241"/>
      <c r="V4" s="89"/>
    </row>
    <row r="5" spans="1:22" ht="13.5" customHeight="1">
      <c r="A5" s="217" t="s">
        <v>112</v>
      </c>
      <c r="B5" s="218"/>
      <c r="C5" s="219" t="s">
        <v>113</v>
      </c>
      <c r="D5" s="220"/>
      <c r="E5" s="221"/>
      <c r="F5" s="219" t="s">
        <v>114</v>
      </c>
      <c r="G5" s="220"/>
      <c r="H5" s="220"/>
      <c r="I5" s="220"/>
      <c r="J5" s="220"/>
      <c r="K5" s="222"/>
      <c r="L5" s="220" t="s">
        <v>57</v>
      </c>
      <c r="M5" s="220"/>
      <c r="N5" s="220"/>
      <c r="O5" s="223" t="s">
        <v>115</v>
      </c>
      <c r="P5" s="220"/>
      <c r="Q5" s="220"/>
      <c r="R5" s="220"/>
      <c r="S5" s="220"/>
      <c r="T5" s="224"/>
      <c r="V5" s="89"/>
    </row>
    <row r="6" spans="1:22" ht="13.5" customHeight="1" thickBot="1">
      <c r="A6" s="225">
        <f>COUNTIF(F25:HE25,"P")</f>
        <v>3</v>
      </c>
      <c r="B6" s="226"/>
      <c r="C6" s="227">
        <f>COUNTIF(F25:HE25,"F")</f>
        <v>0</v>
      </c>
      <c r="D6" s="228"/>
      <c r="E6" s="226"/>
      <c r="F6" s="227">
        <f>SUM(O6,- A6,- C6)</f>
        <v>0</v>
      </c>
      <c r="G6" s="228"/>
      <c r="H6" s="228"/>
      <c r="I6" s="228"/>
      <c r="J6" s="228"/>
      <c r="K6" s="229"/>
      <c r="L6" s="90">
        <f>COUNTIF(E24:HE24,"N")</f>
        <v>1</v>
      </c>
      <c r="M6" s="90">
        <f>COUNTIF(E24:HE24,"A")</f>
        <v>2</v>
      </c>
      <c r="N6" s="90">
        <f>COUNTIF(E24:HE24,"B")</f>
        <v>0</v>
      </c>
      <c r="O6" s="230">
        <f>COUNTA(E8:HH8)</f>
        <v>3</v>
      </c>
      <c r="P6" s="228"/>
      <c r="Q6" s="228"/>
      <c r="R6" s="228"/>
      <c r="S6" s="228"/>
      <c r="T6" s="23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157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149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151</v>
      </c>
      <c r="E14" s="103"/>
      <c r="F14" s="99" t="s">
        <v>75</v>
      </c>
      <c r="G14" s="99"/>
      <c r="H14" s="99"/>
      <c r="K14" s="89"/>
    </row>
    <row r="15" spans="1:22" ht="13.5" customHeight="1">
      <c r="A15" s="136"/>
      <c r="B15" s="95"/>
      <c r="C15" s="96"/>
      <c r="D15" s="176" t="s">
        <v>36</v>
      </c>
      <c r="E15" s="103"/>
      <c r="F15" s="99"/>
      <c r="G15" s="99" t="s">
        <v>75</v>
      </c>
      <c r="H15" s="99"/>
    </row>
    <row r="16" spans="1:22" ht="13.5" customHeight="1">
      <c r="A16" s="136"/>
      <c r="B16" s="95"/>
      <c r="C16" s="96"/>
      <c r="D16" s="97">
        <v>-1</v>
      </c>
      <c r="E16" s="103"/>
      <c r="F16" s="99"/>
      <c r="G16" s="99"/>
      <c r="H16" s="99" t="s">
        <v>75</v>
      </c>
      <c r="I16" s="102"/>
    </row>
    <row r="17" spans="1:8" ht="13.5" customHeight="1">
      <c r="A17" s="136"/>
      <c r="B17" s="95"/>
      <c r="C17" s="96"/>
      <c r="D17" s="97"/>
      <c r="E17" s="103"/>
      <c r="F17" s="99"/>
      <c r="G17" s="99"/>
      <c r="H17" s="99"/>
    </row>
    <row r="18" spans="1:8" ht="13.5" customHeight="1" thickBot="1">
      <c r="A18" s="136"/>
      <c r="B18" s="104"/>
      <c r="C18" s="105"/>
      <c r="D18" s="106"/>
      <c r="E18" s="107"/>
      <c r="F18" s="108"/>
      <c r="G18" s="108"/>
      <c r="H18" s="108"/>
    </row>
    <row r="19" spans="1:8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</row>
    <row r="20" spans="1:8" ht="13.5" customHeight="1">
      <c r="A20" s="138"/>
      <c r="B20" s="114"/>
      <c r="C20" s="115"/>
      <c r="D20" s="116" t="s">
        <v>147</v>
      </c>
      <c r="E20" s="174"/>
      <c r="F20" s="99" t="s">
        <v>75</v>
      </c>
      <c r="G20" s="99"/>
      <c r="H20" s="99"/>
    </row>
    <row r="21" spans="1:8" ht="13.5" customHeight="1">
      <c r="A21" s="138"/>
      <c r="B21" s="114"/>
      <c r="C21" s="117"/>
      <c r="D21" s="116" t="s">
        <v>36</v>
      </c>
      <c r="E21" s="118"/>
      <c r="F21" s="99"/>
      <c r="G21" s="99" t="s">
        <v>75</v>
      </c>
      <c r="H21" s="99" t="s">
        <v>75</v>
      </c>
    </row>
    <row r="22" spans="1:8" ht="13.5" customHeight="1">
      <c r="A22" s="138"/>
      <c r="B22" s="119" t="s">
        <v>163</v>
      </c>
      <c r="C22" s="185"/>
      <c r="D22" s="121"/>
      <c r="E22" s="186"/>
      <c r="F22" s="123"/>
      <c r="G22" s="123"/>
      <c r="H22" s="123"/>
    </row>
    <row r="23" spans="1:8" ht="13.5" customHeight="1" thickBot="1">
      <c r="A23" s="138"/>
      <c r="B23" s="119"/>
      <c r="C23" s="120"/>
      <c r="D23" s="121" t="s">
        <v>164</v>
      </c>
      <c r="E23" s="122"/>
      <c r="F23" s="123"/>
      <c r="G23" s="123" t="s">
        <v>75</v>
      </c>
      <c r="H23" s="123"/>
    </row>
    <row r="24" spans="1:8" ht="13.5" customHeight="1" thickTop="1">
      <c r="A24" s="137" t="s">
        <v>37</v>
      </c>
      <c r="B24" s="213" t="s">
        <v>38</v>
      </c>
      <c r="C24" s="213"/>
      <c r="D24" s="213"/>
      <c r="E24" s="175"/>
      <c r="F24" s="124" t="s">
        <v>39</v>
      </c>
      <c r="G24" s="124" t="s">
        <v>41</v>
      </c>
      <c r="H24" s="124" t="s">
        <v>41</v>
      </c>
    </row>
    <row r="25" spans="1:8" ht="13.5" customHeight="1">
      <c r="A25" s="139"/>
      <c r="B25" s="214" t="s">
        <v>42</v>
      </c>
      <c r="C25" s="214"/>
      <c r="D25" s="214"/>
      <c r="E25" s="125"/>
      <c r="F25" s="126" t="s">
        <v>43</v>
      </c>
      <c r="G25" s="126" t="s">
        <v>43</v>
      </c>
      <c r="H25" s="126" t="s">
        <v>43</v>
      </c>
    </row>
    <row r="26" spans="1:8" ht="13.5" customHeight="1">
      <c r="A26" s="139"/>
      <c r="B26" s="215" t="s">
        <v>44</v>
      </c>
      <c r="C26" s="215"/>
      <c r="D26" s="215"/>
      <c r="E26" s="118"/>
      <c r="F26" s="127">
        <v>39139</v>
      </c>
      <c r="G26" s="127">
        <v>39139</v>
      </c>
      <c r="H26" s="127">
        <v>39140</v>
      </c>
    </row>
    <row r="27" spans="1:8" ht="11.25" thickBot="1">
      <c r="A27" s="140"/>
      <c r="B27" s="216" t="s">
        <v>45</v>
      </c>
      <c r="C27" s="216"/>
      <c r="D27" s="216"/>
      <c r="E27" s="128"/>
      <c r="F27" s="129"/>
      <c r="G27" s="129"/>
      <c r="H27" s="129"/>
    </row>
    <row r="28" spans="1:8" ht="11.25" thickTop="1">
      <c r="A28" s="92"/>
      <c r="B28" s="84"/>
      <c r="C28" s="85"/>
      <c r="D28" s="84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4:D24"/>
    <mergeCell ref="B25:D25"/>
    <mergeCell ref="B26:D26"/>
    <mergeCell ref="B27:D27"/>
    <mergeCell ref="A5:B5"/>
    <mergeCell ref="C5:E5"/>
  </mergeCells>
  <dataValidations count="3">
    <dataValidation type="list" allowBlank="1" showInputMessage="1" showErrorMessage="1" sqref="F25:H25">
      <formula1>"P,F, "</formula1>
    </dataValidation>
    <dataValidation type="list" allowBlank="1" showInputMessage="1" showErrorMessage="1" sqref="F24:H24">
      <formula1>"N,A,B, "</formula1>
    </dataValidation>
    <dataValidation type="list" allowBlank="1" showInputMessage="1" showErrorMessage="1" sqref="F9:H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workbookViewId="0">
      <selection activeCell="O24" sqref="O2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2" t="s">
        <v>51</v>
      </c>
      <c r="B2" s="243"/>
      <c r="C2" s="244" t="s">
        <v>139</v>
      </c>
      <c r="D2" s="245"/>
      <c r="F2" s="243" t="s">
        <v>116</v>
      </c>
      <c r="G2" s="243"/>
      <c r="H2" s="243"/>
      <c r="I2" s="243"/>
      <c r="J2" s="243"/>
      <c r="K2" s="243"/>
      <c r="L2" s="246" t="s">
        <v>138</v>
      </c>
      <c r="M2" s="247"/>
      <c r="N2" s="247"/>
      <c r="O2" s="247"/>
      <c r="P2" s="247"/>
      <c r="Q2" s="247"/>
      <c r="R2" s="247"/>
      <c r="S2" s="247"/>
      <c r="T2" s="248"/>
    </row>
    <row r="3" spans="1:22" ht="13.5" customHeight="1">
      <c r="A3" s="232" t="s">
        <v>52</v>
      </c>
      <c r="B3" s="233"/>
      <c r="C3" s="249" t="s">
        <v>32</v>
      </c>
      <c r="D3" s="250"/>
      <c r="E3" s="251"/>
      <c r="F3" s="236" t="s">
        <v>53</v>
      </c>
      <c r="G3" s="237"/>
      <c r="H3" s="237"/>
      <c r="I3" s="237"/>
      <c r="J3" s="237"/>
      <c r="K3" s="238"/>
      <c r="L3" s="250"/>
      <c r="M3" s="250"/>
      <c r="N3" s="250"/>
      <c r="O3" s="86"/>
      <c r="P3" s="86"/>
      <c r="Q3" s="86"/>
      <c r="R3" s="86"/>
      <c r="S3" s="86"/>
      <c r="T3" s="87"/>
    </row>
    <row r="4" spans="1:22" ht="13.5" customHeight="1">
      <c r="A4" s="232" t="s">
        <v>54</v>
      </c>
      <c r="B4" s="233"/>
      <c r="C4" s="234">
        <v>300</v>
      </c>
      <c r="D4" s="235"/>
      <c r="E4" s="88"/>
      <c r="F4" s="236" t="s">
        <v>55</v>
      </c>
      <c r="G4" s="237"/>
      <c r="H4" s="237"/>
      <c r="I4" s="237"/>
      <c r="J4" s="237"/>
      <c r="K4" s="238"/>
      <c r="L4" s="239">
        <v>27</v>
      </c>
      <c r="M4" s="240"/>
      <c r="N4" s="240"/>
      <c r="O4" s="240"/>
      <c r="P4" s="240"/>
      <c r="Q4" s="240"/>
      <c r="R4" s="240"/>
      <c r="S4" s="240"/>
      <c r="T4" s="241"/>
      <c r="V4" s="89"/>
    </row>
    <row r="5" spans="1:22" ht="13.5" customHeight="1">
      <c r="A5" s="232" t="s">
        <v>56</v>
      </c>
      <c r="B5" s="233"/>
      <c r="C5" s="252" t="s">
        <v>50</v>
      </c>
      <c r="D5" s="252"/>
      <c r="E5" s="252"/>
      <c r="F5" s="253"/>
      <c r="G5" s="253"/>
      <c r="H5" s="253"/>
      <c r="I5" s="253"/>
      <c r="J5" s="253"/>
      <c r="K5" s="253"/>
      <c r="L5" s="252"/>
      <c r="M5" s="252"/>
      <c r="N5" s="252"/>
      <c r="O5" s="252"/>
      <c r="P5" s="252"/>
      <c r="Q5" s="252"/>
      <c r="R5" s="252"/>
      <c r="S5" s="252"/>
      <c r="T5" s="252"/>
    </row>
    <row r="6" spans="1:22" ht="13.5" customHeight="1">
      <c r="A6" s="217" t="s">
        <v>112</v>
      </c>
      <c r="B6" s="218"/>
      <c r="C6" s="219" t="s">
        <v>113</v>
      </c>
      <c r="D6" s="220"/>
      <c r="E6" s="221"/>
      <c r="F6" s="219" t="s">
        <v>114</v>
      </c>
      <c r="G6" s="220"/>
      <c r="H6" s="220"/>
      <c r="I6" s="220"/>
      <c r="J6" s="220"/>
      <c r="K6" s="222"/>
      <c r="L6" s="220" t="s">
        <v>57</v>
      </c>
      <c r="M6" s="220"/>
      <c r="N6" s="220"/>
      <c r="O6" s="223" t="s">
        <v>115</v>
      </c>
      <c r="P6" s="220"/>
      <c r="Q6" s="220"/>
      <c r="R6" s="220"/>
      <c r="S6" s="220"/>
      <c r="T6" s="224"/>
      <c r="V6" s="89"/>
    </row>
    <row r="7" spans="1:22" ht="13.5" customHeight="1" thickBot="1">
      <c r="A7" s="225">
        <f>COUNTIF(F26:HE26,"P")</f>
        <v>3</v>
      </c>
      <c r="B7" s="226"/>
      <c r="C7" s="227">
        <f>COUNTIF(F26:HE26,"F")</f>
        <v>0</v>
      </c>
      <c r="D7" s="228"/>
      <c r="E7" s="226"/>
      <c r="F7" s="227">
        <f>SUM(O7,- A7,- C7)</f>
        <v>0</v>
      </c>
      <c r="G7" s="228"/>
      <c r="H7" s="228"/>
      <c r="I7" s="228"/>
      <c r="J7" s="228"/>
      <c r="K7" s="229"/>
      <c r="L7" s="90">
        <f>COUNTIF(E25:HE25,"N")</f>
        <v>1</v>
      </c>
      <c r="M7" s="90">
        <f>COUNTIF(E25:HE25,"A")</f>
        <v>2</v>
      </c>
      <c r="N7" s="90">
        <f>COUNTIF(E25:HE25,"B")</f>
        <v>0</v>
      </c>
      <c r="O7" s="230">
        <f>COUNTA(E9:HH9)</f>
        <v>3</v>
      </c>
      <c r="P7" s="228"/>
      <c r="Q7" s="228"/>
      <c r="R7" s="228"/>
      <c r="S7" s="228"/>
      <c r="T7" s="23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134" t="s">
        <v>35</v>
      </c>
      <c r="I9" s="93"/>
      <c r="J9" s="94"/>
      <c r="K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  <c r="H10" s="99"/>
    </row>
    <row r="11" spans="1:22" ht="13.5" customHeight="1">
      <c r="A11" s="136"/>
      <c r="B11" s="95"/>
      <c r="C11" s="96"/>
      <c r="D11" s="97" t="s">
        <v>157</v>
      </c>
      <c r="E11" s="100"/>
      <c r="F11" s="99"/>
      <c r="G11" s="99"/>
      <c r="H11" s="99"/>
      <c r="J11" s="89"/>
    </row>
    <row r="12" spans="1:22" ht="13.5" customHeight="1">
      <c r="A12" s="136"/>
      <c r="B12" s="95"/>
      <c r="C12" s="96"/>
      <c r="D12" s="97"/>
      <c r="E12" s="100"/>
      <c r="F12" s="99"/>
      <c r="G12" s="99"/>
      <c r="H12" s="99"/>
    </row>
    <row r="13" spans="1:22" ht="13.5" customHeight="1">
      <c r="A13" s="136"/>
      <c r="B13" s="95"/>
      <c r="C13" s="96"/>
      <c r="D13" s="97"/>
      <c r="E13" s="101"/>
      <c r="F13" s="99"/>
      <c r="G13" s="99"/>
      <c r="H13" s="99"/>
    </row>
    <row r="14" spans="1:22" ht="13.5" customHeight="1">
      <c r="A14" s="136"/>
      <c r="B14" s="95" t="s">
        <v>150</v>
      </c>
      <c r="C14" s="96"/>
      <c r="D14" s="97"/>
      <c r="E14" s="103"/>
      <c r="F14" s="99"/>
      <c r="G14" s="99"/>
      <c r="H14" s="99"/>
    </row>
    <row r="15" spans="1:22" ht="13.5" customHeight="1">
      <c r="A15" s="136"/>
      <c r="B15" s="95"/>
      <c r="C15" s="96"/>
      <c r="D15" s="97" t="s">
        <v>152</v>
      </c>
      <c r="E15" s="103"/>
      <c r="F15" s="99" t="s">
        <v>75</v>
      </c>
      <c r="G15" s="99"/>
      <c r="H15" s="99"/>
      <c r="K15" s="89"/>
    </row>
    <row r="16" spans="1:22" ht="13.5" customHeight="1">
      <c r="A16" s="136"/>
      <c r="B16" s="95"/>
      <c r="C16" s="96"/>
      <c r="D16" s="176" t="s">
        <v>36</v>
      </c>
      <c r="E16" s="103"/>
      <c r="F16" s="99"/>
      <c r="G16" s="99" t="s">
        <v>75</v>
      </c>
      <c r="H16" s="99"/>
    </row>
    <row r="17" spans="1:9" ht="13.5" customHeight="1">
      <c r="A17" s="136"/>
      <c r="B17" s="95"/>
      <c r="C17" s="96"/>
      <c r="D17" s="97">
        <v>-1</v>
      </c>
      <c r="E17" s="103"/>
      <c r="F17" s="99"/>
      <c r="G17" s="99"/>
      <c r="H17" s="99" t="s">
        <v>75</v>
      </c>
      <c r="I17" s="102"/>
    </row>
    <row r="18" spans="1:9" ht="13.5" customHeight="1">
      <c r="A18" s="136"/>
      <c r="B18" s="95"/>
      <c r="C18" s="96"/>
      <c r="D18" s="97"/>
      <c r="E18" s="103"/>
      <c r="F18" s="99"/>
      <c r="G18" s="99"/>
      <c r="H18" s="99"/>
    </row>
    <row r="19" spans="1:9" ht="13.5" customHeight="1" thickBot="1">
      <c r="A19" s="136"/>
      <c r="B19" s="104"/>
      <c r="C19" s="105"/>
      <c r="D19" s="106"/>
      <c r="E19" s="107"/>
      <c r="F19" s="108"/>
      <c r="G19" s="108"/>
      <c r="H19" s="108"/>
    </row>
    <row r="20" spans="1:9" ht="13.5" customHeight="1" thickTop="1">
      <c r="A20" s="137" t="s">
        <v>60</v>
      </c>
      <c r="B20" s="109" t="s">
        <v>61</v>
      </c>
      <c r="C20" s="110"/>
      <c r="D20" s="111"/>
      <c r="E20" s="112"/>
      <c r="F20" s="113"/>
      <c r="G20" s="113"/>
      <c r="H20" s="113"/>
    </row>
    <row r="21" spans="1:9" ht="13.5" customHeight="1">
      <c r="A21" s="138"/>
      <c r="B21" s="114"/>
      <c r="C21" s="115"/>
      <c r="D21" s="116" t="s">
        <v>147</v>
      </c>
      <c r="E21" s="174"/>
      <c r="F21" s="99" t="s">
        <v>75</v>
      </c>
      <c r="G21" s="99"/>
      <c r="H21" s="99"/>
    </row>
    <row r="22" spans="1:9" ht="13.5" customHeight="1">
      <c r="A22" s="138"/>
      <c r="B22" s="114"/>
      <c r="C22" s="117"/>
      <c r="D22" s="116" t="s">
        <v>36</v>
      </c>
      <c r="E22" s="118"/>
      <c r="F22" s="99"/>
      <c r="G22" s="99" t="s">
        <v>75</v>
      </c>
      <c r="H22" s="99" t="s">
        <v>75</v>
      </c>
    </row>
    <row r="23" spans="1:9" ht="13.5" customHeight="1">
      <c r="A23" s="138"/>
      <c r="B23" s="119" t="s">
        <v>163</v>
      </c>
      <c r="C23" s="185"/>
      <c r="D23" s="121"/>
      <c r="E23" s="186"/>
      <c r="F23" s="123"/>
      <c r="G23" s="123"/>
      <c r="H23" s="123"/>
    </row>
    <row r="24" spans="1:9" ht="13.5" customHeight="1" thickBot="1">
      <c r="A24" s="138"/>
      <c r="B24" s="119"/>
      <c r="C24" s="120"/>
      <c r="D24" s="121" t="s">
        <v>164</v>
      </c>
      <c r="E24" s="122"/>
      <c r="F24" s="123"/>
      <c r="G24" s="123" t="s">
        <v>75</v>
      </c>
      <c r="H24" s="123"/>
    </row>
    <row r="25" spans="1:9" ht="13.5" customHeight="1" thickTop="1">
      <c r="A25" s="137" t="s">
        <v>37</v>
      </c>
      <c r="B25" s="213" t="s">
        <v>38</v>
      </c>
      <c r="C25" s="213"/>
      <c r="D25" s="213"/>
      <c r="E25" s="175"/>
      <c r="F25" s="124" t="s">
        <v>39</v>
      </c>
      <c r="G25" s="124" t="s">
        <v>41</v>
      </c>
      <c r="H25" s="124" t="s">
        <v>41</v>
      </c>
    </row>
    <row r="26" spans="1:9" ht="13.5" customHeight="1">
      <c r="A26" s="139"/>
      <c r="B26" s="214" t="s">
        <v>42</v>
      </c>
      <c r="C26" s="214"/>
      <c r="D26" s="214"/>
      <c r="E26" s="125"/>
      <c r="F26" s="126" t="s">
        <v>43</v>
      </c>
      <c r="G26" s="126" t="s">
        <v>43</v>
      </c>
      <c r="H26" s="126" t="s">
        <v>43</v>
      </c>
    </row>
    <row r="27" spans="1:9" ht="13.5" customHeight="1">
      <c r="A27" s="139"/>
      <c r="B27" s="215" t="s">
        <v>44</v>
      </c>
      <c r="C27" s="215"/>
      <c r="D27" s="215"/>
      <c r="E27" s="118"/>
      <c r="F27" s="127">
        <v>39139</v>
      </c>
      <c r="G27" s="127">
        <v>39139</v>
      </c>
      <c r="H27" s="127">
        <v>39140</v>
      </c>
    </row>
    <row r="28" spans="1:9" ht="11.25" thickBot="1">
      <c r="A28" s="140"/>
      <c r="B28" s="216" t="s">
        <v>45</v>
      </c>
      <c r="C28" s="216"/>
      <c r="D28" s="216"/>
      <c r="E28" s="128"/>
      <c r="F28" s="129"/>
      <c r="G28" s="129"/>
      <c r="H28" s="129"/>
    </row>
    <row r="29" spans="1:9" ht="11.25" thickTop="1">
      <c r="A29" s="92"/>
      <c r="B29" s="84"/>
      <c r="C29" s="85"/>
      <c r="D29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  <mergeCell ref="A6:B6"/>
    <mergeCell ref="C6:E6"/>
  </mergeCells>
  <dataValidations count="3">
    <dataValidation type="list" allowBlank="1" showInputMessage="1" showErrorMessage="1" sqref="F25:H25">
      <formula1>"N,A,B, "</formula1>
    </dataValidation>
    <dataValidation type="list" allowBlank="1" showInputMessage="1" showErrorMessage="1" sqref="F26:H26">
      <formula1>"P,F, "</formula1>
    </dataValidation>
    <dataValidation type="list" allowBlank="1" showInputMessage="1" showErrorMessage="1" sqref="F10:H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L20" sqref="L20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2" t="s">
        <v>51</v>
      </c>
      <c r="B2" s="243"/>
      <c r="C2" s="244" t="s">
        <v>141</v>
      </c>
      <c r="D2" s="245"/>
      <c r="F2" s="243" t="s">
        <v>116</v>
      </c>
      <c r="G2" s="243"/>
      <c r="H2" s="243"/>
      <c r="I2" s="243"/>
      <c r="J2" s="243"/>
      <c r="K2" s="243"/>
      <c r="L2" s="246" t="s">
        <v>140</v>
      </c>
      <c r="M2" s="247"/>
      <c r="N2" s="247"/>
      <c r="O2" s="247"/>
      <c r="P2" s="247"/>
      <c r="Q2" s="247"/>
      <c r="R2" s="247"/>
      <c r="S2" s="247"/>
      <c r="T2" s="248"/>
    </row>
    <row r="3" spans="1:22" ht="13.5" customHeight="1">
      <c r="A3" s="232" t="s">
        <v>52</v>
      </c>
      <c r="B3" s="233"/>
      <c r="C3" s="249" t="s">
        <v>32</v>
      </c>
      <c r="D3" s="250"/>
      <c r="E3" s="251"/>
      <c r="F3" s="236" t="s">
        <v>53</v>
      </c>
      <c r="G3" s="237"/>
      <c r="H3" s="237"/>
      <c r="I3" s="237"/>
      <c r="J3" s="237"/>
      <c r="K3" s="238"/>
      <c r="L3" s="250"/>
      <c r="M3" s="250"/>
      <c r="N3" s="250"/>
      <c r="O3" s="86"/>
      <c r="P3" s="86"/>
      <c r="Q3" s="86"/>
      <c r="R3" s="86"/>
      <c r="S3" s="86"/>
      <c r="T3" s="87"/>
    </row>
    <row r="4" spans="1:22" ht="13.5" customHeight="1">
      <c r="A4" s="232" t="s">
        <v>54</v>
      </c>
      <c r="B4" s="233"/>
      <c r="C4" s="234">
        <v>300</v>
      </c>
      <c r="D4" s="235"/>
      <c r="E4" s="88"/>
      <c r="F4" s="236" t="s">
        <v>55</v>
      </c>
      <c r="G4" s="237"/>
      <c r="H4" s="237"/>
      <c r="I4" s="237"/>
      <c r="J4" s="237"/>
      <c r="K4" s="238"/>
      <c r="L4" s="239">
        <v>28</v>
      </c>
      <c r="M4" s="240"/>
      <c r="N4" s="240"/>
      <c r="O4" s="240"/>
      <c r="P4" s="240"/>
      <c r="Q4" s="240"/>
      <c r="R4" s="240"/>
      <c r="S4" s="240"/>
      <c r="T4" s="241"/>
      <c r="V4" s="89"/>
    </row>
    <row r="5" spans="1:22" ht="13.5" customHeight="1">
      <c r="A5" s="232" t="s">
        <v>56</v>
      </c>
      <c r="B5" s="233"/>
      <c r="C5" s="252" t="s">
        <v>50</v>
      </c>
      <c r="D5" s="252"/>
      <c r="E5" s="252"/>
      <c r="F5" s="253"/>
      <c r="G5" s="253"/>
      <c r="H5" s="253"/>
      <c r="I5" s="253"/>
      <c r="J5" s="253"/>
      <c r="K5" s="253"/>
      <c r="L5" s="252"/>
      <c r="M5" s="252"/>
      <c r="N5" s="252"/>
      <c r="O5" s="252"/>
      <c r="P5" s="252"/>
      <c r="Q5" s="252"/>
      <c r="R5" s="252"/>
      <c r="S5" s="252"/>
      <c r="T5" s="252"/>
    </row>
    <row r="6" spans="1:22" ht="13.5" customHeight="1">
      <c r="A6" s="217" t="s">
        <v>112</v>
      </c>
      <c r="B6" s="218"/>
      <c r="C6" s="219" t="s">
        <v>113</v>
      </c>
      <c r="D6" s="220"/>
      <c r="E6" s="221"/>
      <c r="F6" s="219" t="s">
        <v>114</v>
      </c>
      <c r="G6" s="220"/>
      <c r="H6" s="220"/>
      <c r="I6" s="220"/>
      <c r="J6" s="220"/>
      <c r="K6" s="222"/>
      <c r="L6" s="220" t="s">
        <v>57</v>
      </c>
      <c r="M6" s="220"/>
      <c r="N6" s="220"/>
      <c r="O6" s="223" t="s">
        <v>115</v>
      </c>
      <c r="P6" s="220"/>
      <c r="Q6" s="220"/>
      <c r="R6" s="220"/>
      <c r="S6" s="220"/>
      <c r="T6" s="224"/>
      <c r="V6" s="89"/>
    </row>
    <row r="7" spans="1:22" ht="13.5" customHeight="1" thickBot="1">
      <c r="A7" s="225">
        <f>COUNTIF(F20:HC20,"P")</f>
        <v>1</v>
      </c>
      <c r="B7" s="226"/>
      <c r="C7" s="227">
        <f>COUNTIF(F20:HC20,"F")</f>
        <v>0</v>
      </c>
      <c r="D7" s="228"/>
      <c r="E7" s="226"/>
      <c r="F7" s="227">
        <f>SUM(O7,- A7,- C7)</f>
        <v>0</v>
      </c>
      <c r="G7" s="228"/>
      <c r="H7" s="228"/>
      <c r="I7" s="228"/>
      <c r="J7" s="228"/>
      <c r="K7" s="229"/>
      <c r="L7" s="90">
        <f>COUNTIF(E19:HC19,"N")</f>
        <v>1</v>
      </c>
      <c r="M7" s="90">
        <f>COUNTIF(E19:HC19,"A")</f>
        <v>0</v>
      </c>
      <c r="N7" s="90">
        <f>COUNTIF(E19:HC19,"B")</f>
        <v>0</v>
      </c>
      <c r="O7" s="230">
        <f>COUNTA(E9:HF9)</f>
        <v>1</v>
      </c>
      <c r="P7" s="228"/>
      <c r="Q7" s="228"/>
      <c r="R7" s="228"/>
      <c r="S7" s="228"/>
      <c r="T7" s="23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157</v>
      </c>
      <c r="E11" s="100"/>
      <c r="F11" s="99"/>
      <c r="H11" s="89"/>
    </row>
    <row r="12" spans="1:22" ht="13.5" customHeight="1">
      <c r="A12" s="136"/>
      <c r="B12" s="95"/>
      <c r="C12" s="96"/>
      <c r="D12" s="97" t="s">
        <v>153</v>
      </c>
      <c r="E12" s="100"/>
      <c r="F12" s="99" t="s">
        <v>75</v>
      </c>
    </row>
    <row r="13" spans="1:22" ht="13.5" customHeight="1">
      <c r="A13" s="136"/>
      <c r="B13" s="95"/>
      <c r="C13" s="96"/>
      <c r="D13" s="97"/>
      <c r="E13" s="103"/>
      <c r="F13" s="99"/>
    </row>
    <row r="14" spans="1:22" ht="13.5" customHeight="1" thickBot="1">
      <c r="A14" s="136"/>
      <c r="B14" s="104"/>
      <c r="C14" s="105"/>
      <c r="D14" s="106"/>
      <c r="E14" s="107"/>
      <c r="F14" s="108"/>
    </row>
    <row r="15" spans="1:22" ht="13.5" customHeight="1" thickTop="1">
      <c r="A15" s="137" t="s">
        <v>60</v>
      </c>
      <c r="B15" s="109" t="s">
        <v>61</v>
      </c>
      <c r="C15" s="110"/>
      <c r="D15" s="111"/>
      <c r="E15" s="112"/>
      <c r="F15" s="113"/>
    </row>
    <row r="16" spans="1:22" ht="13.5" customHeight="1">
      <c r="A16" s="138"/>
      <c r="B16" s="114"/>
      <c r="C16" s="115"/>
      <c r="D16" s="116" t="s">
        <v>146</v>
      </c>
      <c r="E16" s="174"/>
      <c r="F16" s="99" t="s">
        <v>75</v>
      </c>
    </row>
    <row r="17" spans="1:6" ht="13.5" customHeight="1">
      <c r="A17" s="138"/>
      <c r="B17" s="114"/>
      <c r="C17" s="117"/>
      <c r="D17" s="116" t="s">
        <v>36</v>
      </c>
      <c r="E17" s="118"/>
      <c r="F17" s="99"/>
    </row>
    <row r="18" spans="1:6" ht="13.5" customHeight="1" thickBot="1">
      <c r="A18" s="138"/>
      <c r="B18" s="119"/>
      <c r="C18" s="120"/>
      <c r="D18" s="121"/>
      <c r="E18" s="122"/>
      <c r="F18" s="123"/>
    </row>
    <row r="19" spans="1:6" ht="13.5" customHeight="1" thickTop="1">
      <c r="A19" s="137" t="s">
        <v>37</v>
      </c>
      <c r="B19" s="213" t="s">
        <v>38</v>
      </c>
      <c r="C19" s="213"/>
      <c r="D19" s="213"/>
      <c r="E19" s="175"/>
      <c r="F19" s="124" t="s">
        <v>39</v>
      </c>
    </row>
    <row r="20" spans="1:6" ht="13.5" customHeight="1">
      <c r="A20" s="139"/>
      <c r="B20" s="214" t="s">
        <v>42</v>
      </c>
      <c r="C20" s="214"/>
      <c r="D20" s="214"/>
      <c r="E20" s="125"/>
      <c r="F20" s="126" t="s">
        <v>43</v>
      </c>
    </row>
    <row r="21" spans="1:6" ht="13.5" customHeight="1">
      <c r="A21" s="139"/>
      <c r="B21" s="215" t="s">
        <v>44</v>
      </c>
      <c r="C21" s="215"/>
      <c r="D21" s="215"/>
      <c r="E21" s="118"/>
      <c r="F21" s="127">
        <v>39139</v>
      </c>
    </row>
    <row r="22" spans="1:6" ht="11.25" thickBot="1">
      <c r="A22" s="140"/>
      <c r="B22" s="216" t="s">
        <v>45</v>
      </c>
      <c r="C22" s="216"/>
      <c r="D22" s="216"/>
      <c r="E22" s="128"/>
      <c r="F22" s="129"/>
    </row>
    <row r="23" spans="1:6" ht="11.25" thickTop="1">
      <c r="A23" s="92"/>
      <c r="B23" s="84"/>
      <c r="C23" s="85"/>
      <c r="D23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19:D19"/>
    <mergeCell ref="B20:D20"/>
    <mergeCell ref="B21:D21"/>
    <mergeCell ref="B22:D22"/>
    <mergeCell ref="A6:B6"/>
    <mergeCell ref="C6:E6"/>
  </mergeCells>
  <dataValidations count="3">
    <dataValidation type="list" allowBlank="1" showInputMessage="1" showErrorMessage="1" sqref="F20">
      <formula1>"P,F, "</formula1>
    </dataValidation>
    <dataValidation type="list" allowBlank="1" showInputMessage="1" showErrorMessage="1" sqref="F19">
      <formula1>"N,A,B, "</formula1>
    </dataValidation>
    <dataValidation type="list" allowBlank="1" showInputMessage="1" showErrorMessage="1" sqref="F10:F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ガイドライン</vt:lpstr>
      <vt:lpstr>表紙</vt:lpstr>
      <vt:lpstr>機能一覧</vt:lpstr>
      <vt:lpstr>テスト報告</vt:lpstr>
      <vt:lpstr>generateTest</vt:lpstr>
      <vt:lpstr>saveQuestion</vt:lpstr>
      <vt:lpstr>findQuestionById</vt:lpstr>
      <vt:lpstr>findQuestionByCode</vt:lpstr>
      <vt:lpstr>findAllQuestion</vt:lpstr>
      <vt:lpstr>updateQuestion</vt:lpstr>
      <vt:lpstr>deleteQuestion</vt:lpstr>
      <vt:lpstr>deleteQuestion!Print_Area</vt:lpstr>
      <vt:lpstr>findAllQuestion!Print_Area</vt:lpstr>
      <vt:lpstr>findQuestionByCode!Print_Area</vt:lpstr>
      <vt:lpstr>findQuestionById!Print_Area</vt:lpstr>
      <vt:lpstr>generateTest!Print_Area</vt:lpstr>
      <vt:lpstr>saveQuestion!Print_Area</vt:lpstr>
      <vt:lpstr>updateQuestion!Print_Area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2016-08-18T14:46:20Z</dcterms:modified>
  <cp:category>Template</cp:category>
  <cp:contentStatus>20/8/2012</cp:contentStatus>
</cp:coreProperties>
</file>