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ang Linh\Desktop\201605JS01\WIP\Users\LinhNH\Veazy_Unit_Test_Case\"/>
    </mc:Choice>
  </mc:AlternateContent>
  <bookViews>
    <workbookView xWindow="0" yWindow="0" windowWidth="10605" windowHeight="0" firstSheet="8" activeTab="9"/>
  </bookViews>
  <sheets>
    <sheet name="ガイドライン" sheetId="13" r:id="rId1"/>
    <sheet name="表紙" sheetId="4" r:id="rId2"/>
    <sheet name="機能一覧" sheetId="5" r:id="rId3"/>
    <sheet name="テスト報告" sheetId="6" r:id="rId4"/>
    <sheet name="saveQuestion" sheetId="22" r:id="rId5"/>
    <sheet name="findQuestionById" sheetId="23" r:id="rId6"/>
    <sheet name="findQuestionByCode" sheetId="24" r:id="rId7"/>
    <sheet name="findAllQuestion" sheetId="25" r:id="rId8"/>
    <sheet name="updateQuestion" sheetId="26" r:id="rId9"/>
    <sheet name="deleteQuestion" sheetId="27" r:id="rId10"/>
  </sheets>
  <definedNames>
    <definedName name="ACTION" localSheetId="9">#REF!</definedName>
    <definedName name="ACTION" localSheetId="7">#REF!</definedName>
    <definedName name="ACTION" localSheetId="6">#REF!</definedName>
    <definedName name="ACTION" localSheetId="5">#REF!</definedName>
    <definedName name="ACTION" localSheetId="4">#REF!</definedName>
    <definedName name="ACTION" localSheetId="8">#REF!</definedName>
    <definedName name="ACTION">#REF!</definedName>
    <definedName name="deleteLesson" localSheetId="9">#REF!</definedName>
    <definedName name="deleteLesson" localSheetId="7">#REF!</definedName>
    <definedName name="deleteLesson" localSheetId="6">#REF!</definedName>
    <definedName name="deleteLesson" localSheetId="5">#REF!</definedName>
    <definedName name="deleteLesson" localSheetId="4">#REF!</definedName>
    <definedName name="deleteLesson" localSheetId="8">#REF!</definedName>
    <definedName name="deleteLesson">#REF!</definedName>
    <definedName name="deleteReport">#REF!</definedName>
    <definedName name="findUserById">#REF!</definedName>
    <definedName name="generateTest" localSheetId="9">#REF!</definedName>
    <definedName name="generateTest" localSheetId="7">#REF!</definedName>
    <definedName name="generateTest" localSheetId="6">#REF!</definedName>
    <definedName name="generateTest" localSheetId="5">#REF!</definedName>
    <definedName name="generateTest" localSheetId="4">#REF!</definedName>
    <definedName name="generateTest" localSheetId="8">#REF!</definedName>
    <definedName name="generateTest">#REF!</definedName>
    <definedName name="getAllReports">#REF!</definedName>
    <definedName name="getLessonVersion" localSheetId="9">#REF!</definedName>
    <definedName name="getLessonVersion" localSheetId="7">#REF!</definedName>
    <definedName name="getLessonVersion" localSheetId="6">#REF!</definedName>
    <definedName name="getLessonVersion" localSheetId="5">#REF!</definedName>
    <definedName name="getLessonVersion" localSheetId="4">#REF!</definedName>
    <definedName name="getLessonVersion" localSheetId="8">#REF!</definedName>
    <definedName name="getLessonVersion">#REF!</definedName>
    <definedName name="_xlnm.Print_Area" localSheetId="9">deleteQuestion!$A$1:$T$31</definedName>
    <definedName name="_xlnm.Print_Area" localSheetId="7">findAllQuestion!$A$1:$T$34</definedName>
    <definedName name="_xlnm.Print_Area" localSheetId="6">findQuestionByCode!$A$1:$T$35</definedName>
    <definedName name="_xlnm.Print_Area" localSheetId="5">findQuestionById!$A$1:$T$36</definedName>
    <definedName name="_xlnm.Print_Area" localSheetId="4">saveQuestion!$A$1:$T$37</definedName>
    <definedName name="_xlnm.Print_Area" localSheetId="8">updateQuestion!$A$1:$T$32</definedName>
    <definedName name="_xlnm.Print_Area" localSheetId="0">ガイドライン!$A$1:$A$48</definedName>
    <definedName name="_xlnm.Print_Area" localSheetId="3">テスト報告!$A$1:$I$44</definedName>
    <definedName name="_xlnm.Print_Area" localSheetId="2">機能一覧!$A$1:$H$38</definedName>
    <definedName name="readReport">#REF!</definedName>
    <definedName name="reportLesson" localSheetId="9">#REF!</definedName>
    <definedName name="reportLesson" localSheetId="7">#REF!</definedName>
    <definedName name="reportLesson" localSheetId="6">#REF!</definedName>
    <definedName name="reportLesson" localSheetId="5">#REF!</definedName>
    <definedName name="reportLesson" localSheetId="4">#REF!</definedName>
    <definedName name="reportLesson" localSheetId="8">#REF!</definedName>
    <definedName name="reportLesson">#REF!</definedName>
    <definedName name="updateLesson" localSheetId="9">#REF!</definedName>
    <definedName name="updateLesson" localSheetId="7">#REF!</definedName>
    <definedName name="updateLesson" localSheetId="6">#REF!</definedName>
    <definedName name="updateLesson" localSheetId="5">#REF!</definedName>
    <definedName name="updateLesson" localSheetId="4">#REF!</definedName>
    <definedName name="updateLesson" localSheetId="8">#REF!</definedName>
    <definedName name="updateLesson">#REF!</definedName>
    <definedName name="Z_2C0D9096_8D85_462A_A9B5_0B488ADB4269_.wvu.Cols" localSheetId="9" hidden="1">deleteQuestion!$E:$E</definedName>
    <definedName name="Z_2C0D9096_8D85_462A_A9B5_0B488ADB4269_.wvu.Cols" localSheetId="7" hidden="1">findAllQuestion!$E:$E</definedName>
    <definedName name="Z_2C0D9096_8D85_462A_A9B5_0B488ADB4269_.wvu.Cols" localSheetId="6" hidden="1">findQuestionByCode!$E:$E</definedName>
    <definedName name="Z_2C0D9096_8D85_462A_A9B5_0B488ADB4269_.wvu.Cols" localSheetId="5" hidden="1">findQuestionById!$E:$E</definedName>
    <definedName name="Z_2C0D9096_8D85_462A_A9B5_0B488ADB4269_.wvu.Cols" localSheetId="4" hidden="1">saveQuestion!$E:$E</definedName>
    <definedName name="Z_2C0D9096_8D85_462A_A9B5_0B488ADB4269_.wvu.Cols" localSheetId="8" hidden="1">updateQuestion!$E:$E</definedName>
    <definedName name="Z_2C0D9096_8D85_462A_A9B5_0B488ADB4269_.wvu.PrintArea" localSheetId="3" hidden="1">テスト報告!$A:$I</definedName>
    <definedName name="Z_6F1DCD5D_5DAC_4817_BF40_2B66F6F593E6_.wvu.Cols" localSheetId="9" hidden="1">deleteQuestion!$E:$E</definedName>
    <definedName name="Z_6F1DCD5D_5DAC_4817_BF40_2B66F6F593E6_.wvu.Cols" localSheetId="7" hidden="1">findAllQuestion!$E:$E</definedName>
    <definedName name="Z_6F1DCD5D_5DAC_4817_BF40_2B66F6F593E6_.wvu.Cols" localSheetId="6" hidden="1">findQuestionByCode!$E:$E</definedName>
    <definedName name="Z_6F1DCD5D_5DAC_4817_BF40_2B66F6F593E6_.wvu.Cols" localSheetId="5" hidden="1">findQuestionById!$E:$E</definedName>
    <definedName name="Z_6F1DCD5D_5DAC_4817_BF40_2B66F6F593E6_.wvu.Cols" localSheetId="4" hidden="1">saveQuestion!$E:$E</definedName>
    <definedName name="Z_6F1DCD5D_5DAC_4817_BF40_2B66F6F593E6_.wvu.Cols" localSheetId="8" hidden="1">updateQuestion!$E:$E</definedName>
    <definedName name="Z_6F1DCD5D_5DAC_4817_BF40_2B66F6F593E6_.wvu.PrintArea" localSheetId="3" hidden="1">テスト報告!$A:$I</definedName>
    <definedName name="Z_BE54E0AD_3725_4423_92D7_4F1C045BE1BC_.wvu.Cols" localSheetId="9" hidden="1">deleteQuestion!$E:$E</definedName>
    <definedName name="Z_BE54E0AD_3725_4423_92D7_4F1C045BE1BC_.wvu.Cols" localSheetId="7" hidden="1">findAllQuestion!$E:$E</definedName>
    <definedName name="Z_BE54E0AD_3725_4423_92D7_4F1C045BE1BC_.wvu.Cols" localSheetId="6" hidden="1">findQuestionByCode!$E:$E</definedName>
    <definedName name="Z_BE54E0AD_3725_4423_92D7_4F1C045BE1BC_.wvu.Cols" localSheetId="5" hidden="1">findQuestionById!$E:$E</definedName>
    <definedName name="Z_BE54E0AD_3725_4423_92D7_4F1C045BE1BC_.wvu.Cols" localSheetId="4" hidden="1">saveQuestion!$E:$E</definedName>
    <definedName name="Z_BE54E0AD_3725_4423_92D7_4F1C045BE1BC_.wvu.Cols" localSheetId="8" hidden="1">updateQuestion!$E:$E</definedName>
    <definedName name="Z_BE54E0AD_3725_4423_92D7_4F1C045BE1BC_.wvu.PrintArea" localSheetId="3" hidden="1">テスト報告!$A:$I</definedName>
  </definedNames>
  <calcPr calcId="152511"/>
</workbook>
</file>

<file path=xl/calcChain.xml><?xml version="1.0" encoding="utf-8"?>
<calcChain xmlns="http://schemas.openxmlformats.org/spreadsheetml/2006/main">
  <c r="A7" i="27" l="1"/>
  <c r="C17" i="6" s="1"/>
  <c r="C7" i="27"/>
  <c r="D17" i="6" s="1"/>
  <c r="L7" i="27"/>
  <c r="F17" i="6" s="1"/>
  <c r="M7" i="27"/>
  <c r="G17" i="6" s="1"/>
  <c r="N7" i="27"/>
  <c r="H17" i="6" s="1"/>
  <c r="O7" i="27"/>
  <c r="I17" i="6" s="1"/>
  <c r="A7" i="26"/>
  <c r="C7" i="26"/>
  <c r="D16" i="6" s="1"/>
  <c r="L7" i="26"/>
  <c r="F16" i="6" s="1"/>
  <c r="M7" i="26"/>
  <c r="G16" i="6" s="1"/>
  <c r="N7" i="26"/>
  <c r="H16" i="6" s="1"/>
  <c r="O7" i="26"/>
  <c r="I16" i="6" s="1"/>
  <c r="A7" i="25"/>
  <c r="C7" i="25"/>
  <c r="D15" i="6" s="1"/>
  <c r="L7" i="25"/>
  <c r="F15" i="6" s="1"/>
  <c r="M7" i="25"/>
  <c r="G15" i="6" s="1"/>
  <c r="N7" i="25"/>
  <c r="H15" i="6" s="1"/>
  <c r="O7" i="25"/>
  <c r="I15" i="6" s="1"/>
  <c r="A7" i="24"/>
  <c r="C14" i="6" s="1"/>
  <c r="C7" i="24"/>
  <c r="D14" i="6" s="1"/>
  <c r="L7" i="24"/>
  <c r="F14" i="6" s="1"/>
  <c r="M7" i="24"/>
  <c r="G14" i="6" s="1"/>
  <c r="N7" i="24"/>
  <c r="H14" i="6" s="1"/>
  <c r="O7" i="24"/>
  <c r="I14" i="6" s="1"/>
  <c r="A6" i="23"/>
  <c r="C13" i="6" s="1"/>
  <c r="C6" i="23"/>
  <c r="D13" i="6" s="1"/>
  <c r="L6" i="23"/>
  <c r="F13" i="6" s="1"/>
  <c r="M6" i="23"/>
  <c r="G13" i="6" s="1"/>
  <c r="N6" i="23"/>
  <c r="H13" i="6" s="1"/>
  <c r="O6" i="23"/>
  <c r="I13" i="6" s="1"/>
  <c r="A6" i="22"/>
  <c r="C12" i="6" s="1"/>
  <c r="C6" i="22"/>
  <c r="D12" i="6" s="1"/>
  <c r="L6" i="22"/>
  <c r="F12" i="6" s="1"/>
  <c r="M6" i="22"/>
  <c r="G12" i="6" s="1"/>
  <c r="N6" i="22"/>
  <c r="H12" i="6" s="1"/>
  <c r="O6" i="22"/>
  <c r="I12" i="6" s="1"/>
  <c r="F7" i="26" l="1"/>
  <c r="E16" i="6" s="1"/>
  <c r="C16" i="6"/>
  <c r="F7" i="25"/>
  <c r="E15" i="6" s="1"/>
  <c r="C15" i="6"/>
  <c r="F7" i="24"/>
  <c r="E14" i="6" s="1"/>
  <c r="F7" i="27"/>
  <c r="E17" i="6" s="1"/>
  <c r="F6" i="23"/>
  <c r="E13" i="6" s="1"/>
  <c r="F6" i="22"/>
  <c r="E12" i="6" s="1"/>
  <c r="B4" i="6" l="1"/>
  <c r="B5" i="6"/>
  <c r="B6" i="6" s="1"/>
  <c r="C20" i="6" l="1"/>
  <c r="G20" i="6"/>
  <c r="F20" i="6"/>
  <c r="I20" i="6"/>
  <c r="D23" i="6" l="1"/>
  <c r="D25" i="6"/>
  <c r="D24" i="6"/>
  <c r="H20" i="6" l="1"/>
  <c r="D26" i="6" s="1"/>
  <c r="D20" i="6"/>
  <c r="D22" i="6" s="1"/>
  <c r="E20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<sst xmlns="http://schemas.openxmlformats.org/spreadsheetml/2006/main" count="378" uniqueCount="156">
  <si>
    <r>
      <rPr>
        <b/>
        <sz val="20"/>
        <color indexed="8"/>
        <rFont val="Arial Unicode MS"/>
        <family val="2"/>
      </rPr>
      <t>単体テスト項目書</t>
    </r>
  </si>
  <si>
    <r>
      <rPr>
        <b/>
        <sz val="10"/>
        <rFont val="Arial Unicode MS"/>
        <family val="2"/>
      </rPr>
      <t>プロジェクト名：</t>
    </r>
  </si>
  <si>
    <r>
      <rPr>
        <b/>
        <sz val="10"/>
        <rFont val="Arial Unicode MS"/>
        <family val="2"/>
      </rPr>
      <t>作成者</t>
    </r>
  </si>
  <si>
    <r>
      <rPr>
        <b/>
        <sz val="10"/>
        <rFont val="Arial Unicode MS"/>
        <family val="2"/>
      </rPr>
      <t>プロジェクトコード</t>
    </r>
  </si>
  <si>
    <r>
      <rPr>
        <b/>
        <sz val="10"/>
        <rFont val="Arial Unicode MS"/>
        <family val="2"/>
      </rPr>
      <t>レビュー者/承認者</t>
    </r>
  </si>
  <si>
    <r>
      <rPr>
        <b/>
        <sz val="10"/>
        <rFont val="Arial Unicode MS"/>
        <family val="2"/>
      </rPr>
      <t>ドキュメントコード</t>
    </r>
  </si>
  <si>
    <r>
      <rPr>
        <b/>
        <sz val="10"/>
        <rFont val="Arial Unicode MS"/>
        <family val="2"/>
      </rPr>
      <t>発行日</t>
    </r>
  </si>
  <si>
    <r>
      <rPr>
        <b/>
        <sz val="10"/>
        <rFont val="Arial Unicode MS"/>
        <family val="2"/>
      </rPr>
      <t>版数</t>
    </r>
  </si>
  <si>
    <r>
      <rPr>
        <b/>
        <sz val="10"/>
        <rFont val="Arial Unicode MS"/>
        <family val="2"/>
      </rPr>
      <t>変更履歴</t>
    </r>
  </si>
  <si>
    <r>
      <rPr>
        <b/>
        <sz val="10"/>
        <color indexed="9"/>
        <rFont val="Arial Unicode MS"/>
        <family val="2"/>
      </rPr>
      <t>発効日</t>
    </r>
  </si>
  <si>
    <t>*A,D,M</t>
  </si>
  <si>
    <r>
      <rPr>
        <b/>
        <sz val="10"/>
        <color indexed="9"/>
        <rFont val="Arial Unicode MS"/>
        <family val="2"/>
      </rPr>
      <t>参照</t>
    </r>
  </si>
  <si>
    <t>&lt;List of documents which are refered in this version.&gt;</t>
  </si>
  <si>
    <r>
      <rPr>
        <b/>
        <sz val="20"/>
        <color indexed="8"/>
        <rFont val="Arial Unicode MS"/>
        <family val="2"/>
      </rPr>
      <t>単体テスト項目一覧</t>
    </r>
  </si>
  <si>
    <r>
      <rPr>
        <b/>
        <sz val="10"/>
        <rFont val="Arial Unicode MS"/>
        <family val="2"/>
      </rPr>
      <t>テスト環境設定の説明</t>
    </r>
  </si>
  <si>
    <t>No</t>
  </si>
  <si>
    <r>
      <rPr>
        <b/>
        <sz val="10"/>
        <color indexed="9"/>
        <rFont val="Arial Unicode MS"/>
        <family val="2"/>
      </rPr>
      <t>要求名</t>
    </r>
  </si>
  <si>
    <r>
      <rPr>
        <b/>
        <sz val="10"/>
        <color indexed="9"/>
        <rFont val="Arial Unicode MS"/>
        <family val="2"/>
      </rPr>
      <t>クラス名</t>
    </r>
  </si>
  <si>
    <r>
      <rPr>
        <b/>
        <sz val="10"/>
        <color indexed="9"/>
        <rFont val="Arial Unicode MS"/>
        <family val="2"/>
      </rPr>
      <t>機能名</t>
    </r>
  </si>
  <si>
    <r>
      <rPr>
        <b/>
        <sz val="10"/>
        <color indexed="9"/>
        <rFont val="Arial Unicode MS"/>
        <family val="2"/>
      </rPr>
      <t>シート名</t>
    </r>
  </si>
  <si>
    <r>
      <rPr>
        <b/>
        <sz val="10"/>
        <color indexed="9"/>
        <rFont val="Arial Unicode MS"/>
        <family val="2"/>
      </rPr>
      <t>説明</t>
    </r>
  </si>
  <si>
    <r>
      <rPr>
        <b/>
        <sz val="10"/>
        <color indexed="9"/>
        <rFont val="Arial Unicode MS"/>
        <family val="2"/>
      </rPr>
      <t>前提条件</t>
    </r>
  </si>
  <si>
    <r>
      <rPr>
        <b/>
        <sz val="20"/>
        <color indexed="8"/>
        <rFont val="Arial Unicode MS"/>
        <family val="2"/>
      </rPr>
      <t>単体テスト報告</t>
    </r>
  </si>
  <si>
    <t>&lt;List modules included in this release&gt; ex: Release 1 includes 2 modules: Module1 and Module2</t>
  </si>
  <si>
    <r>
      <rPr>
        <b/>
        <sz val="10"/>
        <color indexed="9"/>
        <rFont val="Arial Unicode MS"/>
        <family val="2"/>
      </rPr>
      <t>合格</t>
    </r>
  </si>
  <si>
    <r>
      <rPr>
        <b/>
        <sz val="10"/>
        <color indexed="9"/>
        <rFont val="Arial Unicode MS"/>
        <family val="2"/>
      </rPr>
      <t>失敗</t>
    </r>
  </si>
  <si>
    <r>
      <rPr>
        <b/>
        <sz val="10"/>
        <color indexed="9"/>
        <rFont val="Arial Unicode MS"/>
        <family val="2"/>
      </rPr>
      <t>未テスト</t>
    </r>
  </si>
  <si>
    <r>
      <rPr>
        <b/>
        <sz val="10"/>
        <color indexed="9"/>
        <rFont val="Arial Unicode MS"/>
        <family val="2"/>
      </rPr>
      <t>項目総件数</t>
    </r>
  </si>
  <si>
    <r>
      <rPr>
        <b/>
        <sz val="11"/>
        <color indexed="9"/>
        <rFont val="Arial Unicode MS"/>
        <family val="2"/>
      </rPr>
      <t>小計</t>
    </r>
  </si>
  <si>
    <r>
      <rPr>
        <b/>
        <sz val="10"/>
        <rFont val="Arial Unicode MS"/>
        <family val="2"/>
      </rPr>
      <t>テスト網羅率</t>
    </r>
  </si>
  <si>
    <r>
      <rPr>
        <sz val="10"/>
        <rFont val="Arial Unicode MS"/>
        <family val="2"/>
      </rPr>
      <t>%</t>
    </r>
  </si>
  <si>
    <r>
      <rPr>
        <b/>
        <sz val="10"/>
        <rFont val="Arial Unicode MS"/>
        <family val="2"/>
      </rPr>
      <t>境界系</t>
    </r>
  </si>
  <si>
    <t>&lt;Developer Name&gt;</t>
  </si>
  <si>
    <t>UTCID01</t>
  </si>
  <si>
    <t>UTCID02</t>
  </si>
  <si>
    <t>UTCID03</t>
  </si>
  <si>
    <t>null</t>
  </si>
  <si>
    <r>
      <rPr>
        <b/>
        <sz val="8"/>
        <color indexed="9"/>
        <rFont val="Arial Unicode MS"/>
        <family val="2"/>
      </rPr>
      <t>結果</t>
    </r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</si>
  <si>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</si>
  <si>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</si>
  <si>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</si>
  <si>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</si>
  <si>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</si>
  <si>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</si>
  <si>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</si>
  <si>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</si>
  <si>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</si>
  <si>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</si>
  <si>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</si>
  <si>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</si>
  <si>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&lt;Brief description about requirements which are tested in this function&gt;</t>
  </si>
  <si>
    <r>
      <rPr>
        <b/>
        <sz val="8"/>
        <rFont val="Arial Unicode MS"/>
        <family val="2"/>
      </rPr>
      <t>機能コード</t>
    </r>
  </si>
  <si>
    <r>
      <rPr>
        <b/>
        <sz val="8"/>
        <rFont val="Arial Unicode MS"/>
        <family val="2"/>
      </rPr>
      <t>作成者</t>
    </r>
  </si>
  <si>
    <r>
      <rPr>
        <b/>
        <sz val="8"/>
        <rFont val="Arial Unicode MS"/>
        <family val="2"/>
      </rPr>
      <t>実施者</t>
    </r>
  </si>
  <si>
    <r>
      <rPr>
        <b/>
        <sz val="8"/>
        <rFont val="Arial Unicode MS"/>
        <family val="2"/>
      </rPr>
      <t>ステップ数</t>
    </r>
  </si>
  <si>
    <r>
      <rPr>
        <b/>
        <sz val="8"/>
        <rFont val="Arial Unicode MS"/>
        <family val="2"/>
      </rPr>
      <t>漏れた項目数</t>
    </r>
  </si>
  <si>
    <r>
      <rPr>
        <b/>
        <sz val="8"/>
        <rFont val="Arial Unicode MS"/>
        <family val="2"/>
      </rPr>
      <t>テスト要求</t>
    </r>
  </si>
  <si>
    <t>N/A/B</t>
  </si>
  <si>
    <r>
      <rPr>
        <b/>
        <sz val="8"/>
        <color indexed="9"/>
        <rFont val="Arial Unicode MS"/>
        <family val="2"/>
      </rPr>
      <t>条件</t>
    </r>
  </si>
  <si>
    <t xml:space="preserve">Precondition </t>
  </si>
  <si>
    <r>
      <rPr>
        <b/>
        <sz val="8"/>
        <color indexed="9"/>
        <rFont val="Arial Unicode MS"/>
        <family val="2"/>
      </rPr>
      <t>確認</t>
    </r>
  </si>
  <si>
    <t>Return</t>
  </si>
  <si>
    <t xml:space="preserve"> - In the template, Unit test cases are based on functions. Each sheet presents test cases for one function.</t>
  </si>
  <si>
    <t>Guideline to make and understand Unit Test Case</t>
  </si>
  <si>
    <r>
      <rPr>
        <b/>
        <sz val="10"/>
        <rFont val="Arial Unicode MS"/>
        <family val="2"/>
      </rPr>
      <t>標準のテスト項目数/KLOC</t>
    </r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</si>
  <si>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</si>
  <si>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</si>
  <si>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</si>
  <si>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</si>
  <si>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</si>
  <si>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</si>
  <si>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</si>
  <si>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</si>
  <si>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</si>
  <si>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</si>
  <si>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</si>
  <si>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</si>
  <si>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</si>
  <si>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</si>
  <si>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</si>
  <si>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</si>
  <si>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</si>
  <si>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</si>
  <si>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</si>
  <si>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</si>
  <si>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</si>
  <si>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</si>
  <si>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</si>
  <si>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</si>
  <si>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</si>
  <si>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</si>
  <si>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</si>
  <si>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</si>
  <si>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</si>
  <si>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</si>
  <si>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</si>
  <si>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</si>
  <si>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</si>
  <si>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</si>
  <si>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</si>
  <si>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</si>
  <si>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</si>
  <si>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</si>
  <si>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</si>
  <si>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</si>
  <si>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</si>
  <si>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機能コード（任意）</t>
  </si>
  <si>
    <t>成功網羅率</t>
  </si>
  <si>
    <r>
      <rPr>
        <b/>
        <sz val="10"/>
        <color theme="1"/>
        <rFont val="Arial Unicode MS"/>
        <family val="2"/>
      </rPr>
      <t>正常系</t>
    </r>
  </si>
  <si>
    <r>
      <rPr>
        <b/>
        <sz val="10"/>
        <color theme="1"/>
        <rFont val="Arial Unicode MS"/>
        <family val="3"/>
        <charset val="128"/>
      </rPr>
      <t>異常</t>
    </r>
    <r>
      <rPr>
        <b/>
        <sz val="10"/>
        <color theme="1"/>
        <rFont val="Arial Unicode MS"/>
        <family val="2"/>
      </rPr>
      <t>系</t>
    </r>
  </si>
  <si>
    <t>プロジェクト名</t>
  </si>
  <si>
    <t>備考</t>
  </si>
  <si>
    <r>
      <rPr>
        <b/>
        <sz val="10"/>
        <rFont val="Arial Unicode MS"/>
        <family val="2"/>
      </rPr>
      <t>合格</t>
    </r>
  </si>
  <si>
    <r>
      <rPr>
        <b/>
        <sz val="10"/>
        <rFont val="Arial Unicode MS"/>
        <family val="2"/>
      </rPr>
      <t>失敗</t>
    </r>
  </si>
  <si>
    <r>
      <rPr>
        <b/>
        <sz val="10"/>
        <rFont val="Arial Unicode MS"/>
        <family val="2"/>
      </rPr>
      <t>未テスト</t>
    </r>
  </si>
  <si>
    <r>
      <rPr>
        <b/>
        <sz val="10"/>
        <rFont val="Arial Unicode MS"/>
        <family val="2"/>
      </rPr>
      <t>項目総件数</t>
    </r>
  </si>
  <si>
    <r>
      <rPr>
        <b/>
        <sz val="10"/>
        <rFont val="Arial Unicode MS"/>
        <family val="2"/>
      </rPr>
      <t>機能名</t>
    </r>
  </si>
  <si>
    <t xml:space="preserve">Server, Database
</t>
  </si>
  <si>
    <t>VIETNAMESE STUDY SYSTEM FOR JAPANESE</t>
  </si>
  <si>
    <t>Nguyen Hoang Linh</t>
  </si>
  <si>
    <t>Veazy</t>
  </si>
  <si>
    <t>レビュー者/承認者</t>
  </si>
  <si>
    <t>版数</t>
  </si>
  <si>
    <t>変更箇所</t>
  </si>
  <si>
    <t>変更の説明</t>
  </si>
  <si>
    <t>1.0</t>
  </si>
  <si>
    <t>first version</t>
  </si>
  <si>
    <t>First version of the document</t>
  </si>
  <si>
    <t>Veazy_Question_Unit_Test_Case_v1.0</t>
  </si>
  <si>
    <t>QuestionServiceImpl</t>
  </si>
  <si>
    <t>saveQuestion</t>
  </si>
  <si>
    <t>findQuestionById</t>
  </si>
  <si>
    <t>findQuestionByCode</t>
  </si>
  <si>
    <t>findAllQuestion</t>
  </si>
  <si>
    <t>updateQuestion</t>
  </si>
  <si>
    <t>deleteQuestion</t>
  </si>
  <si>
    <t>List&lt;QuestionModel&gt;</t>
  </si>
  <si>
    <t>QuestionModel</t>
  </si>
  <si>
    <t>question</t>
  </si>
  <si>
    <t>QuestionId</t>
  </si>
  <si>
    <t>QuestionCode</t>
  </si>
  <si>
    <t>valid question Id</t>
  </si>
  <si>
    <t>valid question Code</t>
  </si>
  <si>
    <t xml:space="preserve"> singular question</t>
  </si>
  <si>
    <t>group question</t>
  </si>
  <si>
    <t>singular question</t>
  </si>
  <si>
    <t>Application Context Initialized</t>
  </si>
  <si>
    <t>Exception</t>
  </si>
  <si>
    <t>exception</t>
  </si>
  <si>
    <t>question answer update</t>
  </si>
  <si>
    <t>Function2</t>
  </si>
  <si>
    <t>Function3</t>
  </si>
  <si>
    <t>Function4</t>
  </si>
  <si>
    <t>Function5</t>
  </si>
  <si>
    <t>Function6</t>
  </si>
  <si>
    <t>Function7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</si>
</sst>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6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0"/>
      <color indexed="8"/>
      <name val="Arial Unicode MS"/>
      <family val="2"/>
    </font>
    <font>
      <b/>
      <sz val="10"/>
      <name val="Arial Unicode MS"/>
      <family val="2"/>
    </font>
    <font>
      <b/>
      <sz val="10"/>
      <color indexed="9"/>
      <name val="Arial Unicode MS"/>
      <family val="2"/>
    </font>
    <font>
      <i/>
      <sz val="10"/>
      <name val="Arial Unicode MS"/>
      <family val="2"/>
    </font>
    <font>
      <b/>
      <sz val="11"/>
      <color indexed="9"/>
      <name val="Arial Unicode MS"/>
      <family val="2"/>
    </font>
    <font>
      <sz val="10"/>
      <name val="Arial Unicode MS"/>
      <family val="2"/>
    </font>
    <font>
      <sz val="8"/>
      <name val="Arial Unicode MS"/>
      <family val="2"/>
    </font>
    <font>
      <b/>
      <sz val="8"/>
      <color indexed="9"/>
      <name val="Arial Unicode MS"/>
      <family val="2"/>
    </font>
    <font>
      <b/>
      <sz val="8"/>
      <name val="Arial Unicode MS"/>
      <family val="2"/>
    </font>
    <font>
      <b/>
      <sz val="10"/>
      <color theme="0"/>
      <name val="Arial Unicode MS"/>
      <family val="2"/>
    </font>
    <font>
      <b/>
      <sz val="10"/>
      <color theme="1"/>
      <name val="Tahoma"/>
      <family val="2"/>
    </font>
    <font>
      <b/>
      <sz val="10"/>
      <color theme="1"/>
      <name val="Arial Unicode MS"/>
      <family val="2"/>
    </font>
    <font>
      <b/>
      <sz val="10"/>
      <color theme="1"/>
      <name val="Arial Unicode MS"/>
      <family val="3"/>
      <charset val="128"/>
    </font>
    <font>
      <i/>
      <u/>
      <sz val="1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7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" fillId="0" borderId="0"/>
  </cellStyleXfs>
  <cellXfs count="252">
    <xf numFmtId="0" fontId="0" fillId="0" borderId="0" xfId="0">
      <alignment vertical="center" readingOrder="1"/>
    </xf>
    <xf numFmtId="0" fontId="24" fillId="24" borderId="0" xfId="40" applyFont="1" applyFill="1"/>
    <xf numFmtId="1" fontId="24" fillId="24" borderId="0" xfId="40" applyNumberFormat="1" applyFont="1" applyFill="1" applyProtection="1">
      <protection hidden="1"/>
    </xf>
    <xf numFmtId="0" fontId="24" fillId="24" borderId="0" xfId="40" applyFont="1" applyFill="1" applyAlignment="1">
      <alignment horizontal="left" readingOrder="1"/>
    </xf>
    <xf numFmtId="0" fontId="24" fillId="24" borderId="0" xfId="40" applyFont="1" applyFill="1" applyAlignment="1">
      <alignment horizontal="left" wrapText="1" readingOrder="1"/>
    </xf>
    <xf numFmtId="0" fontId="23" fillId="24" borderId="0" xfId="40" applyFont="1" applyFill="1" applyAlignment="1">
      <alignment horizontal="left" readingOrder="1"/>
    </xf>
    <xf numFmtId="0" fontId="28" fillId="24" borderId="0" xfId="40" applyFont="1" applyFill="1" applyAlignment="1">
      <alignment horizontal="left" readingOrder="1"/>
    </xf>
    <xf numFmtId="0" fontId="29" fillId="24" borderId="0" xfId="40" applyFont="1" applyFill="1" applyAlignment="1">
      <alignment horizontal="left" readingOrder="1"/>
    </xf>
    <xf numFmtId="0" fontId="24" fillId="24" borderId="0" xfId="40" applyFont="1" applyFill="1" applyAlignment="1">
      <alignment wrapText="1" readingOrder="1"/>
    </xf>
    <xf numFmtId="1" fontId="25" fillId="24" borderId="0" xfId="40" applyNumberFormat="1" applyFont="1" applyFill="1" applyBorder="1" applyAlignment="1"/>
    <xf numFmtId="0" fontId="24" fillId="24" borderId="0" xfId="40" applyFont="1" applyFill="1" applyBorder="1" applyAlignment="1"/>
    <xf numFmtId="0" fontId="24" fillId="24" borderId="0" xfId="40" applyFont="1" applyFill="1" applyBorder="1" applyAlignment="1">
      <alignment wrapText="1" readingOrder="1"/>
    </xf>
    <xf numFmtId="1" fontId="24" fillId="24" borderId="0" xfId="40" applyNumberFormat="1" applyFont="1" applyFill="1" applyAlignment="1" applyProtection="1">
      <alignment vertical="center" readingOrder="1"/>
      <protection hidden="1"/>
    </xf>
    <xf numFmtId="0" fontId="24" fillId="24" borderId="0" xfId="40" applyFont="1" applyFill="1" applyAlignment="1">
      <alignment horizontal="left" vertical="center" readingOrder="1"/>
    </xf>
    <xf numFmtId="0" fontId="24" fillId="24" borderId="0" xfId="40" applyFont="1" applyFill="1" applyAlignment="1">
      <alignment horizontal="left" vertical="center" wrapText="1" readingOrder="1"/>
    </xf>
    <xf numFmtId="0" fontId="24" fillId="24" borderId="0" xfId="40" applyFont="1" applyFill="1" applyAlignment="1">
      <alignment vertical="center" readingOrder="1"/>
    </xf>
    <xf numFmtId="1" fontId="27" fillId="26" borderId="12" xfId="40" applyNumberFormat="1" applyFont="1" applyFill="1" applyBorder="1" applyAlignment="1">
      <alignment horizontal="center" vertical="center" readingOrder="1"/>
    </xf>
    <xf numFmtId="1" fontId="27" fillId="26" borderId="21" xfId="40" applyNumberFormat="1" applyFont="1" applyFill="1" applyBorder="1" applyAlignment="1">
      <alignment horizontal="center" vertical="center" wrapText="1" readingOrder="1"/>
    </xf>
    <xf numFmtId="1" fontId="27" fillId="26" borderId="21" xfId="40" applyNumberFormat="1" applyFont="1" applyFill="1" applyBorder="1" applyAlignment="1">
      <alignment horizontal="center" vertical="center" readingOrder="1"/>
    </xf>
    <xf numFmtId="0" fontId="27" fillId="26" borderId="13" xfId="40" applyFont="1" applyFill="1" applyBorder="1" applyAlignment="1">
      <alignment horizontal="center" vertical="center" readingOrder="1"/>
    </xf>
    <xf numFmtId="0" fontId="27" fillId="26" borderId="13" xfId="40" applyFont="1" applyFill="1" applyBorder="1" applyAlignment="1">
      <alignment horizontal="center" vertical="center" wrapText="1" readingOrder="1"/>
    </xf>
    <xf numFmtId="0" fontId="27" fillId="26" borderId="22" xfId="40" applyFont="1" applyFill="1" applyBorder="1" applyAlignment="1">
      <alignment horizontal="center" vertical="center" readingOrder="1"/>
    </xf>
    <xf numFmtId="0" fontId="27" fillId="26" borderId="14" xfId="40" applyFont="1" applyFill="1" applyBorder="1" applyAlignment="1">
      <alignment horizontal="center" vertical="center" readingOrder="1"/>
    </xf>
    <xf numFmtId="0" fontId="30" fillId="24" borderId="0" xfId="40" applyFont="1" applyFill="1" applyAlignment="1">
      <alignment horizontal="center" readingOrder="1"/>
    </xf>
    <xf numFmtId="1" fontId="24" fillId="24" borderId="23" xfId="40" applyNumberFormat="1" applyFont="1" applyFill="1" applyBorder="1" applyAlignment="1">
      <alignment vertical="center" readingOrder="1"/>
    </xf>
    <xf numFmtId="49" fontId="24" fillId="24" borderId="15" xfId="40" applyNumberFormat="1" applyFont="1" applyFill="1" applyBorder="1" applyAlignment="1">
      <alignment horizontal="left" vertical="center" readingOrder="1"/>
    </xf>
    <xf numFmtId="49" fontId="24" fillId="24" borderId="15" xfId="40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0" applyFont="1" applyFill="1" applyBorder="1" applyAlignment="1">
      <alignment horizontal="left" vertical="center" readingOrder="1"/>
    </xf>
    <xf numFmtId="0" fontId="24" fillId="24" borderId="15" xfId="40" applyFont="1" applyFill="1" applyBorder="1" applyAlignment="1">
      <alignment horizontal="left" vertical="center" readingOrder="1"/>
    </xf>
    <xf numFmtId="1" fontId="24" fillId="24" borderId="24" xfId="40" applyNumberFormat="1" applyFont="1" applyFill="1" applyBorder="1" applyAlignment="1">
      <alignment vertical="center" readingOrder="1"/>
    </xf>
    <xf numFmtId="49" fontId="24" fillId="24" borderId="19" xfId="40" applyNumberFormat="1" applyFont="1" applyFill="1" applyBorder="1" applyAlignment="1">
      <alignment horizontal="left" vertical="center" readingOrder="1"/>
    </xf>
    <xf numFmtId="49" fontId="24" fillId="24" borderId="19" xfId="40" applyNumberFormat="1" applyFont="1" applyFill="1" applyBorder="1" applyAlignment="1">
      <alignment horizontal="left" vertical="center" wrapText="1" readingOrder="1"/>
    </xf>
    <xf numFmtId="0" fontId="24" fillId="24" borderId="19" xfId="40" applyFont="1" applyFill="1" applyBorder="1" applyAlignment="1">
      <alignment horizontal="left" vertical="center" readingOrder="1"/>
    </xf>
    <xf numFmtId="1" fontId="24" fillId="24" borderId="0" xfId="40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0" applyFont="1" applyFill="1"/>
    <xf numFmtId="0" fontId="26" fillId="24" borderId="0" xfId="38" applyFont="1" applyFill="1" applyBorder="1"/>
    <xf numFmtId="0" fontId="24" fillId="24" borderId="0" xfId="40" applyFont="1" applyFill="1" applyBorder="1"/>
    <xf numFmtId="0" fontId="27" fillId="25" borderId="21" xfId="40" applyNumberFormat="1" applyFont="1" applyFill="1" applyBorder="1" applyAlignment="1">
      <alignment horizontal="center" readingOrder="1"/>
    </xf>
    <xf numFmtId="0" fontId="27" fillId="25" borderId="13" xfId="40" applyNumberFormat="1" applyFont="1" applyFill="1" applyBorder="1" applyAlignment="1">
      <alignment horizontal="center" readingOrder="1"/>
    </xf>
    <xf numFmtId="0" fontId="27" fillId="25" borderId="13" xfId="40" applyNumberFormat="1" applyFont="1" applyFill="1" applyBorder="1" applyAlignment="1">
      <alignment horizontal="center" wrapText="1" readingOrder="1"/>
    </xf>
    <xf numFmtId="0" fontId="27" fillId="25" borderId="22" xfId="40" applyNumberFormat="1" applyFont="1" applyFill="1" applyBorder="1" applyAlignment="1">
      <alignment horizontal="center" readingOrder="1"/>
    </xf>
    <xf numFmtId="0" fontId="27" fillId="25" borderId="25" xfId="40" applyNumberFormat="1" applyFont="1" applyFill="1" applyBorder="1" applyAlignment="1">
      <alignment horizontal="center" wrapText="1" readingOrder="1"/>
    </xf>
    <xf numFmtId="0" fontId="24" fillId="24" borderId="23" xfId="40" applyNumberFormat="1" applyFont="1" applyFill="1" applyBorder="1" applyAlignment="1">
      <alignment horizontal="center" readingOrder="1"/>
    </xf>
    <xf numFmtId="0" fontId="24" fillId="24" borderId="15" xfId="40" applyNumberFormat="1" applyFont="1" applyFill="1" applyBorder="1" applyAlignment="1">
      <alignment horizontal="center" readingOrder="1"/>
    </xf>
    <xf numFmtId="0" fontId="24" fillId="24" borderId="26" xfId="40" applyNumberFormat="1" applyFont="1" applyFill="1" applyBorder="1" applyAlignment="1">
      <alignment horizontal="center" readingOrder="1"/>
    </xf>
    <xf numFmtId="0" fontId="32" fillId="25" borderId="24" xfId="40" applyNumberFormat="1" applyFont="1" applyFill="1" applyBorder="1" applyAlignment="1">
      <alignment horizontal="center" readingOrder="1"/>
    </xf>
    <xf numFmtId="0" fontId="32" fillId="25" borderId="19" xfId="40" applyFont="1" applyFill="1" applyBorder="1" applyAlignment="1">
      <alignment horizontal="center" readingOrder="1"/>
    </xf>
    <xf numFmtId="0" fontId="24" fillId="24" borderId="0" xfId="40" applyFont="1" applyFill="1" applyBorder="1" applyAlignment="1">
      <alignment horizontal="center" readingOrder="1"/>
    </xf>
    <xf numFmtId="10" fontId="24" fillId="24" borderId="0" xfId="40" applyNumberFormat="1" applyFont="1" applyFill="1" applyBorder="1" applyAlignment="1">
      <alignment horizontal="center" readingOrder="1"/>
    </xf>
    <xf numFmtId="9" fontId="24" fillId="24" borderId="0" xfId="40" applyNumberFormat="1" applyFont="1" applyFill="1" applyBorder="1" applyAlignment="1">
      <alignment horizontal="center" readingOrder="1"/>
    </xf>
    <xf numFmtId="0" fontId="33" fillId="24" borderId="0" xfId="40" applyFont="1" applyFill="1" applyBorder="1" applyAlignment="1">
      <alignment horizontal="center" wrapText="1" readingOrder="1"/>
    </xf>
    <xf numFmtId="1" fontId="24" fillId="24" borderId="16" xfId="40" applyNumberFormat="1" applyFont="1" applyFill="1" applyBorder="1" applyAlignment="1">
      <alignment horizontal="center" vertical="center" readingOrder="1"/>
    </xf>
    <xf numFmtId="1" fontId="24" fillId="24" borderId="18" xfId="40" applyNumberFormat="1" applyFont="1" applyFill="1" applyBorder="1" applyAlignment="1">
      <alignment horizontal="center" vertical="center" readingOrder="1"/>
    </xf>
    <xf numFmtId="0" fontId="52" fillId="28" borderId="0" xfId="0" applyFont="1" applyFill="1">
      <alignment vertical="center" readingOrder="1"/>
    </xf>
    <xf numFmtId="49" fontId="31" fillId="24" borderId="15" xfId="34" applyNumberFormat="1" applyFont="1" applyFill="1" applyBorder="1"/>
    <xf numFmtId="0" fontId="30" fillId="24" borderId="42" xfId="40" applyFont="1" applyFill="1" applyBorder="1" applyAlignment="1">
      <alignment horizontal="left" vertical="center" readingOrder="1"/>
    </xf>
    <xf numFmtId="0" fontId="30" fillId="24" borderId="42" xfId="40" applyFont="1" applyFill="1" applyBorder="1" applyAlignment="1">
      <alignment vertical="center" readingOrder="1"/>
    </xf>
    <xf numFmtId="0" fontId="30" fillId="24" borderId="0" xfId="40" applyFont="1" applyFill="1" applyBorder="1" applyAlignment="1">
      <alignment horizontal="left" readingOrder="1"/>
    </xf>
    <xf numFmtId="2" fontId="30" fillId="24" borderId="0" xfId="40" applyNumberFormat="1" applyFont="1" applyFill="1" applyBorder="1" applyAlignment="1">
      <alignment horizontal="right" wrapText="1" readingOrder="1"/>
    </xf>
    <xf numFmtId="0" fontId="45" fillId="27" borderId="0" xfId="0" applyFont="1" applyFill="1" applyAlignment="1">
      <alignment horizontal="center"/>
    </xf>
    <xf numFmtId="0" fontId="46" fillId="27" borderId="0" xfId="0" applyFont="1" applyFill="1">
      <alignment vertical="center"/>
    </xf>
    <xf numFmtId="0" fontId="50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4" fillId="27" borderId="0" xfId="0" applyFont="1" applyFill="1" applyAlignment="1">
      <alignment horizontal="justify"/>
    </xf>
    <xf numFmtId="0" fontId="51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50" fillId="27" borderId="0" xfId="0" applyFont="1" applyFill="1">
      <alignment vertical="center"/>
    </xf>
    <xf numFmtId="0" fontId="48" fillId="27" borderId="0" xfId="0" quotePrefix="1" applyFont="1" applyFill="1" applyAlignment="1">
      <alignment horizontal="justify"/>
    </xf>
    <xf numFmtId="0" fontId="30" fillId="24" borderId="42" xfId="40" applyFont="1" applyFill="1" applyBorder="1" applyAlignment="1">
      <alignment horizontal="left" vertical="center" readingOrder="1"/>
    </xf>
    <xf numFmtId="0" fontId="65" fillId="24" borderId="0" xfId="40" applyFont="1" applyFill="1" applyBorder="1" applyAlignment="1">
      <alignment horizontal="left" readingOrder="1"/>
    </xf>
    <xf numFmtId="0" fontId="44" fillId="24" borderId="10" xfId="40" applyFont="1" applyFill="1" applyBorder="1" applyAlignment="1">
      <alignment horizontal="left" readingOrder="1"/>
    </xf>
    <xf numFmtId="0" fontId="44" fillId="24" borderId="47" xfId="40" applyFont="1" applyFill="1" applyBorder="1" applyAlignment="1">
      <alignment horizontal="left" readingOrder="1"/>
    </xf>
    <xf numFmtId="0" fontId="44" fillId="24" borderId="11" xfId="40" applyFont="1" applyFill="1" applyBorder="1" applyAlignment="1">
      <alignment horizontal="left" readingOrder="1"/>
    </xf>
    <xf numFmtId="0" fontId="35" fillId="29" borderId="0" xfId="41" applyFont="1" applyFill="1" applyBorder="1"/>
    <xf numFmtId="0" fontId="36" fillId="29" borderId="0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0" fontId="38" fillId="30" borderId="43" xfId="39" applyFont="1" applyFill="1" applyBorder="1" applyAlignment="1">
      <alignment wrapText="1" readingOrder="1"/>
    </xf>
    <xf numFmtId="0" fontId="38" fillId="30" borderId="44" xfId="39" applyFont="1" applyFill="1" applyBorder="1" applyAlignment="1">
      <alignment wrapText="1" readingOrder="1"/>
    </xf>
    <xf numFmtId="0" fontId="38" fillId="30" borderId="47" xfId="39" applyFont="1" applyFill="1" applyBorder="1" applyAlignment="1">
      <alignment horizontal="left" wrapText="1" readingOrder="1"/>
    </xf>
    <xf numFmtId="49" fontId="35" fillId="29" borderId="0" xfId="41" applyNumberFormat="1" applyFont="1" applyFill="1"/>
    <xf numFmtId="0" fontId="35" fillId="30" borderId="45" xfId="41" applyNumberFormat="1" applyFont="1" applyFill="1" applyBorder="1" applyAlignment="1">
      <alignment horizontal="center" vertical="center" readingOrder="1"/>
    </xf>
    <xf numFmtId="0" fontId="35" fillId="29" borderId="27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6" fillId="29" borderId="28" xfId="41" applyFont="1" applyFill="1" applyBorder="1" applyAlignment="1">
      <alignment horizontal="left" vertical="top" readingOrder="1"/>
    </xf>
    <xf numFmtId="0" fontId="35" fillId="29" borderId="29" xfId="41" applyFont="1" applyFill="1" applyBorder="1" applyAlignment="1">
      <alignment horizontal="center" vertical="top" readingOrder="1"/>
    </xf>
    <xf numFmtId="0" fontId="35" fillId="29" borderId="30" xfId="41" applyFont="1" applyFill="1" applyBorder="1" applyAlignment="1">
      <alignment horizontal="right" vertical="top" readingOrder="1"/>
    </xf>
    <xf numFmtId="0" fontId="38" fillId="29" borderId="31" xfId="41" applyFont="1" applyFill="1" applyBorder="1" applyAlignment="1">
      <alignment horizontal="right" readingOrder="1"/>
    </xf>
    <xf numFmtId="0" fontId="39" fillId="29" borderId="32" xfId="41" applyFont="1" applyFill="1" applyBorder="1" applyAlignment="1">
      <alignment horizontal="center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40" fillId="29" borderId="0" xfId="41" applyFont="1" applyFill="1" applyAlignment="1">
      <alignment horizontal="center" readingOrder="1"/>
    </xf>
    <xf numFmtId="0" fontId="35" fillId="29" borderId="0" xfId="41" applyFont="1" applyFill="1" applyBorder="1" applyAlignment="1">
      <alignment horizontal="right" readingOrder="1"/>
    </xf>
    <xf numFmtId="0" fontId="36" fillId="29" borderId="33" xfId="41" applyFont="1" applyFill="1" applyBorder="1" applyAlignment="1">
      <alignment horizontal="left" vertical="top" readingOrder="1"/>
    </xf>
    <xf numFmtId="0" fontId="35" fillId="29" borderId="34" xfId="41" applyFont="1" applyFill="1" applyBorder="1" applyAlignment="1">
      <alignment horizontal="center" vertical="top" readingOrder="1"/>
    </xf>
    <xf numFmtId="0" fontId="35" fillId="29" borderId="35" xfId="41" applyFont="1" applyFill="1" applyBorder="1" applyAlignment="1">
      <alignment horizontal="right" vertical="top" readingOrder="1"/>
    </xf>
    <xf numFmtId="0" fontId="35" fillId="29" borderId="36" xfId="41" applyFont="1" applyFill="1" applyBorder="1" applyAlignment="1">
      <alignment horizontal="right" readingOrder="1"/>
    </xf>
    <xf numFmtId="0" fontId="39" fillId="29" borderId="37" xfId="41" applyFont="1" applyFill="1" applyBorder="1" applyAlignment="1">
      <alignment horizontal="center" readingOrder="1"/>
    </xf>
    <xf numFmtId="0" fontId="36" fillId="29" borderId="38" xfId="41" applyFont="1" applyFill="1" applyBorder="1" applyAlignment="1"/>
    <xf numFmtId="0" fontId="36" fillId="29" borderId="39" xfId="41" applyFont="1" applyFill="1" applyBorder="1" applyAlignment="1"/>
    <xf numFmtId="0" fontId="35" fillId="29" borderId="40" xfId="41" applyFont="1" applyFill="1" applyBorder="1" applyAlignment="1">
      <alignment horizontal="right" readingOrder="1"/>
    </xf>
    <xf numFmtId="0" fontId="35" fillId="29" borderId="41" xfId="41" applyFont="1" applyFill="1" applyBorder="1" applyAlignment="1">
      <alignment horizontal="left" readingOrder="1"/>
    </xf>
    <xf numFmtId="0" fontId="39" fillId="29" borderId="41" xfId="41" applyFont="1" applyFill="1" applyBorder="1" applyAlignment="1">
      <alignment horizontal="center" readingOrder="1"/>
    </xf>
    <xf numFmtId="0" fontId="36" fillId="29" borderId="28" xfId="41" applyFont="1" applyFill="1" applyBorder="1" applyAlignment="1"/>
    <xf numFmtId="0" fontId="35" fillId="29" borderId="29" xfId="41" applyFont="1" applyFill="1" applyBorder="1" applyAlignment="1"/>
    <xf numFmtId="0" fontId="35" fillId="29" borderId="30" xfId="41" applyFont="1" applyFill="1" applyBorder="1" applyAlignment="1">
      <alignment horizontal="right" readingOrder="1"/>
    </xf>
    <xf numFmtId="0" fontId="1" fillId="29" borderId="29" xfId="41" applyFill="1" applyBorder="1" applyAlignment="1"/>
    <xf numFmtId="0" fontId="35" fillId="29" borderId="32" xfId="41" applyFont="1" applyFill="1" applyBorder="1"/>
    <xf numFmtId="0" fontId="36" fillId="29" borderId="48" xfId="41" applyFont="1" applyFill="1" applyBorder="1" applyAlignment="1"/>
    <xf numFmtId="0" fontId="35" fillId="29" borderId="31" xfId="41" applyFont="1" applyFill="1" applyBorder="1" applyAlignment="1"/>
    <xf numFmtId="0" fontId="35" fillId="29" borderId="49" xfId="41" applyFont="1" applyFill="1" applyBorder="1" applyAlignment="1">
      <alignment horizontal="right" readingOrder="1"/>
    </xf>
    <xf numFmtId="0" fontId="35" fillId="29" borderId="50" xfId="41" applyFont="1" applyFill="1" applyBorder="1" applyAlignment="1">
      <alignment horizontal="left" readingOrder="1"/>
    </xf>
    <xf numFmtId="0" fontId="39" fillId="29" borderId="50" xfId="41" applyFont="1" applyFill="1" applyBorder="1" applyAlignment="1">
      <alignment horizontal="center" readingOrder="1"/>
    </xf>
    <xf numFmtId="0" fontId="41" fillId="29" borderId="51" xfId="41" applyFont="1" applyFill="1" applyBorder="1" applyAlignment="1">
      <alignment horizontal="center" readingOrder="1"/>
    </xf>
    <xf numFmtId="0" fontId="37" fillId="29" borderId="32" xfId="41" applyFont="1" applyFill="1" applyBorder="1" applyAlignment="1">
      <alignment horizontal="left" readingOrder="1"/>
    </xf>
    <xf numFmtId="0" fontId="41" fillId="29" borderId="32" xfId="41" applyFont="1" applyFill="1" applyBorder="1" applyAlignment="1">
      <alignment horizontal="center" readingOrder="1"/>
    </xf>
    <xf numFmtId="165" fontId="35" fillId="29" borderId="32" xfId="41" applyNumberFormat="1" applyFont="1" applyFill="1" applyBorder="1" applyAlignment="1">
      <alignment vertical="top" textRotation="255" readingOrder="1"/>
    </xf>
    <xf numFmtId="0" fontId="35" fillId="29" borderId="37" xfId="41" applyFont="1" applyFill="1" applyBorder="1"/>
    <xf numFmtId="0" fontId="35" fillId="29" borderId="37" xfId="41" applyFont="1" applyFill="1" applyBorder="1" applyAlignment="1">
      <alignment textRotation="255" readingOrder="1"/>
    </xf>
    <xf numFmtId="0" fontId="54" fillId="31" borderId="57" xfId="41" applyFont="1" applyFill="1" applyBorder="1"/>
    <xf numFmtId="0" fontId="53" fillId="31" borderId="52" xfId="41" applyFont="1" applyFill="1" applyBorder="1" applyAlignment="1">
      <alignment horizontal="left" readingOrder="1"/>
    </xf>
    <xf numFmtId="0" fontId="54" fillId="31" borderId="52" xfId="41" applyFont="1" applyFill="1" applyBorder="1"/>
    <xf numFmtId="0" fontId="54" fillId="31" borderId="52" xfId="41" applyFont="1" applyFill="1" applyBorder="1" applyAlignment="1">
      <alignment horizontal="right" readingOrder="1"/>
    </xf>
    <xf numFmtId="0" fontId="53" fillId="31" borderId="52" xfId="41" applyFont="1" applyFill="1" applyBorder="1" applyAlignment="1">
      <alignment vertical="top" textRotation="180" readingOrder="1"/>
    </xf>
    <xf numFmtId="0" fontId="53" fillId="31" borderId="56" xfId="41" applyFont="1" applyFill="1" applyBorder="1" applyAlignment="1">
      <alignment vertical="center" readingOrder="1"/>
    </xf>
    <xf numFmtId="0" fontId="53" fillId="31" borderId="53" xfId="41" applyFont="1" applyFill="1" applyBorder="1" applyAlignment="1">
      <alignment vertical="center" readingOrder="1"/>
    </xf>
    <xf numFmtId="0" fontId="53" fillId="31" borderId="56" xfId="41" applyFont="1" applyFill="1" applyBorder="1" applyAlignment="1">
      <alignment vertical="top" readingOrder="1"/>
    </xf>
    <xf numFmtId="0" fontId="53" fillId="31" borderId="53" xfId="41" applyFont="1" applyFill="1" applyBorder="1" applyAlignment="1">
      <alignment vertical="top" readingOrder="1"/>
    </xf>
    <xf numFmtId="0" fontId="53" fillId="31" borderId="54" xfId="41" applyFont="1" applyFill="1" applyBorder="1" applyAlignment="1">
      <alignment vertical="top" readingOrder="1"/>
    </xf>
    <xf numFmtId="0" fontId="53" fillId="31" borderId="55" xfId="41" applyFont="1" applyFill="1" applyBorder="1" applyAlignment="1">
      <alignment vertical="top" readingOrder="1"/>
    </xf>
    <xf numFmtId="0" fontId="22" fillId="29" borderId="10" xfId="40" applyFont="1" applyFill="1" applyBorder="1" applyAlignment="1">
      <alignment horizontal="center" vertical="center" readingOrder="1"/>
    </xf>
    <xf numFmtId="0" fontId="24" fillId="29" borderId="0" xfId="40" applyFont="1" applyFill="1" applyAlignment="1">
      <alignment horizontal="center" vertical="center" readingOrder="1"/>
    </xf>
    <xf numFmtId="0" fontId="25" fillId="30" borderId="0" xfId="40" applyFont="1" applyFill="1" applyAlignment="1">
      <alignment horizontal="left" indent="1" readingOrder="1"/>
    </xf>
    <xf numFmtId="0" fontId="26" fillId="29" borderId="0" xfId="40" applyFont="1" applyFill="1" applyAlignment="1">
      <alignment horizontal="left" indent="1" readingOrder="1"/>
    </xf>
    <xf numFmtId="0" fontId="24" fillId="29" borderId="0" xfId="40" applyFont="1" applyFill="1"/>
    <xf numFmtId="0" fontId="24" fillId="30" borderId="0" xfId="40" applyFont="1" applyFill="1"/>
    <xf numFmtId="0" fontId="56" fillId="30" borderId="42" xfId="40" applyFont="1" applyFill="1" applyBorder="1" applyAlignment="1">
      <alignment horizontal="left" readingOrder="1"/>
    </xf>
    <xf numFmtId="0" fontId="30" fillId="30" borderId="42" xfId="40" applyFont="1" applyFill="1" applyBorder="1" applyAlignment="1">
      <alignment horizontal="left" readingOrder="1"/>
    </xf>
    <xf numFmtId="0" fontId="24" fillId="29" borderId="11" xfId="40" applyFont="1" applyFill="1" applyBorder="1" applyAlignment="1"/>
    <xf numFmtId="0" fontId="44" fillId="29" borderId="11" xfId="40" applyFont="1" applyFill="1" applyBorder="1" applyAlignment="1">
      <alignment horizontal="left" indent="1" readingOrder="1"/>
    </xf>
    <xf numFmtId="0" fontId="30" fillId="29" borderId="0" xfId="40" applyFont="1" applyFill="1" applyBorder="1"/>
    <xf numFmtId="0" fontId="26" fillId="29" borderId="0" xfId="40" applyFont="1" applyFill="1" applyBorder="1" applyAlignment="1">
      <alignment horizontal="left" readingOrder="1"/>
    </xf>
    <xf numFmtId="0" fontId="24" fillId="29" borderId="0" xfId="40" applyFont="1" applyFill="1" applyBorder="1" applyAlignment="1"/>
    <xf numFmtId="0" fontId="25" fillId="29" borderId="0" xfId="40" applyFont="1" applyFill="1" applyBorder="1" applyAlignment="1">
      <alignment horizontal="left" indent="1" readingOrder="1"/>
    </xf>
    <xf numFmtId="0" fontId="26" fillId="29" borderId="0" xfId="40" applyFont="1" applyFill="1" applyBorder="1" applyAlignment="1">
      <alignment horizontal="left" indent="1" readingOrder="1"/>
    </xf>
    <xf numFmtId="0" fontId="24" fillId="29" borderId="0" xfId="40" applyFont="1" applyFill="1" applyBorder="1"/>
    <xf numFmtId="0" fontId="30" fillId="29" borderId="0" xfId="40" applyFont="1" applyFill="1" applyAlignment="1">
      <alignment horizontal="left" readingOrder="1"/>
    </xf>
    <xf numFmtId="0" fontId="24" fillId="29" borderId="0" xfId="40" applyFont="1" applyFill="1" applyAlignment="1">
      <alignment vertical="center" readingOrder="1"/>
    </xf>
    <xf numFmtId="49" fontId="24" fillId="29" borderId="15" xfId="40" applyNumberFormat="1" applyFont="1" applyFill="1" applyBorder="1" applyAlignment="1">
      <alignment vertical="top" readingOrder="1"/>
    </xf>
    <xf numFmtId="0" fontId="24" fillId="29" borderId="15" xfId="40" applyFont="1" applyFill="1" applyBorder="1" applyAlignment="1">
      <alignment vertical="top" readingOrder="1"/>
    </xf>
    <xf numFmtId="15" fontId="24" fillId="29" borderId="15" xfId="40" applyNumberFormat="1" applyFont="1" applyFill="1" applyBorder="1" applyAlignment="1">
      <alignment vertical="top" readingOrder="1"/>
    </xf>
    <xf numFmtId="0" fontId="44" fillId="29" borderId="17" xfId="40" applyFont="1" applyFill="1" applyBorder="1" applyAlignment="1">
      <alignment vertical="top" wrapText="1" readingOrder="1"/>
    </xf>
    <xf numFmtId="0" fontId="24" fillId="29" borderId="0" xfId="40" applyFont="1" applyFill="1" applyAlignment="1">
      <alignment vertical="top" readingOrder="1"/>
    </xf>
    <xf numFmtId="164" fontId="24" fillId="29" borderId="16" xfId="40" applyNumberFormat="1" applyFont="1" applyFill="1" applyBorder="1" applyAlignment="1">
      <alignment vertical="top" readingOrder="1"/>
    </xf>
    <xf numFmtId="0" fontId="24" fillId="29" borderId="17" xfId="40" applyFont="1" applyFill="1" applyBorder="1" applyAlignment="1">
      <alignment vertical="top" readingOrder="1"/>
    </xf>
    <xf numFmtId="164" fontId="24" fillId="29" borderId="18" xfId="40" applyNumberFormat="1" applyFont="1" applyFill="1" applyBorder="1" applyAlignment="1">
      <alignment vertical="top" readingOrder="1"/>
    </xf>
    <xf numFmtId="49" fontId="24" fillId="29" borderId="19" xfId="40" applyNumberFormat="1" applyFont="1" applyFill="1" applyBorder="1" applyAlignment="1">
      <alignment vertical="top" readingOrder="1"/>
    </xf>
    <xf numFmtId="0" fontId="24" fillId="29" borderId="19" xfId="40" applyFont="1" applyFill="1" applyBorder="1" applyAlignment="1">
      <alignment vertical="top" readingOrder="1"/>
    </xf>
    <xf numFmtId="0" fontId="24" fillId="29" borderId="20" xfId="40" applyFont="1" applyFill="1" applyBorder="1" applyAlignment="1">
      <alignment vertical="top" readingOrder="1"/>
    </xf>
    <xf numFmtId="0" fontId="24" fillId="29" borderId="0" xfId="40" applyFont="1" applyFill="1" applyAlignment="1">
      <alignment horizontal="left" indent="1" readingOrder="1"/>
    </xf>
    <xf numFmtId="164" fontId="27" fillId="32" borderId="12" xfId="40" applyNumberFormat="1" applyFont="1" applyFill="1" applyBorder="1" applyAlignment="1">
      <alignment horizontal="center" vertical="center" readingOrder="1"/>
    </xf>
    <xf numFmtId="0" fontId="27" fillId="32" borderId="13" xfId="40" applyFont="1" applyFill="1" applyBorder="1" applyAlignment="1">
      <alignment horizontal="center" vertical="center" readingOrder="1"/>
    </xf>
    <xf numFmtId="0" fontId="27" fillId="32" borderId="14" xfId="40" applyFont="1" applyFill="1" applyBorder="1" applyAlignment="1">
      <alignment horizontal="center" vertical="center" readingOrder="1"/>
    </xf>
    <xf numFmtId="0" fontId="35" fillId="29" borderId="32" xfId="41" applyFont="1" applyFill="1" applyBorder="1" applyAlignment="1">
      <alignment horizontal="left" readingOrder="1"/>
    </xf>
    <xf numFmtId="0" fontId="35" fillId="29" borderId="51" xfId="41" applyFont="1" applyFill="1" applyBorder="1" applyAlignment="1">
      <alignment horizontal="left" readingOrder="1"/>
    </xf>
    <xf numFmtId="0" fontId="61" fillId="29" borderId="30" xfId="41" applyFont="1" applyFill="1" applyBorder="1" applyAlignment="1">
      <alignment horizontal="right" vertical="top" readingOrder="1"/>
    </xf>
    <xf numFmtId="1" fontId="24" fillId="24" borderId="77" xfId="40" applyNumberFormat="1" applyFont="1" applyFill="1" applyBorder="1" applyAlignment="1">
      <alignment horizontal="center" vertical="center" readingOrder="1"/>
    </xf>
    <xf numFmtId="14" fontId="44" fillId="29" borderId="11" xfId="40" applyNumberFormat="1" applyFont="1" applyFill="1" applyBorder="1" applyAlignment="1"/>
    <xf numFmtId="0" fontId="64" fillId="32" borderId="13" xfId="40" applyFont="1" applyFill="1" applyBorder="1" applyAlignment="1">
      <alignment horizontal="center" vertical="center" readingOrder="1"/>
    </xf>
    <xf numFmtId="0" fontId="57" fillId="32" borderId="13" xfId="40" applyFont="1" applyFill="1" applyBorder="1" applyAlignment="1">
      <alignment horizontal="center" vertical="center" readingOrder="1"/>
    </xf>
    <xf numFmtId="14" fontId="44" fillId="29" borderId="16" xfId="40" applyNumberFormat="1" applyFont="1" applyFill="1" applyBorder="1" applyAlignment="1">
      <alignment vertical="top" wrapText="1" readingOrder="1"/>
    </xf>
    <xf numFmtId="0" fontId="1" fillId="29" borderId="31" xfId="41" applyFill="1" applyBorder="1" applyAlignment="1"/>
    <xf numFmtId="0" fontId="35" fillId="29" borderId="50" xfId="41" applyFont="1" applyFill="1" applyBorder="1"/>
    <xf numFmtId="0" fontId="13" fillId="24" borderId="15" xfId="34" applyNumberFormat="1" applyFill="1" applyBorder="1" applyAlignment="1" applyProtection="1">
      <alignment horizontal="left" vertical="center" readingOrder="1"/>
    </xf>
    <xf numFmtId="0" fontId="23" fillId="29" borderId="42" xfId="40" applyFont="1" applyFill="1" applyBorder="1" applyAlignment="1">
      <alignment horizontal="center" vertical="center" readingOrder="1"/>
    </xf>
    <xf numFmtId="0" fontId="68" fillId="29" borderId="42" xfId="40" applyFont="1" applyFill="1" applyBorder="1" applyAlignment="1">
      <alignment horizontal="left" readingOrder="1"/>
    </xf>
    <xf numFmtId="0" fontId="44" fillId="29" borderId="42" xfId="40" applyFont="1" applyFill="1" applyBorder="1" applyAlignment="1">
      <alignment horizontal="left" readingOrder="1"/>
    </xf>
    <xf numFmtId="0" fontId="30" fillId="30" borderId="42" xfId="40" applyFont="1" applyFill="1" applyBorder="1" applyAlignment="1">
      <alignment horizontal="left" vertical="center" readingOrder="1"/>
    </xf>
    <xf numFmtId="0" fontId="44" fillId="29" borderId="42" xfId="40" applyFont="1" applyFill="1" applyBorder="1" applyAlignment="1">
      <alignment horizontal="left" vertical="center" readingOrder="1"/>
    </xf>
    <xf numFmtId="1" fontId="30" fillId="24" borderId="42" xfId="40" applyNumberFormat="1" applyFont="1" applyFill="1" applyBorder="1" applyAlignment="1">
      <alignment vertical="center" wrapText="1" readingOrder="1"/>
    </xf>
    <xf numFmtId="1" fontId="30" fillId="24" borderId="10" xfId="40" applyNumberFormat="1" applyFont="1" applyFill="1" applyBorder="1" applyAlignment="1"/>
    <xf numFmtId="0" fontId="44" fillId="24" borderId="10" xfId="40" applyFont="1" applyFill="1" applyBorder="1" applyAlignment="1">
      <alignment horizontal="left" readingOrder="1"/>
    </xf>
    <xf numFmtId="0" fontId="44" fillId="24" borderId="47" xfId="40" applyFont="1" applyFill="1" applyBorder="1" applyAlignment="1">
      <alignment horizontal="left" readingOrder="1"/>
    </xf>
    <xf numFmtId="0" fontId="44" fillId="24" borderId="11" xfId="40" applyFont="1" applyFill="1" applyBorder="1" applyAlignment="1">
      <alignment horizontal="left" readingOrder="1"/>
    </xf>
    <xf numFmtId="0" fontId="58" fillId="24" borderId="10" xfId="40" applyFont="1" applyFill="1" applyBorder="1" applyAlignment="1">
      <alignment horizontal="left" vertical="top" wrapText="1" readingOrder="1"/>
    </xf>
    <xf numFmtId="0" fontId="44" fillId="24" borderId="47" xfId="40" applyFont="1" applyFill="1" applyBorder="1" applyAlignment="1">
      <alignment horizontal="left" vertical="top" wrapText="1" readingOrder="1"/>
    </xf>
    <xf numFmtId="0" fontId="44" fillId="24" borderId="11" xfId="40" applyFont="1" applyFill="1" applyBorder="1" applyAlignment="1">
      <alignment horizontal="left" vertical="top" wrapText="1" readingOrder="1"/>
    </xf>
    <xf numFmtId="1" fontId="30" fillId="24" borderId="10" xfId="40" applyNumberFormat="1" applyFont="1" applyFill="1" applyBorder="1" applyAlignment="1">
      <alignment horizontal="left" readingOrder="1"/>
    </xf>
    <xf numFmtId="1" fontId="30" fillId="24" borderId="47" xfId="40" applyNumberFormat="1" applyFont="1" applyFill="1" applyBorder="1" applyAlignment="1">
      <alignment horizontal="left" readingOrder="1"/>
    </xf>
    <xf numFmtId="1" fontId="30" fillId="24" borderId="11" xfId="40" applyNumberFormat="1" applyFont="1" applyFill="1" applyBorder="1" applyAlignment="1">
      <alignment horizontal="left" readingOrder="1"/>
    </xf>
    <xf numFmtId="0" fontId="44" fillId="24" borderId="42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4" fillId="24" borderId="42" xfId="40" applyFont="1" applyFill="1" applyBorder="1" applyAlignment="1">
      <alignment horizontal="left" readingOrder="1"/>
    </xf>
    <xf numFmtId="0" fontId="30" fillId="24" borderId="42" xfId="40" applyFont="1" applyFill="1" applyBorder="1" applyAlignment="1">
      <alignment horizontal="left" readingOrder="1"/>
    </xf>
    <xf numFmtId="0" fontId="30" fillId="24" borderId="10" xfId="40" applyFont="1" applyFill="1" applyBorder="1" applyAlignment="1">
      <alignment horizontal="center" readingOrder="1"/>
    </xf>
    <xf numFmtId="0" fontId="30" fillId="24" borderId="47" xfId="40" applyFont="1" applyFill="1" applyBorder="1" applyAlignment="1">
      <alignment horizontal="center" readingOrder="1"/>
    </xf>
    <xf numFmtId="0" fontId="30" fillId="24" borderId="11" xfId="40" applyFont="1" applyFill="1" applyBorder="1" applyAlignment="1">
      <alignment horizontal="center" readingOrder="1"/>
    </xf>
    <xf numFmtId="14" fontId="44" fillId="24" borderId="10" xfId="40" applyNumberFormat="1" applyFont="1" applyFill="1" applyBorder="1" applyAlignment="1">
      <alignment horizontal="left" vertical="top" readingOrder="1"/>
    </xf>
    <xf numFmtId="14" fontId="44" fillId="24" borderId="47" xfId="40" applyNumberFormat="1" applyFont="1" applyFill="1" applyBorder="1" applyAlignment="1">
      <alignment horizontal="left" vertical="top" readingOrder="1"/>
    </xf>
    <xf numFmtId="14" fontId="44" fillId="24" borderId="11" xfId="40" applyNumberFormat="1" applyFont="1" applyFill="1" applyBorder="1" applyAlignment="1">
      <alignment horizontal="left" vertical="top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32" xfId="41" applyFont="1" applyFill="1" applyBorder="1" applyAlignment="1">
      <alignment horizontal="left" readingOrder="1"/>
    </xf>
    <xf numFmtId="0" fontId="35" fillId="29" borderId="32" xfId="41" applyFont="1" applyFill="1" applyBorder="1" applyAlignment="1">
      <alignment horizontal="left" vertical="top" readingOrder="1"/>
    </xf>
    <xf numFmtId="0" fontId="35" fillId="29" borderId="37" xfId="41" applyFont="1" applyFill="1" applyBorder="1" applyAlignment="1">
      <alignment horizontal="left" vertical="top" readingOrder="1"/>
    </xf>
    <xf numFmtId="0" fontId="36" fillId="30" borderId="64" xfId="41" applyFont="1" applyFill="1" applyBorder="1" applyAlignment="1">
      <alignment horizontal="center" vertical="center" readingOrder="1"/>
    </xf>
    <xf numFmtId="0" fontId="36" fillId="30" borderId="11" xfId="41" applyFont="1" applyFill="1" applyBorder="1" applyAlignment="1">
      <alignment horizontal="center" vertical="center" readingOrder="1"/>
    </xf>
    <xf numFmtId="0" fontId="36" fillId="30" borderId="10" xfId="41" applyFont="1" applyFill="1" applyBorder="1" applyAlignment="1">
      <alignment horizontal="center" vertical="center" wrapText="1" readingOrder="1"/>
    </xf>
    <xf numFmtId="0" fontId="36" fillId="30" borderId="47" xfId="41" applyFont="1" applyFill="1" applyBorder="1" applyAlignment="1">
      <alignment horizontal="center" vertical="center" wrapText="1" readingOrder="1"/>
    </xf>
    <xf numFmtId="0" fontId="36" fillId="30" borderId="11" xfId="41" applyFont="1" applyFill="1" applyBorder="1" applyAlignment="1">
      <alignment horizontal="center" vertical="center" wrapText="1" readingOrder="1"/>
    </xf>
    <xf numFmtId="0" fontId="36" fillId="30" borderId="61" xfId="41" applyFont="1" applyFill="1" applyBorder="1" applyAlignment="1">
      <alignment horizontal="center" vertical="center" wrapText="1" readingOrder="1"/>
    </xf>
    <xf numFmtId="0" fontId="36" fillId="30" borderId="58" xfId="41" applyFont="1" applyFill="1" applyBorder="1" applyAlignment="1">
      <alignment horizontal="center" vertical="center" wrapText="1" readingOrder="1"/>
    </xf>
    <xf numFmtId="0" fontId="36" fillId="30" borderId="59" xfId="41" applyFont="1" applyFill="1" applyBorder="1" applyAlignment="1">
      <alignment horizontal="center" vertical="center" wrapText="1" readingOrder="1"/>
    </xf>
    <xf numFmtId="0" fontId="35" fillId="30" borderId="72" xfId="41" applyFont="1" applyFill="1" applyBorder="1" applyAlignment="1">
      <alignment horizontal="center" vertical="center" readingOrder="1"/>
    </xf>
    <xf numFmtId="0" fontId="35" fillId="30" borderId="71" xfId="41" applyFont="1" applyFill="1" applyBorder="1" applyAlignment="1">
      <alignment horizontal="center" vertical="center" readingOrder="1"/>
    </xf>
    <xf numFmtId="0" fontId="35" fillId="30" borderId="69" xfId="41" applyFont="1" applyFill="1" applyBorder="1" applyAlignment="1">
      <alignment horizontal="center" vertical="center" readingOrder="1"/>
    </xf>
    <xf numFmtId="0" fontId="35" fillId="30" borderId="67" xfId="41" applyFont="1" applyFill="1" applyBorder="1" applyAlignment="1">
      <alignment horizontal="center" vertical="center" readingOrder="1"/>
    </xf>
    <xf numFmtId="0" fontId="35" fillId="30" borderId="70" xfId="41" applyFont="1" applyFill="1" applyBorder="1" applyAlignment="1">
      <alignment horizontal="center" vertical="center" readingOrder="1"/>
    </xf>
    <xf numFmtId="0" fontId="35" fillId="30" borderId="45" xfId="41" applyFont="1" applyFill="1" applyBorder="1" applyAlignment="1">
      <alignment horizontal="center" vertical="center" readingOrder="1"/>
    </xf>
    <xf numFmtId="0" fontId="35" fillId="30" borderId="68" xfId="41" applyFont="1" applyFill="1" applyBorder="1" applyAlignment="1">
      <alignment horizontal="center" vertical="center" readingOrder="1"/>
    </xf>
    <xf numFmtId="0" fontId="36" fillId="30" borderId="64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7" xfId="39" applyFont="1" applyFill="1" applyBorder="1" applyAlignment="1">
      <alignment horizontal="center" wrapText="1" readingOrder="1"/>
    </xf>
    <xf numFmtId="0" fontId="36" fillId="30" borderId="28" xfId="39" applyFont="1" applyFill="1" applyBorder="1" applyAlignment="1">
      <alignment horizontal="left" wrapText="1" readingOrder="1"/>
    </xf>
    <xf numFmtId="0" fontId="36" fillId="30" borderId="29" xfId="39" applyFont="1" applyFill="1" applyBorder="1" applyAlignment="1">
      <alignment horizontal="left" wrapText="1" readingOrder="1"/>
    </xf>
    <xf numFmtId="0" fontId="36" fillId="30" borderId="30" xfId="39" applyFont="1" applyFill="1" applyBorder="1" applyAlignment="1">
      <alignment horizontal="left" wrapText="1" readingOrder="1"/>
    </xf>
    <xf numFmtId="0" fontId="35" fillId="30" borderId="58" xfId="39" applyFont="1" applyFill="1" applyBorder="1" applyAlignment="1">
      <alignment horizontal="center" wrapText="1" readingOrder="1"/>
    </xf>
    <xf numFmtId="0" fontId="35" fillId="30" borderId="47" xfId="39" applyFont="1" applyFill="1" applyBorder="1" applyAlignment="1">
      <alignment horizontal="center" wrapText="1" readingOrder="1"/>
    </xf>
    <xf numFmtId="0" fontId="35" fillId="30" borderId="60" xfId="39" applyFont="1" applyFill="1" applyBorder="1" applyAlignment="1">
      <alignment horizontal="center" wrapText="1" readingOrder="1"/>
    </xf>
    <xf numFmtId="0" fontId="36" fillId="30" borderId="73" xfId="48" applyFont="1" applyFill="1" applyBorder="1" applyAlignment="1">
      <alignment horizontal="left" wrapText="1" readingOrder="1"/>
    </xf>
    <xf numFmtId="0" fontId="36" fillId="30" borderId="46" xfId="48" applyFont="1" applyFill="1" applyBorder="1" applyAlignment="1">
      <alignment horizontal="left" wrapText="1" readingOrder="1"/>
    </xf>
    <xf numFmtId="49" fontId="38" fillId="30" borderId="46" xfId="48" applyNumberFormat="1" applyFont="1" applyFill="1" applyBorder="1" applyAlignment="1">
      <alignment horizontal="left" wrapText="1" readingOrder="1"/>
    </xf>
    <xf numFmtId="0" fontId="34" fillId="29" borderId="46" xfId="0" applyFont="1" applyFill="1" applyBorder="1">
      <alignment vertical="center" readingOrder="1"/>
    </xf>
    <xf numFmtId="49" fontId="38" fillId="30" borderId="74" xfId="48" applyNumberFormat="1" applyFont="1" applyFill="1" applyBorder="1" applyAlignment="1">
      <alignment horizontal="left" wrapText="1" readingOrder="1"/>
    </xf>
    <xf numFmtId="49" fontId="38" fillId="30" borderId="75" xfId="48" applyNumberFormat="1" applyFont="1" applyFill="1" applyBorder="1" applyAlignment="1">
      <alignment horizontal="left" wrapText="1" readingOrder="1"/>
    </xf>
    <xf numFmtId="49" fontId="38" fillId="30" borderId="76" xfId="48" applyNumberFormat="1" applyFont="1" applyFill="1" applyBorder="1" applyAlignment="1">
      <alignment horizontal="left" wrapText="1" readingOrder="1"/>
    </xf>
    <xf numFmtId="0" fontId="38" fillId="30" borderId="62" xfId="39" applyFont="1" applyFill="1" applyBorder="1" applyAlignment="1">
      <alignment horizontal="left" wrapText="1" readingOrder="1"/>
    </xf>
    <xf numFmtId="0" fontId="38" fillId="30" borderId="43" xfId="39" applyFont="1" applyFill="1" applyBorder="1" applyAlignment="1">
      <alignment horizontal="left" wrapText="1" readingOrder="1"/>
    </xf>
    <xf numFmtId="0" fontId="38" fillId="30" borderId="63" xfId="39" applyFont="1" applyFill="1" applyBorder="1" applyAlignment="1">
      <alignment horizontal="left" wrapText="1" readingOrder="1"/>
    </xf>
    <xf numFmtId="0" fontId="38" fillId="30" borderId="65" xfId="39" applyFont="1" applyFill="1" applyBorder="1" applyAlignment="1">
      <alignment horizontal="left" wrapText="1" readingOrder="1"/>
    </xf>
    <xf numFmtId="0" fontId="38" fillId="30" borderId="66" xfId="39" applyFont="1" applyFill="1" applyBorder="1" applyAlignment="1">
      <alignment horizontal="left" wrapText="1" readingOrder="1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 2" xfId="48"/>
    <cellStyle name="Normal_Sheet1_Template_UnitTest Case_v0.9" xfId="39"/>
    <cellStyle name="Normal_Template_UnitTest Case_v0.9" xfId="40"/>
    <cellStyle name="Normal_Template_UnitTest Case_v0.9_Template_UnitTest Case_v0.9" xfId="41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  <cellStyle name="標準_結合試験(AllOvertheWorld)" xfId="47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テスト</a:t>
            </a:r>
            <a:r>
              <a:rPr lang="ja-JP" altLang="en-US">
                <a:solidFill>
                  <a:sysClr val="windowText" lastClr="000000"/>
                </a:solidFill>
              </a:rPr>
              <a:t>の種</a:t>
            </a:r>
            <a:r>
              <a:rPr lang="ja-JP" altLang="en-US"/>
              <a:t>類</a:t>
            </a:r>
          </a:p>
        </c:rich>
      </c:tx>
      <c:layout>
        <c:manualLayout>
          <c:xMode val="edge"/>
          <c:yMode val="edge"/>
          <c:x val="0.4183673469387758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88"/>
          <c:y val="0.26562550664044698"/>
          <c:w val="0.39795918367346994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テスト報告!$F$20:$H$20</c:f>
              <c:numCache>
                <c:formatCode>General</c:formatCode>
                <c:ptCount val="3"/>
                <c:pt idx="0">
                  <c:v>9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テスト報告!$F$19:$H$19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テスト報告!$F$20:$H$20</c:f>
              <c:numCache>
                <c:formatCode>General</c:formatCode>
                <c:ptCount val="3"/>
                <c:pt idx="0">
                  <c:v>9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29"/>
          <c:y val="0.39453207020997427"/>
          <c:w val="8.4183673469387488E-2"/>
          <c:h val="0.316406660104987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合格率</a:t>
            </a:r>
          </a:p>
        </c:rich>
      </c:tx>
      <c:layout>
        <c:manualLayout>
          <c:xMode val="edge"/>
          <c:yMode val="edge"/>
          <c:x val="0.3654708520179375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テスト報告!$C$20:$E$20</c:f>
              <c:numCache>
                <c:formatCode>General</c:formatCode>
                <c:ptCount val="3"/>
                <c:pt idx="0">
                  <c:v>13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テスト報告!$C$19:$E$19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テスト報告!$C$20:$E$20</c:f>
              <c:numCache>
                <c:formatCode>General</c:formatCode>
                <c:ptCount val="3"/>
                <c:pt idx="0">
                  <c:v>13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441"/>
          <c:y val="0.43873600780139627"/>
          <c:w val="0.19058295964125527"/>
          <c:h val="0.30039567188488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3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27</xdr:row>
      <xdr:rowOff>0</xdr:rowOff>
    </xdr:from>
    <xdr:to>
      <xdr:col>9</xdr:col>
      <xdr:colOff>0</xdr:colOff>
      <xdr:row>42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27</xdr:row>
      <xdr:rowOff>19050</xdr:rowOff>
    </xdr:from>
    <xdr:to>
      <xdr:col>3</xdr:col>
      <xdr:colOff>238125</xdr:colOff>
      <xdr:row>42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3" workbookViewId="0"/>
  </sheetViews>
  <sheetFormatPr defaultRowHeight="14.25"/>
  <cols>
    <col min="1" max="1" width="119.375" style="68" customWidth="1"/>
    <col min="2" max="16384" width="9" style="68"/>
  </cols>
  <sheetData>
    <row r="1" spans="1:1" s="64" customFormat="1" ht="22.5">
      <c r="A1" s="63" t="s">
        <v>63</v>
      </c>
    </row>
    <row r="2" spans="1:1" s="64" customFormat="1" ht="22.5">
      <c r="A2" s="63"/>
    </row>
    <row r="3" spans="1:1" s="66" customFormat="1" ht="18">
      <c r="A3" s="65" t="s">
        <v>76</v>
      </c>
    </row>
    <row r="4" spans="1:1" ht="15" customHeight="1">
      <c r="A4" s="67" t="s">
        <v>62</v>
      </c>
    </row>
    <row r="5" spans="1:1" ht="15" customHeight="1">
      <c r="A5" s="67" t="s">
        <v>78</v>
      </c>
    </row>
    <row r="6" spans="1:1" ht="38.25">
      <c r="A6" s="69" t="s">
        <v>93</v>
      </c>
    </row>
    <row r="7" spans="1:1" ht="29.25" customHeight="1">
      <c r="A7" s="69" t="s">
        <v>96</v>
      </c>
    </row>
    <row r="8" spans="1:1" ht="30" customHeight="1">
      <c r="A8" s="70" t="s">
        <v>80</v>
      </c>
    </row>
    <row r="9" spans="1:1" s="72" customFormat="1" ht="16.5" customHeight="1">
      <c r="A9" s="71" t="s">
        <v>94</v>
      </c>
    </row>
    <row r="10" spans="1:1" ht="16.5" customHeight="1">
      <c r="A10" s="73"/>
    </row>
    <row r="11" spans="1:1" s="66" customFormat="1" ht="18">
      <c r="A11" s="65" t="s">
        <v>97</v>
      </c>
    </row>
    <row r="12" spans="1:1" s="75" customFormat="1" ht="15">
      <c r="A12" s="74" t="s">
        <v>98</v>
      </c>
    </row>
    <row r="13" spans="1:1" ht="25.5">
      <c r="A13" s="67" t="s">
        <v>81</v>
      </c>
    </row>
    <row r="14" spans="1:1">
      <c r="A14" s="67" t="s">
        <v>82</v>
      </c>
    </row>
    <row r="15" spans="1:1">
      <c r="A15" s="69" t="s">
        <v>83</v>
      </c>
    </row>
    <row r="16" spans="1:1">
      <c r="A16" s="73"/>
    </row>
    <row r="17" spans="1:4" s="75" customFormat="1" ht="15">
      <c r="A17" s="74" t="s">
        <v>65</v>
      </c>
    </row>
    <row r="18" spans="1:4">
      <c r="A18" s="67" t="s">
        <v>66</v>
      </c>
      <c r="B18" s="73"/>
    </row>
    <row r="19" spans="1:4">
      <c r="A19" s="74" t="s">
        <v>84</v>
      </c>
    </row>
    <row r="20" spans="1:4">
      <c r="A20" s="67" t="s">
        <v>67</v>
      </c>
      <c r="B20" s="73"/>
    </row>
    <row r="21" spans="1:4" ht="25.5">
      <c r="A21" s="69" t="s">
        <v>68</v>
      </c>
    </row>
    <row r="22" spans="1:4">
      <c r="A22" s="67" t="s">
        <v>69</v>
      </c>
      <c r="B22" s="76"/>
    </row>
    <row r="23" spans="1:4">
      <c r="A23" s="67" t="s">
        <v>99</v>
      </c>
      <c r="B23" s="73"/>
    </row>
    <row r="24" spans="1:4">
      <c r="A24" s="67" t="s">
        <v>100</v>
      </c>
      <c r="B24" s="73"/>
    </row>
    <row r="25" spans="1:4">
      <c r="A25" s="67" t="s">
        <v>101</v>
      </c>
      <c r="B25" s="73"/>
      <c r="C25" s="73" t="s">
        <v>46</v>
      </c>
      <c r="D25" s="73" t="s">
        <v>46</v>
      </c>
    </row>
    <row r="26" spans="1:4">
      <c r="A26" s="67" t="s">
        <v>47</v>
      </c>
    </row>
    <row r="27" spans="1:4">
      <c r="A27" s="67" t="s">
        <v>77</v>
      </c>
      <c r="B27" s="73"/>
    </row>
    <row r="28" spans="1:4">
      <c r="A28" s="67" t="s">
        <v>102</v>
      </c>
    </row>
    <row r="29" spans="1:4">
      <c r="A29" s="67" t="s">
        <v>103</v>
      </c>
    </row>
    <row r="30" spans="1:4">
      <c r="A30" s="67" t="s">
        <v>104</v>
      </c>
      <c r="B30" s="73"/>
      <c r="C30" s="73" t="s">
        <v>46</v>
      </c>
    </row>
    <row r="31" spans="1:4">
      <c r="A31" s="74" t="s">
        <v>85</v>
      </c>
    </row>
    <row r="32" spans="1:4" ht="30" customHeight="1">
      <c r="A32" s="69" t="s">
        <v>70</v>
      </c>
    </row>
    <row r="33" spans="1:2">
      <c r="A33" s="67" t="s">
        <v>48</v>
      </c>
    </row>
    <row r="34" spans="1:2">
      <c r="A34" s="67" t="s">
        <v>71</v>
      </c>
    </row>
    <row r="35" spans="1:2">
      <c r="A35" s="67" t="s">
        <v>72</v>
      </c>
      <c r="B35" s="73"/>
    </row>
    <row r="36" spans="1:2">
      <c r="A36" s="67" t="s">
        <v>73</v>
      </c>
      <c r="B36" s="73"/>
    </row>
    <row r="37" spans="1:2">
      <c r="A37" s="74" t="s">
        <v>86</v>
      </c>
    </row>
    <row r="38" spans="1:2">
      <c r="A38" s="67" t="s">
        <v>74</v>
      </c>
    </row>
    <row r="39" spans="1:2" ht="38.25">
      <c r="A39" s="70" t="s">
        <v>79</v>
      </c>
      <c r="B39" s="73"/>
    </row>
    <row r="40" spans="1:2">
      <c r="A40" s="70"/>
      <c r="B40" s="73"/>
    </row>
    <row r="41" spans="1:2" s="75" customFormat="1" ht="15">
      <c r="A41" s="74" t="s">
        <v>105</v>
      </c>
    </row>
    <row r="42" spans="1:2">
      <c r="A42" s="67" t="s">
        <v>87</v>
      </c>
    </row>
    <row r="43" spans="1:2">
      <c r="A43" s="67" t="s">
        <v>88</v>
      </c>
    </row>
    <row r="44" spans="1:2">
      <c r="A44" s="67" t="s">
        <v>89</v>
      </c>
    </row>
    <row r="45" spans="1:2">
      <c r="A45" s="67" t="s">
        <v>90</v>
      </c>
    </row>
    <row r="46" spans="1:2">
      <c r="A46" s="67" t="s">
        <v>91</v>
      </c>
    </row>
    <row r="47" spans="1:2">
      <c r="A47" s="67" t="s">
        <v>92</v>
      </c>
    </row>
    <row r="48" spans="1:2">
      <c r="A48" s="73" t="s">
        <v>49</v>
      </c>
    </row>
    <row r="49" spans="1:1">
      <c r="A49" s="73"/>
    </row>
  </sheetData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1"/>
  <sheetViews>
    <sheetView tabSelected="1" workbookViewId="0">
      <selection activeCell="K9" sqref="K9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40" t="s">
        <v>51</v>
      </c>
      <c r="B2" s="241"/>
      <c r="C2" s="242" t="s">
        <v>155</v>
      </c>
      <c r="D2" s="243"/>
      <c r="F2" s="241" t="s">
        <v>116</v>
      </c>
      <c r="G2" s="241"/>
      <c r="H2" s="241"/>
      <c r="I2" s="241"/>
      <c r="J2" s="241"/>
      <c r="K2" s="241"/>
      <c r="L2" s="244" t="s">
        <v>135</v>
      </c>
      <c r="M2" s="245"/>
      <c r="N2" s="245"/>
      <c r="O2" s="245"/>
      <c r="P2" s="245"/>
      <c r="Q2" s="245"/>
      <c r="R2" s="245"/>
      <c r="S2" s="245"/>
      <c r="T2" s="246"/>
    </row>
    <row r="3" spans="1:22" ht="13.5" customHeight="1">
      <c r="A3" s="230" t="s">
        <v>52</v>
      </c>
      <c r="B3" s="231"/>
      <c r="C3" s="247" t="s">
        <v>32</v>
      </c>
      <c r="D3" s="248"/>
      <c r="E3" s="249"/>
      <c r="F3" s="234" t="s">
        <v>53</v>
      </c>
      <c r="G3" s="235"/>
      <c r="H3" s="235"/>
      <c r="I3" s="235"/>
      <c r="J3" s="235"/>
      <c r="K3" s="236"/>
      <c r="L3" s="248"/>
      <c r="M3" s="248"/>
      <c r="N3" s="248"/>
      <c r="O3" s="86"/>
      <c r="P3" s="86"/>
      <c r="Q3" s="86"/>
      <c r="R3" s="86"/>
      <c r="S3" s="86"/>
      <c r="T3" s="87"/>
    </row>
    <row r="4" spans="1:22" ht="13.5" customHeight="1">
      <c r="A4" s="230" t="s">
        <v>54</v>
      </c>
      <c r="B4" s="231"/>
      <c r="C4" s="232">
        <v>300</v>
      </c>
      <c r="D4" s="233"/>
      <c r="E4" s="88"/>
      <c r="F4" s="234" t="s">
        <v>55</v>
      </c>
      <c r="G4" s="235"/>
      <c r="H4" s="235"/>
      <c r="I4" s="235"/>
      <c r="J4" s="235"/>
      <c r="K4" s="236"/>
      <c r="L4" s="237">
        <v>29</v>
      </c>
      <c r="M4" s="238"/>
      <c r="N4" s="238"/>
      <c r="O4" s="238"/>
      <c r="P4" s="238"/>
      <c r="Q4" s="238"/>
      <c r="R4" s="238"/>
      <c r="S4" s="238"/>
      <c r="T4" s="239"/>
      <c r="V4" s="89"/>
    </row>
    <row r="5" spans="1:22" ht="13.5" customHeight="1">
      <c r="A5" s="230" t="s">
        <v>56</v>
      </c>
      <c r="B5" s="231"/>
      <c r="C5" s="250" t="s">
        <v>50</v>
      </c>
      <c r="D5" s="250"/>
      <c r="E5" s="250"/>
      <c r="F5" s="251"/>
      <c r="G5" s="251"/>
      <c r="H5" s="251"/>
      <c r="I5" s="251"/>
      <c r="J5" s="251"/>
      <c r="K5" s="251"/>
      <c r="L5" s="250"/>
      <c r="M5" s="250"/>
      <c r="N5" s="250"/>
      <c r="O5" s="250"/>
      <c r="P5" s="250"/>
      <c r="Q5" s="250"/>
      <c r="R5" s="250"/>
      <c r="S5" s="250"/>
      <c r="T5" s="250"/>
    </row>
    <row r="6" spans="1:22" ht="13.5" customHeight="1">
      <c r="A6" s="215" t="s">
        <v>112</v>
      </c>
      <c r="B6" s="216"/>
      <c r="C6" s="217" t="s">
        <v>113</v>
      </c>
      <c r="D6" s="218"/>
      <c r="E6" s="219"/>
      <c r="F6" s="217" t="s">
        <v>114</v>
      </c>
      <c r="G6" s="218"/>
      <c r="H6" s="218"/>
      <c r="I6" s="218"/>
      <c r="J6" s="218"/>
      <c r="K6" s="220"/>
      <c r="L6" s="218" t="s">
        <v>57</v>
      </c>
      <c r="M6" s="218"/>
      <c r="N6" s="218"/>
      <c r="O6" s="221" t="s">
        <v>115</v>
      </c>
      <c r="P6" s="218"/>
      <c r="Q6" s="218"/>
      <c r="R6" s="218"/>
      <c r="S6" s="218"/>
      <c r="T6" s="222"/>
      <c r="V6" s="89"/>
    </row>
    <row r="7" spans="1:22" ht="13.5" customHeight="1" thickBot="1">
      <c r="A7" s="223">
        <f>COUNTIF(F18:HC18,"P")</f>
        <v>1</v>
      </c>
      <c r="B7" s="224"/>
      <c r="C7" s="225">
        <f>COUNTIF(F18:HC18,"F")</f>
        <v>0</v>
      </c>
      <c r="D7" s="226"/>
      <c r="E7" s="224"/>
      <c r="F7" s="225">
        <f>SUM(O7,- A7,- C7)</f>
        <v>0</v>
      </c>
      <c r="G7" s="226"/>
      <c r="H7" s="226"/>
      <c r="I7" s="226"/>
      <c r="J7" s="226"/>
      <c r="K7" s="227"/>
      <c r="L7" s="90">
        <f>COUNTIF(E17:HC17,"N")</f>
        <v>1</v>
      </c>
      <c r="M7" s="90">
        <f>COUNTIF(E17:HC17,"A")</f>
        <v>0</v>
      </c>
      <c r="N7" s="90">
        <f>COUNTIF(E17:HC17,"B")</f>
        <v>0</v>
      </c>
      <c r="O7" s="228">
        <f>COUNTA(E9:HF9)</f>
        <v>1</v>
      </c>
      <c r="P7" s="226"/>
      <c r="Q7" s="226"/>
      <c r="R7" s="226"/>
      <c r="S7" s="226"/>
      <c r="T7" s="229"/>
      <c r="U7" s="91"/>
    </row>
    <row r="8" spans="1:22" ht="11.25" thickBot="1"/>
    <row r="9" spans="1:22" ht="46.5" customHeight="1" thickTop="1" thickBot="1">
      <c r="A9" s="130"/>
      <c r="B9" s="131"/>
      <c r="C9" s="132"/>
      <c r="D9" s="133"/>
      <c r="E9" s="132"/>
      <c r="F9" s="134" t="s">
        <v>33</v>
      </c>
      <c r="G9" s="93"/>
      <c r="H9" s="94"/>
      <c r="I9" s="82"/>
    </row>
    <row r="10" spans="1:22" ht="13.5" customHeight="1">
      <c r="A10" s="135" t="s">
        <v>58</v>
      </c>
      <c r="B10" s="95" t="s">
        <v>59</v>
      </c>
      <c r="C10" s="96"/>
      <c r="D10" s="97"/>
      <c r="E10" s="98"/>
      <c r="F10" s="99"/>
    </row>
    <row r="11" spans="1:22" ht="13.5" customHeight="1">
      <c r="A11" s="136"/>
      <c r="B11" s="95"/>
      <c r="C11" s="96"/>
      <c r="D11" s="97" t="s">
        <v>146</v>
      </c>
      <c r="E11" s="100"/>
      <c r="F11" s="99"/>
      <c r="H11" s="89"/>
    </row>
    <row r="12" spans="1:22" ht="13.5" customHeight="1">
      <c r="A12" s="136"/>
      <c r="B12" s="95"/>
      <c r="C12" s="96"/>
      <c r="D12" s="97"/>
      <c r="E12" s="100"/>
      <c r="F12" s="99"/>
    </row>
    <row r="13" spans="1:22" ht="13.5" customHeight="1">
      <c r="A13" s="136"/>
      <c r="B13" s="95"/>
      <c r="C13" s="96"/>
      <c r="D13" s="97"/>
      <c r="E13" s="101"/>
      <c r="F13" s="99"/>
    </row>
    <row r="14" spans="1:22" ht="13.5" customHeight="1">
      <c r="A14" s="136"/>
      <c r="B14" s="95" t="s">
        <v>137</v>
      </c>
      <c r="C14" s="96"/>
      <c r="D14" s="97"/>
      <c r="E14" s="103"/>
      <c r="F14" s="99"/>
    </row>
    <row r="15" spans="1:22" ht="13.5" customHeight="1">
      <c r="A15" s="136"/>
      <c r="B15" s="95"/>
      <c r="C15" s="96"/>
      <c r="D15" s="97" t="s">
        <v>138</v>
      </c>
      <c r="E15" s="103"/>
      <c r="F15" s="99" t="s">
        <v>75</v>
      </c>
      <c r="I15" s="89"/>
    </row>
    <row r="16" spans="1:22" ht="13.5" customHeight="1" thickBot="1">
      <c r="A16" s="136"/>
      <c r="B16" s="95"/>
      <c r="C16" s="96"/>
      <c r="D16" s="176"/>
      <c r="E16" s="103"/>
      <c r="F16" s="99"/>
    </row>
    <row r="17" spans="1:6" ht="13.5" customHeight="1" thickTop="1">
      <c r="A17" s="137" t="s">
        <v>37</v>
      </c>
      <c r="B17" s="211" t="s">
        <v>38</v>
      </c>
      <c r="C17" s="211"/>
      <c r="D17" s="211"/>
      <c r="E17" s="175"/>
      <c r="F17" s="124" t="s">
        <v>39</v>
      </c>
    </row>
    <row r="18" spans="1:6" ht="13.5" customHeight="1">
      <c r="A18" s="139"/>
      <c r="B18" s="212" t="s">
        <v>42</v>
      </c>
      <c r="C18" s="212"/>
      <c r="D18" s="212"/>
      <c r="E18" s="125"/>
      <c r="F18" s="126" t="s">
        <v>43</v>
      </c>
    </row>
    <row r="19" spans="1:6" ht="13.5" customHeight="1">
      <c r="A19" s="139"/>
      <c r="B19" s="213" t="s">
        <v>44</v>
      </c>
      <c r="C19" s="213"/>
      <c r="D19" s="213"/>
      <c r="E19" s="118"/>
      <c r="F19" s="127">
        <v>39139</v>
      </c>
    </row>
    <row r="20" spans="1:6" ht="11.25" thickBot="1">
      <c r="A20" s="140"/>
      <c r="B20" s="214" t="s">
        <v>45</v>
      </c>
      <c r="C20" s="214"/>
      <c r="D20" s="214"/>
      <c r="E20" s="128"/>
      <c r="F20" s="129"/>
    </row>
    <row r="21" spans="1:6" ht="11.25" thickTop="1">
      <c r="A21" s="92"/>
      <c r="B21" s="84"/>
      <c r="C21" s="85"/>
      <c r="D21" s="84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17:D17"/>
    <mergeCell ref="B18:D18"/>
    <mergeCell ref="B19:D19"/>
    <mergeCell ref="B20:D20"/>
    <mergeCell ref="A6:B6"/>
    <mergeCell ref="C6:E6"/>
  </mergeCells>
  <dataValidations count="3">
    <dataValidation type="list" allowBlank="1" showInputMessage="1" showErrorMessage="1" sqref="F10:F16">
      <formula1>"O, "</formula1>
    </dataValidation>
    <dataValidation type="list" allowBlank="1" showInputMessage="1" showErrorMessage="1" sqref="F18">
      <formula1>"P,F, "</formula1>
    </dataValidation>
    <dataValidation type="list" allowBlank="1" showInputMessage="1" showErrorMessage="1" sqref="F1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D9" sqref="D9"/>
    </sheetView>
  </sheetViews>
  <sheetFormatPr defaultRowHeight="12.75"/>
  <cols>
    <col min="1" max="1" width="21.375" style="170" customWidth="1"/>
    <col min="2" max="2" width="10" style="145" customWidth="1"/>
    <col min="3" max="3" width="14.375" style="145" customWidth="1"/>
    <col min="4" max="4" width="15.25" style="145" customWidth="1"/>
    <col min="5" max="5" width="38" style="145" customWidth="1"/>
    <col min="6" max="6" width="48.25" style="145" customWidth="1"/>
    <col min="7" max="16384" width="9" style="145"/>
  </cols>
  <sheetData>
    <row r="2" spans="1:6" s="142" customFormat="1" ht="75.75" customHeight="1">
      <c r="A2" s="141"/>
      <c r="B2" s="185" t="s">
        <v>0</v>
      </c>
      <c r="C2" s="185"/>
      <c r="D2" s="185"/>
      <c r="E2" s="185"/>
      <c r="F2" s="185"/>
    </row>
    <row r="3" spans="1:6">
      <c r="A3" s="143"/>
      <c r="B3" s="144"/>
      <c r="E3" s="146"/>
    </row>
    <row r="4" spans="1:6" ht="14.25" customHeight="1">
      <c r="A4" s="147" t="s">
        <v>110</v>
      </c>
      <c r="B4" s="186" t="s">
        <v>118</v>
      </c>
      <c r="C4" s="187"/>
      <c r="D4" s="187"/>
      <c r="E4" s="148" t="s">
        <v>2</v>
      </c>
      <c r="F4" s="149" t="s">
        <v>119</v>
      </c>
    </row>
    <row r="5" spans="1:6" ht="14.25" customHeight="1">
      <c r="A5" s="148" t="s">
        <v>3</v>
      </c>
      <c r="B5" s="187" t="s">
        <v>120</v>
      </c>
      <c r="C5" s="187"/>
      <c r="D5" s="187"/>
      <c r="E5" s="147" t="s">
        <v>121</v>
      </c>
      <c r="F5" s="149"/>
    </row>
    <row r="6" spans="1:6" ht="15.75" customHeight="1">
      <c r="A6" s="188" t="s">
        <v>5</v>
      </c>
      <c r="B6" s="189" t="s">
        <v>128</v>
      </c>
      <c r="C6" s="189"/>
      <c r="D6" s="189"/>
      <c r="E6" s="148" t="s">
        <v>6</v>
      </c>
      <c r="F6" s="178">
        <v>42583</v>
      </c>
    </row>
    <row r="7" spans="1:6" ht="13.5" customHeight="1">
      <c r="A7" s="188"/>
      <c r="B7" s="189"/>
      <c r="C7" s="189"/>
      <c r="D7" s="189"/>
      <c r="E7" s="148" t="s">
        <v>7</v>
      </c>
      <c r="F7" s="150"/>
    </row>
    <row r="8" spans="1:6">
      <c r="A8" s="151"/>
      <c r="B8" s="152"/>
      <c r="C8" s="153"/>
      <c r="D8" s="153"/>
      <c r="E8" s="154"/>
      <c r="F8" s="155"/>
    </row>
    <row r="9" spans="1:6">
      <c r="A9" s="145"/>
      <c r="B9" s="156"/>
      <c r="C9" s="156"/>
      <c r="D9" s="156"/>
      <c r="E9" s="156"/>
    </row>
    <row r="10" spans="1:6" ht="15">
      <c r="A10" s="157" t="s">
        <v>8</v>
      </c>
    </row>
    <row r="11" spans="1:6" s="158" customFormat="1" ht="15">
      <c r="A11" s="171" t="s">
        <v>9</v>
      </c>
      <c r="B11" s="179" t="s">
        <v>122</v>
      </c>
      <c r="C11" s="180" t="s">
        <v>123</v>
      </c>
      <c r="D11" s="172" t="s">
        <v>10</v>
      </c>
      <c r="E11" s="180" t="s">
        <v>124</v>
      </c>
      <c r="F11" s="173" t="s">
        <v>11</v>
      </c>
    </row>
    <row r="12" spans="1:6" s="163" customFormat="1" ht="26.25" customHeight="1">
      <c r="A12" s="181">
        <v>42583</v>
      </c>
      <c r="B12" s="159" t="s">
        <v>125</v>
      </c>
      <c r="C12" s="160" t="s">
        <v>126</v>
      </c>
      <c r="D12" s="160" t="s">
        <v>41</v>
      </c>
      <c r="E12" s="161" t="s">
        <v>127</v>
      </c>
      <c r="F12" s="162" t="s">
        <v>12</v>
      </c>
    </row>
    <row r="13" spans="1:6" s="163" customFormat="1" ht="21.75" customHeight="1">
      <c r="A13" s="164"/>
      <c r="B13" s="159"/>
      <c r="C13" s="160"/>
      <c r="D13" s="160"/>
      <c r="E13" s="160"/>
      <c r="F13" s="165"/>
    </row>
    <row r="14" spans="1:6" s="163" customFormat="1" ht="19.5" customHeight="1">
      <c r="A14" s="164"/>
      <c r="B14" s="159"/>
      <c r="C14" s="160"/>
      <c r="D14" s="160"/>
      <c r="E14" s="160"/>
      <c r="F14" s="165"/>
    </row>
    <row r="15" spans="1:6" s="163" customFormat="1" ht="21.75" customHeight="1">
      <c r="A15" s="164"/>
      <c r="B15" s="159"/>
      <c r="C15" s="160"/>
      <c r="D15" s="160"/>
      <c r="E15" s="160"/>
      <c r="F15" s="165"/>
    </row>
    <row r="16" spans="1:6" s="163" customFormat="1" ht="19.5" customHeight="1">
      <c r="A16" s="164"/>
      <c r="B16" s="159"/>
      <c r="C16" s="160"/>
      <c r="D16" s="160"/>
      <c r="E16" s="160"/>
      <c r="F16" s="165"/>
    </row>
    <row r="17" spans="1:6" s="163" customFormat="1" ht="21.75" customHeight="1">
      <c r="A17" s="164"/>
      <c r="B17" s="159"/>
      <c r="C17" s="160"/>
      <c r="D17" s="160"/>
      <c r="E17" s="160"/>
      <c r="F17" s="165"/>
    </row>
    <row r="18" spans="1:6" s="163" customFormat="1" ht="19.5" customHeight="1">
      <c r="A18" s="166"/>
      <c r="B18" s="167"/>
      <c r="C18" s="168"/>
      <c r="D18" s="168"/>
      <c r="E18" s="168"/>
      <c r="F18" s="169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zoomScaleNormal="100" workbookViewId="0">
      <selection activeCell="F16" sqref="F11:F16"/>
    </sheetView>
  </sheetViews>
  <sheetFormatPr defaultRowHeight="12.75"/>
  <cols>
    <col min="1" max="1" width="7.125" style="34" customWidth="1"/>
    <col min="2" max="2" width="14.75" style="34" customWidth="1"/>
    <col min="3" max="3" width="19.5" style="34" customWidth="1"/>
    <col min="4" max="4" width="20.625" style="3" customWidth="1"/>
    <col min="5" max="5" width="21" style="4" customWidth="1"/>
    <col min="6" max="6" width="12.375" style="3" customWidth="1"/>
    <col min="7" max="7" width="22.5" style="3" customWidth="1"/>
    <col min="8" max="8" width="33.75" style="3" customWidth="1"/>
    <col min="9" max="16384" width="9" style="1"/>
  </cols>
  <sheetData>
    <row r="2" spans="1:8" ht="29.25">
      <c r="A2" s="2"/>
      <c r="B2" s="2"/>
      <c r="C2" s="2"/>
      <c r="E2" s="5" t="s">
        <v>13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191" t="s">
        <v>1</v>
      </c>
      <c r="B4" s="191"/>
      <c r="C4" s="191"/>
      <c r="D4" s="191"/>
      <c r="E4" s="192" t="s">
        <v>118</v>
      </c>
      <c r="F4" s="193"/>
      <c r="G4" s="193"/>
      <c r="H4" s="194"/>
    </row>
    <row r="5" spans="1:8" ht="14.25" customHeight="1">
      <c r="A5" s="191" t="s">
        <v>3</v>
      </c>
      <c r="B5" s="191"/>
      <c r="C5" s="191"/>
      <c r="D5" s="191"/>
      <c r="E5" s="192" t="s">
        <v>120</v>
      </c>
      <c r="F5" s="193"/>
      <c r="G5" s="193"/>
      <c r="H5" s="194"/>
    </row>
    <row r="6" spans="1:8" ht="14.25" customHeight="1">
      <c r="A6" s="198" t="s">
        <v>64</v>
      </c>
      <c r="B6" s="199"/>
      <c r="C6" s="199"/>
      <c r="D6" s="200"/>
      <c r="E6" s="79">
        <v>100</v>
      </c>
      <c r="F6" s="80"/>
      <c r="G6" s="80"/>
      <c r="H6" s="81"/>
    </row>
    <row r="7" spans="1:8" s="8" customFormat="1" ht="12.75" customHeight="1">
      <c r="A7" s="190" t="s">
        <v>14</v>
      </c>
      <c r="B7" s="190"/>
      <c r="C7" s="190"/>
      <c r="D7" s="190"/>
      <c r="E7" s="195" t="s">
        <v>117</v>
      </c>
      <c r="F7" s="196"/>
      <c r="G7" s="196"/>
      <c r="H7" s="197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15</v>
      </c>
      <c r="B10" s="17" t="s">
        <v>16</v>
      </c>
      <c r="C10" s="18" t="s">
        <v>17</v>
      </c>
      <c r="D10" s="19" t="s">
        <v>18</v>
      </c>
      <c r="E10" s="20" t="s">
        <v>106</v>
      </c>
      <c r="F10" s="19" t="s">
        <v>19</v>
      </c>
      <c r="G10" s="21" t="s">
        <v>20</v>
      </c>
      <c r="H10" s="22" t="s">
        <v>21</v>
      </c>
    </row>
    <row r="11" spans="1:8" ht="13.5">
      <c r="A11" s="177">
        <v>2</v>
      </c>
      <c r="B11" s="30"/>
      <c r="C11" s="24" t="s">
        <v>129</v>
      </c>
      <c r="D11" s="31" t="s">
        <v>130</v>
      </c>
      <c r="E11" s="26" t="s">
        <v>150</v>
      </c>
      <c r="F11" s="184" t="s">
        <v>150</v>
      </c>
      <c r="G11" s="27"/>
      <c r="H11" s="28"/>
    </row>
    <row r="12" spans="1:8" ht="13.5">
      <c r="A12" s="177">
        <v>3</v>
      </c>
      <c r="B12" s="30"/>
      <c r="C12" s="24" t="s">
        <v>129</v>
      </c>
      <c r="D12" s="25" t="s">
        <v>131</v>
      </c>
      <c r="E12" s="26" t="s">
        <v>151</v>
      </c>
      <c r="F12" s="184" t="s">
        <v>151</v>
      </c>
      <c r="G12" s="27"/>
      <c r="H12" s="28"/>
    </row>
    <row r="13" spans="1:8" ht="13.5">
      <c r="A13" s="177">
        <v>4</v>
      </c>
      <c r="B13" s="24"/>
      <c r="C13" s="24" t="s">
        <v>129</v>
      </c>
      <c r="D13" s="31" t="s">
        <v>132</v>
      </c>
      <c r="E13" s="26" t="s">
        <v>152</v>
      </c>
      <c r="F13" s="184" t="s">
        <v>152</v>
      </c>
      <c r="G13" s="27"/>
      <c r="H13" s="28"/>
    </row>
    <row r="14" spans="1:8" ht="13.5">
      <c r="A14" s="177">
        <v>5</v>
      </c>
      <c r="B14" s="30"/>
      <c r="C14" s="24" t="s">
        <v>129</v>
      </c>
      <c r="D14" s="25" t="s">
        <v>133</v>
      </c>
      <c r="E14" s="26" t="s">
        <v>153</v>
      </c>
      <c r="F14" s="184" t="s">
        <v>153</v>
      </c>
      <c r="G14" s="27"/>
      <c r="H14" s="28"/>
    </row>
    <row r="15" spans="1:8" ht="13.5">
      <c r="A15" s="177">
        <v>6</v>
      </c>
      <c r="B15" s="24"/>
      <c r="C15" s="24" t="s">
        <v>129</v>
      </c>
      <c r="D15" s="31" t="s">
        <v>134</v>
      </c>
      <c r="E15" s="26" t="s">
        <v>154</v>
      </c>
      <c r="F15" s="184" t="s">
        <v>154</v>
      </c>
      <c r="G15" s="29"/>
      <c r="H15" s="28"/>
    </row>
    <row r="16" spans="1:8" ht="13.5">
      <c r="A16" s="177">
        <v>7</v>
      </c>
      <c r="B16" s="30"/>
      <c r="C16" s="24" t="s">
        <v>129</v>
      </c>
      <c r="D16" s="25" t="s">
        <v>135</v>
      </c>
      <c r="E16" s="26" t="s">
        <v>155</v>
      </c>
      <c r="F16" s="184" t="s">
        <v>155</v>
      </c>
      <c r="G16" s="29"/>
      <c r="H16" s="28"/>
    </row>
    <row r="17" spans="1:8">
      <c r="A17" s="177"/>
      <c r="B17" s="24"/>
      <c r="C17" s="24"/>
      <c r="D17" s="25"/>
      <c r="E17" s="26"/>
      <c r="F17" s="27"/>
      <c r="G17" s="29"/>
      <c r="H17" s="28"/>
    </row>
    <row r="18" spans="1:8">
      <c r="A18" s="55"/>
      <c r="B18" s="24"/>
      <c r="C18" s="24"/>
      <c r="D18" s="25"/>
      <c r="E18" s="26"/>
      <c r="F18" s="29"/>
      <c r="G18" s="29"/>
      <c r="H18" s="28"/>
    </row>
    <row r="19" spans="1:8">
      <c r="A19" s="55"/>
      <c r="B19" s="24"/>
      <c r="C19" s="24"/>
      <c r="D19" s="25"/>
      <c r="E19" s="26"/>
      <c r="F19" s="29"/>
      <c r="G19" s="29"/>
      <c r="H19" s="28"/>
    </row>
    <row r="20" spans="1:8">
      <c r="A20" s="56"/>
      <c r="B20" s="30"/>
      <c r="C20" s="30"/>
      <c r="D20" s="31"/>
      <c r="E20" s="32"/>
      <c r="F20" s="33"/>
      <c r="G20" s="29"/>
      <c r="H20" s="28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saveQuestion!A1" display="Function2"/>
    <hyperlink ref="F12" location="findQuestionById!A1" display="Function3"/>
    <hyperlink ref="F15" location="updateQuestion!A1" display="Function6"/>
    <hyperlink ref="F13" location="findQuestionByCode!A1" display="Function4"/>
    <hyperlink ref="F16" location="deleteQuestion!A1" display="Function7"/>
    <hyperlink ref="F14" location="findAllQuestion!A1" display="Function5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topLeftCell="A5" workbookViewId="0">
      <selection activeCell="B12" sqref="B12"/>
    </sheetView>
  </sheetViews>
  <sheetFormatPr defaultRowHeight="12.75"/>
  <cols>
    <col min="1" max="1" width="16.75" style="1" bestFit="1" customWidth="1"/>
    <col min="2" max="2" width="26.625" style="1" customWidth="1"/>
    <col min="3" max="3" width="20.125" style="1" customWidth="1"/>
    <col min="4" max="4" width="9.625" style="1" customWidth="1"/>
    <col min="5" max="5" width="9.75" style="1" customWidth="1"/>
    <col min="6" max="8" width="5.25" style="1" customWidth="1"/>
    <col min="9" max="9" width="21" style="1" customWidth="1"/>
    <col min="10" max="10" width="33.125" style="1" customWidth="1"/>
    <col min="11" max="16384" width="9" style="1"/>
  </cols>
  <sheetData>
    <row r="2" spans="1:9" ht="25.5" customHeight="1">
      <c r="A2" s="202" t="s">
        <v>22</v>
      </c>
      <c r="B2" s="202"/>
      <c r="C2" s="202"/>
      <c r="D2" s="202"/>
      <c r="E2" s="202"/>
      <c r="F2" s="202"/>
      <c r="G2" s="202"/>
      <c r="H2" s="202"/>
      <c r="I2" s="202"/>
    </row>
    <row r="3" spans="1:9" ht="14.25" customHeight="1">
      <c r="A3" s="35"/>
      <c r="B3" s="36"/>
      <c r="C3" s="36"/>
      <c r="D3" s="36"/>
      <c r="E3" s="36"/>
      <c r="F3" s="36"/>
      <c r="G3" s="36"/>
      <c r="H3" s="36"/>
      <c r="I3" s="37"/>
    </row>
    <row r="4" spans="1:9" ht="13.5" customHeight="1">
      <c r="A4" s="77" t="s">
        <v>110</v>
      </c>
      <c r="B4" s="203" t="str">
        <f>表紙!B4</f>
        <v>VIETNAMESE STUDY SYSTEM FOR JAPANESE</v>
      </c>
      <c r="C4" s="203"/>
      <c r="D4" s="204" t="s">
        <v>2</v>
      </c>
      <c r="E4" s="204"/>
      <c r="F4" s="205"/>
      <c r="G4" s="206"/>
      <c r="H4" s="206"/>
      <c r="I4" s="207"/>
    </row>
    <row r="5" spans="1:9" ht="13.5" customHeight="1">
      <c r="A5" s="59" t="s">
        <v>3</v>
      </c>
      <c r="B5" s="203" t="str">
        <f>表紙!B5</f>
        <v>Veazy</v>
      </c>
      <c r="C5" s="203"/>
      <c r="D5" s="204" t="s">
        <v>4</v>
      </c>
      <c r="E5" s="204"/>
      <c r="F5" s="205"/>
      <c r="G5" s="206"/>
      <c r="H5" s="206"/>
      <c r="I5" s="207"/>
    </row>
    <row r="6" spans="1:9" ht="12.75" customHeight="1">
      <c r="A6" s="60" t="s">
        <v>5</v>
      </c>
      <c r="B6" s="203" t="str">
        <f>B5&amp;"_"&amp;"Test Report"&amp;"_"&amp;"v1.0"</f>
        <v>Veazy_Test Report_v1.0</v>
      </c>
      <c r="C6" s="203"/>
      <c r="D6" s="204" t="s">
        <v>6</v>
      </c>
      <c r="E6" s="204"/>
      <c r="F6" s="208">
        <v>42585</v>
      </c>
      <c r="G6" s="209"/>
      <c r="H6" s="209"/>
      <c r="I6" s="210"/>
    </row>
    <row r="7" spans="1:9" ht="15.75" customHeight="1">
      <c r="A7" s="60" t="s">
        <v>111</v>
      </c>
      <c r="B7" s="201" t="s">
        <v>23</v>
      </c>
      <c r="C7" s="201"/>
      <c r="D7" s="201"/>
      <c r="E7" s="201"/>
      <c r="F7" s="201"/>
      <c r="G7" s="201"/>
      <c r="H7" s="201"/>
      <c r="I7" s="201"/>
    </row>
    <row r="8" spans="1:9" ht="14.25" customHeight="1">
      <c r="A8" s="38"/>
      <c r="B8" s="39"/>
      <c r="C8" s="36"/>
      <c r="D8" s="36"/>
      <c r="E8" s="36"/>
      <c r="F8" s="36"/>
      <c r="G8" s="36"/>
      <c r="H8" s="36"/>
      <c r="I8" s="37"/>
    </row>
    <row r="9" spans="1:9">
      <c r="A9" s="38"/>
      <c r="B9" s="39"/>
      <c r="C9" s="36"/>
      <c r="D9" s="36"/>
      <c r="E9" s="36"/>
      <c r="F9" s="36"/>
      <c r="G9" s="36"/>
      <c r="H9" s="36"/>
      <c r="I9" s="37"/>
    </row>
    <row r="10" spans="1:9">
      <c r="A10" s="40"/>
      <c r="B10" s="40"/>
      <c r="C10" s="40"/>
      <c r="D10" s="40"/>
      <c r="E10" s="40"/>
      <c r="F10" s="40"/>
      <c r="G10" s="40"/>
      <c r="H10" s="40"/>
      <c r="I10" s="40"/>
    </row>
    <row r="11" spans="1:9" ht="14.25" customHeight="1">
      <c r="A11" s="41" t="s">
        <v>15</v>
      </c>
      <c r="B11" s="42" t="s">
        <v>95</v>
      </c>
      <c r="C11" s="43" t="s">
        <v>24</v>
      </c>
      <c r="D11" s="42" t="s">
        <v>25</v>
      </c>
      <c r="E11" s="44" t="s">
        <v>26</v>
      </c>
      <c r="F11" s="44" t="s">
        <v>39</v>
      </c>
      <c r="G11" s="44" t="s">
        <v>41</v>
      </c>
      <c r="H11" s="44" t="s">
        <v>40</v>
      </c>
      <c r="I11" s="45" t="s">
        <v>27</v>
      </c>
    </row>
    <row r="12" spans="1:9" ht="13.5">
      <c r="A12" s="46">
        <v>1</v>
      </c>
      <c r="B12" s="184" t="s">
        <v>150</v>
      </c>
      <c r="C12" s="47">
        <f>saveQuestion!A6</f>
        <v>3</v>
      </c>
      <c r="D12" s="47">
        <f>saveQuestion!C6</f>
        <v>0</v>
      </c>
      <c r="E12" s="47">
        <f>saveQuestion!F6</f>
        <v>0</v>
      </c>
      <c r="F12" s="48">
        <f>saveQuestion!L6</f>
        <v>2</v>
      </c>
      <c r="G12" s="47">
        <f>saveQuestion!M6</f>
        <v>1</v>
      </c>
      <c r="H12" s="47">
        <f>saveQuestion!N6</f>
        <v>0</v>
      </c>
      <c r="I12" s="47">
        <f>saveQuestion!O6</f>
        <v>3</v>
      </c>
    </row>
    <row r="13" spans="1:9" ht="13.5">
      <c r="A13" s="46">
        <v>2</v>
      </c>
      <c r="B13" s="184" t="s">
        <v>151</v>
      </c>
      <c r="C13" s="47">
        <f>findQuestionById!A6</f>
        <v>3</v>
      </c>
      <c r="D13" s="47">
        <f>findQuestionById!C6</f>
        <v>0</v>
      </c>
      <c r="E13" s="47">
        <f>findQuestionById!F6</f>
        <v>0</v>
      </c>
      <c r="F13" s="48">
        <f>findQuestionById!L6</f>
        <v>1</v>
      </c>
      <c r="G13" s="47">
        <f>findQuestionById!M6</f>
        <v>2</v>
      </c>
      <c r="H13" s="47">
        <f>findQuestionById!N6</f>
        <v>0</v>
      </c>
      <c r="I13" s="47">
        <f>findQuestionById!O6</f>
        <v>3</v>
      </c>
    </row>
    <row r="14" spans="1:9" ht="13.5">
      <c r="A14" s="46">
        <v>3</v>
      </c>
      <c r="B14" s="184" t="s">
        <v>152</v>
      </c>
      <c r="C14" s="47">
        <f>findQuestionByCode!A7</f>
        <v>2</v>
      </c>
      <c r="D14" s="47">
        <f>findQuestionByCode!C7</f>
        <v>0</v>
      </c>
      <c r="E14" s="47">
        <f>findQuestionByCode!F7</f>
        <v>0</v>
      </c>
      <c r="F14" s="47">
        <f>findQuestionByCode!L7</f>
        <v>1</v>
      </c>
      <c r="G14" s="47">
        <f>findQuestionByCode!M7</f>
        <v>1</v>
      </c>
      <c r="H14" s="47">
        <f>findQuestionByCode!N7</f>
        <v>0</v>
      </c>
      <c r="I14" s="47">
        <f>findQuestionByCode!O7</f>
        <v>2</v>
      </c>
    </row>
    <row r="15" spans="1:9" ht="13.5">
      <c r="A15" s="46">
        <v>4</v>
      </c>
      <c r="B15" s="184" t="s">
        <v>153</v>
      </c>
      <c r="C15" s="47">
        <f>findAllQuestion!A7</f>
        <v>1</v>
      </c>
      <c r="D15" s="47">
        <f>findAllQuestion!C7</f>
        <v>0</v>
      </c>
      <c r="E15" s="47">
        <f>findAllQuestion!F7</f>
        <v>0</v>
      </c>
      <c r="F15" s="47">
        <f>findAllQuestion!L7</f>
        <v>1</v>
      </c>
      <c r="G15" s="47">
        <f>findAllQuestion!M7</f>
        <v>0</v>
      </c>
      <c r="H15" s="47">
        <f>findAllQuestion!N7</f>
        <v>0</v>
      </c>
      <c r="I15" s="47">
        <f>findAllQuestion!O7</f>
        <v>1</v>
      </c>
    </row>
    <row r="16" spans="1:9" ht="13.5">
      <c r="A16" s="46">
        <v>5</v>
      </c>
      <c r="B16" s="184" t="s">
        <v>154</v>
      </c>
      <c r="C16" s="47">
        <f>updateQuestion!A7</f>
        <v>3</v>
      </c>
      <c r="D16" s="47">
        <f>updateQuestion!C7</f>
        <v>0</v>
      </c>
      <c r="E16" s="47">
        <f>updateQuestion!F7</f>
        <v>0</v>
      </c>
      <c r="F16" s="47">
        <f>updateQuestion!L7</f>
        <v>3</v>
      </c>
      <c r="G16" s="47">
        <f>updateQuestion!M7</f>
        <v>0</v>
      </c>
      <c r="H16" s="47">
        <f>updateQuestion!N7</f>
        <v>0</v>
      </c>
      <c r="I16" s="47">
        <f>updateQuestion!O7</f>
        <v>3</v>
      </c>
    </row>
    <row r="17" spans="1:9" ht="13.5">
      <c r="A17" s="46">
        <v>6</v>
      </c>
      <c r="B17" s="184" t="s">
        <v>155</v>
      </c>
      <c r="C17" s="47">
        <f>deleteQuestion!A7</f>
        <v>1</v>
      </c>
      <c r="D17" s="47">
        <f>deleteQuestion!C7</f>
        <v>0</v>
      </c>
      <c r="E17" s="47">
        <f>deleteQuestion!F7</f>
        <v>0</v>
      </c>
      <c r="F17" s="47">
        <f>deleteQuestion!L7</f>
        <v>1</v>
      </c>
      <c r="G17" s="47">
        <f>deleteQuestion!M7</f>
        <v>0</v>
      </c>
      <c r="H17" s="47">
        <f>deleteQuestion!N7</f>
        <v>0</v>
      </c>
      <c r="I17" s="47">
        <f>deleteQuestion!O7</f>
        <v>1</v>
      </c>
    </row>
    <row r="18" spans="1:9">
      <c r="A18" s="46"/>
      <c r="B18" s="58"/>
      <c r="C18" s="47"/>
      <c r="D18" s="47"/>
      <c r="E18" s="47"/>
      <c r="F18" s="47"/>
      <c r="G18" s="47"/>
      <c r="H18" s="47"/>
      <c r="I18" s="47"/>
    </row>
    <row r="19" spans="1:9">
      <c r="A19" s="46"/>
      <c r="B19" s="58"/>
      <c r="C19" s="47"/>
      <c r="D19" s="47"/>
      <c r="E19" s="47"/>
      <c r="F19" s="47"/>
      <c r="G19" s="47"/>
      <c r="H19" s="47"/>
      <c r="I19" s="47"/>
    </row>
    <row r="20" spans="1:9" ht="16.5">
      <c r="A20" s="49"/>
      <c r="B20" s="57" t="s">
        <v>28</v>
      </c>
      <c r="C20" s="50">
        <f t="shared" ref="C20:I20" si="0">SUM(C10:C19)</f>
        <v>13</v>
      </c>
      <c r="D20" s="50">
        <f t="shared" si="0"/>
        <v>0</v>
      </c>
      <c r="E20" s="50">
        <f t="shared" si="0"/>
        <v>0</v>
      </c>
      <c r="F20" s="50">
        <f t="shared" si="0"/>
        <v>9</v>
      </c>
      <c r="G20" s="50">
        <f t="shared" si="0"/>
        <v>4</v>
      </c>
      <c r="H20" s="50">
        <f t="shared" si="0"/>
        <v>0</v>
      </c>
      <c r="I20" s="50">
        <f t="shared" si="0"/>
        <v>13</v>
      </c>
    </row>
    <row r="21" spans="1:9">
      <c r="A21" s="51"/>
      <c r="B21" s="40"/>
      <c r="C21" s="52"/>
      <c r="D21" s="53"/>
      <c r="E21" s="53"/>
      <c r="F21" s="53"/>
      <c r="G21" s="53"/>
      <c r="H21" s="53"/>
      <c r="I21" s="53"/>
    </row>
    <row r="22" spans="1:9" ht="15">
      <c r="A22" s="40"/>
      <c r="B22" s="61" t="s">
        <v>29</v>
      </c>
      <c r="C22" s="40"/>
      <c r="D22" s="62">
        <f>(C20+D20)*100/(I20)</f>
        <v>100</v>
      </c>
      <c r="E22" s="40" t="s">
        <v>30</v>
      </c>
      <c r="F22" s="40"/>
      <c r="G22" s="40"/>
      <c r="H22" s="40"/>
      <c r="I22" s="54"/>
    </row>
    <row r="23" spans="1:9" ht="15">
      <c r="A23" s="40"/>
      <c r="B23" s="78" t="s">
        <v>107</v>
      </c>
      <c r="C23" s="40"/>
      <c r="D23" s="62">
        <f>C20*100/(I20)</f>
        <v>100</v>
      </c>
      <c r="E23" s="40" t="s">
        <v>30</v>
      </c>
      <c r="F23" s="40"/>
      <c r="G23" s="40"/>
      <c r="H23" s="40"/>
      <c r="I23" s="54"/>
    </row>
    <row r="24" spans="1:9" ht="15">
      <c r="B24" s="78" t="s">
        <v>108</v>
      </c>
      <c r="C24" s="40"/>
      <c r="D24" s="62">
        <f>F20*100/I20</f>
        <v>69.230769230769226</v>
      </c>
      <c r="E24" s="40" t="s">
        <v>30</v>
      </c>
    </row>
    <row r="25" spans="1:9" ht="15">
      <c r="B25" s="78" t="s">
        <v>109</v>
      </c>
      <c r="D25" s="62">
        <f>G20*100/I20</f>
        <v>30.76923076923077</v>
      </c>
      <c r="E25" s="40" t="s">
        <v>30</v>
      </c>
    </row>
    <row r="26" spans="1:9" ht="15">
      <c r="B26" s="61" t="s">
        <v>31</v>
      </c>
      <c r="D26" s="62">
        <f>H20*100/I20</f>
        <v>0</v>
      </c>
      <c r="E26" s="40" t="s">
        <v>30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saveQuestion!A1" display="Function2"/>
    <hyperlink ref="B13" location="findQuestionById!A1" display="Function3"/>
    <hyperlink ref="B16" location="updateQuestion!A1" display="Function6"/>
    <hyperlink ref="B14" location="findQuestionByCode!A1" display="Function4"/>
    <hyperlink ref="B17" location="deleteQuestion!A1" display="Function7"/>
    <hyperlink ref="B15" location="findAllQuestion!A1" display="Function5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7"/>
  <sheetViews>
    <sheetView topLeftCell="A5" workbookViewId="0">
      <selection activeCell="R16" sqref="R16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40" t="s">
        <v>51</v>
      </c>
      <c r="B2" s="241"/>
      <c r="C2" s="242" t="s">
        <v>150</v>
      </c>
      <c r="D2" s="243"/>
      <c r="F2" s="241" t="s">
        <v>116</v>
      </c>
      <c r="G2" s="241"/>
      <c r="H2" s="241"/>
      <c r="I2" s="241"/>
      <c r="J2" s="241"/>
      <c r="K2" s="241"/>
      <c r="L2" s="244" t="s">
        <v>130</v>
      </c>
      <c r="M2" s="245"/>
      <c r="N2" s="245"/>
      <c r="O2" s="245"/>
      <c r="P2" s="245"/>
      <c r="Q2" s="245"/>
      <c r="R2" s="245"/>
      <c r="S2" s="245"/>
      <c r="T2" s="246"/>
    </row>
    <row r="3" spans="1:22" ht="13.5" customHeight="1">
      <c r="A3" s="230" t="s">
        <v>52</v>
      </c>
      <c r="B3" s="231"/>
      <c r="C3" s="247" t="s">
        <v>32</v>
      </c>
      <c r="D3" s="248"/>
      <c r="E3" s="249"/>
      <c r="F3" s="234" t="s">
        <v>53</v>
      </c>
      <c r="G3" s="235"/>
      <c r="H3" s="235"/>
      <c r="I3" s="235"/>
      <c r="J3" s="235"/>
      <c r="K3" s="236"/>
      <c r="L3" s="248"/>
      <c r="M3" s="248"/>
      <c r="N3" s="248"/>
      <c r="O3" s="86"/>
      <c r="P3" s="86"/>
      <c r="Q3" s="86"/>
      <c r="R3" s="86"/>
      <c r="S3" s="86"/>
      <c r="T3" s="87"/>
    </row>
    <row r="4" spans="1:22" ht="13.5" customHeight="1">
      <c r="A4" s="230" t="s">
        <v>54</v>
      </c>
      <c r="B4" s="231"/>
      <c r="C4" s="232"/>
      <c r="D4" s="233"/>
      <c r="E4" s="88"/>
      <c r="F4" s="234" t="s">
        <v>55</v>
      </c>
      <c r="G4" s="235"/>
      <c r="H4" s="235"/>
      <c r="I4" s="235"/>
      <c r="J4" s="235"/>
      <c r="K4" s="236"/>
      <c r="L4" s="237">
        <v>27</v>
      </c>
      <c r="M4" s="238"/>
      <c r="N4" s="238"/>
      <c r="O4" s="238"/>
      <c r="P4" s="238"/>
      <c r="Q4" s="238"/>
      <c r="R4" s="238"/>
      <c r="S4" s="238"/>
      <c r="T4" s="239"/>
      <c r="V4" s="89"/>
    </row>
    <row r="5" spans="1:22" ht="13.5" customHeight="1">
      <c r="A5" s="215" t="s">
        <v>112</v>
      </c>
      <c r="B5" s="216"/>
      <c r="C5" s="217" t="s">
        <v>113</v>
      </c>
      <c r="D5" s="218"/>
      <c r="E5" s="219"/>
      <c r="F5" s="217" t="s">
        <v>114</v>
      </c>
      <c r="G5" s="218"/>
      <c r="H5" s="218"/>
      <c r="I5" s="218"/>
      <c r="J5" s="218"/>
      <c r="K5" s="220"/>
      <c r="L5" s="218" t="s">
        <v>57</v>
      </c>
      <c r="M5" s="218"/>
      <c r="N5" s="218"/>
      <c r="O5" s="221" t="s">
        <v>115</v>
      </c>
      <c r="P5" s="218"/>
      <c r="Q5" s="218"/>
      <c r="R5" s="218"/>
      <c r="S5" s="218"/>
      <c r="T5" s="222"/>
      <c r="V5" s="89"/>
    </row>
    <row r="6" spans="1:22" ht="13.5" customHeight="1" thickBot="1">
      <c r="A6" s="223">
        <f>COUNTIF(F24:HE24,"P")</f>
        <v>3</v>
      </c>
      <c r="B6" s="224"/>
      <c r="C6" s="225">
        <f>COUNTIF(F24:HE24,"F")</f>
        <v>0</v>
      </c>
      <c r="D6" s="226"/>
      <c r="E6" s="224"/>
      <c r="F6" s="225">
        <f>SUM(O6,- A6,- C6)</f>
        <v>0</v>
      </c>
      <c r="G6" s="226"/>
      <c r="H6" s="226"/>
      <c r="I6" s="226"/>
      <c r="J6" s="226"/>
      <c r="K6" s="227"/>
      <c r="L6" s="90">
        <f>COUNTIF(E23:HE23,"N")</f>
        <v>2</v>
      </c>
      <c r="M6" s="90">
        <f>COUNTIF(E23:HE23,"A")</f>
        <v>1</v>
      </c>
      <c r="N6" s="90">
        <f>COUNTIF(E23:HE23,"B")</f>
        <v>0</v>
      </c>
      <c r="O6" s="228">
        <f>COUNTA(E8:HH8)</f>
        <v>3</v>
      </c>
      <c r="P6" s="226"/>
      <c r="Q6" s="226"/>
      <c r="R6" s="226"/>
      <c r="S6" s="226"/>
      <c r="T6" s="229"/>
      <c r="U6" s="91"/>
    </row>
    <row r="7" spans="1:22" ht="11.25" thickBot="1"/>
    <row r="8" spans="1:22" ht="46.5" customHeight="1" thickTop="1" thickBot="1">
      <c r="A8" s="130"/>
      <c r="B8" s="131"/>
      <c r="C8" s="132"/>
      <c r="D8" s="133"/>
      <c r="E8" s="132"/>
      <c r="F8" s="134" t="s">
        <v>33</v>
      </c>
      <c r="G8" s="134" t="s">
        <v>34</v>
      </c>
      <c r="H8" s="134" t="s">
        <v>35</v>
      </c>
      <c r="I8" s="93"/>
      <c r="J8" s="94"/>
      <c r="K8" s="82"/>
    </row>
    <row r="9" spans="1:22" ht="13.5" customHeight="1">
      <c r="A9" s="135" t="s">
        <v>58</v>
      </c>
      <c r="B9" s="95" t="s">
        <v>59</v>
      </c>
      <c r="C9" s="96"/>
      <c r="D9" s="97"/>
      <c r="E9" s="98"/>
      <c r="F9" s="99"/>
      <c r="G9" s="99"/>
      <c r="H9" s="99"/>
    </row>
    <row r="10" spans="1:22" ht="13.5" customHeight="1">
      <c r="A10" s="136"/>
      <c r="B10" s="95"/>
      <c r="C10" s="96"/>
      <c r="D10" s="97" t="s">
        <v>146</v>
      </c>
      <c r="E10" s="100"/>
      <c r="F10" s="99"/>
      <c r="G10" s="99"/>
      <c r="H10" s="99"/>
      <c r="J10" s="89"/>
    </row>
    <row r="11" spans="1:22" ht="13.5" customHeight="1">
      <c r="A11" s="136"/>
      <c r="B11" s="95"/>
      <c r="C11" s="96"/>
      <c r="D11" s="97"/>
      <c r="E11" s="100"/>
      <c r="F11" s="99"/>
      <c r="G11" s="99"/>
      <c r="H11" s="99"/>
    </row>
    <row r="12" spans="1:22" ht="13.5" customHeight="1">
      <c r="A12" s="136"/>
      <c r="B12" s="95"/>
      <c r="C12" s="96"/>
      <c r="D12" s="97"/>
      <c r="E12" s="101"/>
      <c r="F12" s="99"/>
      <c r="G12" s="99"/>
      <c r="H12" s="99"/>
    </row>
    <row r="13" spans="1:22" ht="13.5" customHeight="1">
      <c r="A13" s="136"/>
      <c r="B13" s="95" t="s">
        <v>137</v>
      </c>
      <c r="C13" s="96"/>
      <c r="D13" s="97"/>
      <c r="E13" s="103"/>
      <c r="F13" s="99"/>
      <c r="G13" s="99"/>
      <c r="H13" s="99"/>
    </row>
    <row r="14" spans="1:22" ht="13.5" customHeight="1">
      <c r="A14" s="136"/>
      <c r="B14" s="95"/>
      <c r="C14" s="96"/>
      <c r="D14" s="97" t="s">
        <v>143</v>
      </c>
      <c r="E14" s="103"/>
      <c r="F14" s="99" t="s">
        <v>75</v>
      </c>
      <c r="G14" s="99"/>
      <c r="H14" s="99"/>
      <c r="K14" s="89"/>
    </row>
    <row r="15" spans="1:22" ht="13.5" customHeight="1">
      <c r="A15" s="136"/>
      <c r="B15" s="95"/>
      <c r="C15" s="96"/>
      <c r="D15" s="97" t="s">
        <v>144</v>
      </c>
      <c r="E15" s="103"/>
      <c r="F15" s="99"/>
      <c r="G15" s="99"/>
      <c r="H15" s="99" t="s">
        <v>75</v>
      </c>
      <c r="K15" s="89"/>
    </row>
    <row r="16" spans="1:22" ht="13.5" customHeight="1">
      <c r="A16" s="136"/>
      <c r="B16" s="95"/>
      <c r="C16" s="96"/>
      <c r="D16" s="176" t="s">
        <v>36</v>
      </c>
      <c r="E16" s="103"/>
      <c r="F16" s="99"/>
      <c r="G16" s="99" t="s">
        <v>75</v>
      </c>
      <c r="H16" s="99"/>
    </row>
    <row r="17" spans="1:9" ht="13.5" customHeight="1">
      <c r="A17" s="136"/>
      <c r="B17" s="95"/>
      <c r="C17" s="96"/>
      <c r="D17" s="97"/>
      <c r="E17" s="103"/>
      <c r="F17" s="99"/>
      <c r="G17" s="99"/>
      <c r="H17" s="99"/>
      <c r="I17" s="102"/>
    </row>
    <row r="18" spans="1:9" ht="13.5" customHeight="1" thickBot="1">
      <c r="A18" s="136"/>
      <c r="B18" s="104"/>
      <c r="C18" s="105"/>
      <c r="D18" s="106"/>
      <c r="E18" s="107"/>
      <c r="F18" s="108"/>
      <c r="G18" s="108"/>
      <c r="H18" s="108"/>
    </row>
    <row r="19" spans="1:9" ht="13.5" customHeight="1" thickTop="1">
      <c r="A19" s="137" t="s">
        <v>60</v>
      </c>
      <c r="B19" s="109" t="s">
        <v>61</v>
      </c>
      <c r="C19" s="110"/>
      <c r="D19" s="111"/>
      <c r="E19" s="112"/>
      <c r="F19" s="113"/>
      <c r="G19" s="113"/>
      <c r="H19" s="113"/>
    </row>
    <row r="20" spans="1:9" ht="13.5" customHeight="1">
      <c r="A20" s="138"/>
      <c r="B20" s="114"/>
      <c r="C20" s="115"/>
      <c r="D20" s="116" t="s">
        <v>137</v>
      </c>
      <c r="E20" s="174"/>
      <c r="F20" s="99" t="s">
        <v>75</v>
      </c>
      <c r="G20" s="99"/>
      <c r="H20" s="99" t="s">
        <v>75</v>
      </c>
    </row>
    <row r="21" spans="1:9" ht="13.5" customHeight="1">
      <c r="A21" s="138"/>
      <c r="B21" s="119" t="s">
        <v>147</v>
      </c>
      <c r="C21" s="182"/>
      <c r="D21" s="121"/>
      <c r="E21" s="183"/>
      <c r="F21" s="123"/>
      <c r="G21" s="123"/>
      <c r="H21" s="123"/>
    </row>
    <row r="22" spans="1:9" ht="13.5" customHeight="1" thickBot="1">
      <c r="A22" s="138"/>
      <c r="B22" s="119"/>
      <c r="C22" s="120"/>
      <c r="D22" s="121" t="s">
        <v>148</v>
      </c>
      <c r="E22" s="122"/>
      <c r="F22" s="123"/>
      <c r="G22" s="123" t="s">
        <v>75</v>
      </c>
      <c r="H22" s="123"/>
    </row>
    <row r="23" spans="1:9" ht="13.5" customHeight="1" thickTop="1">
      <c r="A23" s="137" t="s">
        <v>37</v>
      </c>
      <c r="B23" s="211" t="s">
        <v>38</v>
      </c>
      <c r="C23" s="211"/>
      <c r="D23" s="211"/>
      <c r="E23" s="175"/>
      <c r="F23" s="124" t="s">
        <v>39</v>
      </c>
      <c r="G23" s="124" t="s">
        <v>41</v>
      </c>
      <c r="H23" s="124" t="s">
        <v>39</v>
      </c>
    </row>
    <row r="24" spans="1:9" ht="13.5" customHeight="1">
      <c r="A24" s="139"/>
      <c r="B24" s="212" t="s">
        <v>42</v>
      </c>
      <c r="C24" s="212"/>
      <c r="D24" s="212"/>
      <c r="E24" s="125"/>
      <c r="F24" s="126" t="s">
        <v>43</v>
      </c>
      <c r="G24" s="126" t="s">
        <v>43</v>
      </c>
      <c r="H24" s="126" t="s">
        <v>43</v>
      </c>
    </row>
    <row r="25" spans="1:9" ht="13.5" customHeight="1">
      <c r="A25" s="139"/>
      <c r="B25" s="213" t="s">
        <v>44</v>
      </c>
      <c r="C25" s="213"/>
      <c r="D25" s="213"/>
      <c r="E25" s="118"/>
      <c r="F25" s="127">
        <v>39139</v>
      </c>
      <c r="G25" s="127">
        <v>39139</v>
      </c>
      <c r="H25" s="127">
        <v>39140</v>
      </c>
    </row>
    <row r="26" spans="1:9" ht="11.25" thickBot="1">
      <c r="A26" s="140"/>
      <c r="B26" s="214" t="s">
        <v>45</v>
      </c>
      <c r="C26" s="214"/>
      <c r="D26" s="214"/>
      <c r="E26" s="128"/>
      <c r="F26" s="129"/>
      <c r="G26" s="129"/>
      <c r="H26" s="129"/>
    </row>
    <row r="27" spans="1:9" ht="11.25" thickTop="1">
      <c r="A27" s="92"/>
      <c r="B27" s="84"/>
      <c r="C27" s="85"/>
      <c r="D27" s="84"/>
    </row>
  </sheetData>
  <mergeCells count="25">
    <mergeCell ref="A4:B4"/>
    <mergeCell ref="C4:D4"/>
    <mergeCell ref="F4:K4"/>
    <mergeCell ref="L4:T4"/>
    <mergeCell ref="A2:B2"/>
    <mergeCell ref="C2:D2"/>
    <mergeCell ref="F2:K2"/>
    <mergeCell ref="L2:T2"/>
    <mergeCell ref="A3:B3"/>
    <mergeCell ref="C3:E3"/>
    <mergeCell ref="F3:K3"/>
    <mergeCell ref="L3:N3"/>
    <mergeCell ref="F5:K5"/>
    <mergeCell ref="L5:N5"/>
    <mergeCell ref="O5:T5"/>
    <mergeCell ref="A6:B6"/>
    <mergeCell ref="C6:E6"/>
    <mergeCell ref="F6:K6"/>
    <mergeCell ref="O6:T6"/>
    <mergeCell ref="B23:D23"/>
    <mergeCell ref="B24:D24"/>
    <mergeCell ref="B25:D25"/>
    <mergeCell ref="B26:D26"/>
    <mergeCell ref="A5:B5"/>
    <mergeCell ref="C5:E5"/>
  </mergeCells>
  <dataValidations count="3">
    <dataValidation type="list" allowBlank="1" showInputMessage="1" showErrorMessage="1" sqref="F23:H23">
      <formula1>"N,A,B, "</formula1>
    </dataValidation>
    <dataValidation type="list" allowBlank="1" showInputMessage="1" showErrorMessage="1" sqref="F24:H24">
      <formula1>"P,F, "</formula1>
    </dataValidation>
    <dataValidation type="list" allowBlank="1" showInputMessage="1" showErrorMessage="1" sqref="F9:H22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6"/>
  <sheetViews>
    <sheetView workbookViewId="0">
      <selection activeCell="C2" sqref="C2:D2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40" t="s">
        <v>51</v>
      </c>
      <c r="B2" s="241"/>
      <c r="C2" s="242" t="s">
        <v>151</v>
      </c>
      <c r="D2" s="243"/>
      <c r="F2" s="241" t="s">
        <v>116</v>
      </c>
      <c r="G2" s="241"/>
      <c r="H2" s="241"/>
      <c r="I2" s="241"/>
      <c r="J2" s="241"/>
      <c r="K2" s="241"/>
      <c r="L2" s="244" t="s">
        <v>131</v>
      </c>
      <c r="M2" s="245"/>
      <c r="N2" s="245"/>
      <c r="O2" s="245"/>
      <c r="P2" s="245"/>
      <c r="Q2" s="245"/>
      <c r="R2" s="245"/>
      <c r="S2" s="245"/>
      <c r="T2" s="246"/>
    </row>
    <row r="3" spans="1:22" ht="13.5" customHeight="1">
      <c r="A3" s="230" t="s">
        <v>52</v>
      </c>
      <c r="B3" s="231"/>
      <c r="C3" s="247" t="s">
        <v>32</v>
      </c>
      <c r="D3" s="248"/>
      <c r="E3" s="249"/>
      <c r="F3" s="234" t="s">
        <v>53</v>
      </c>
      <c r="G3" s="235"/>
      <c r="H3" s="235"/>
      <c r="I3" s="235"/>
      <c r="J3" s="235"/>
      <c r="K3" s="236"/>
      <c r="L3" s="248"/>
      <c r="M3" s="248"/>
      <c r="N3" s="248"/>
      <c r="O3" s="86"/>
      <c r="P3" s="86"/>
      <c r="Q3" s="86"/>
      <c r="R3" s="86"/>
      <c r="S3" s="86"/>
      <c r="T3" s="87"/>
    </row>
    <row r="4" spans="1:22" ht="13.5" customHeight="1">
      <c r="A4" s="230" t="s">
        <v>54</v>
      </c>
      <c r="B4" s="231"/>
      <c r="C4" s="232"/>
      <c r="D4" s="233"/>
      <c r="E4" s="88"/>
      <c r="F4" s="234" t="s">
        <v>55</v>
      </c>
      <c r="G4" s="235"/>
      <c r="H4" s="235"/>
      <c r="I4" s="235"/>
      <c r="J4" s="235"/>
      <c r="K4" s="236"/>
      <c r="L4" s="237">
        <v>27</v>
      </c>
      <c r="M4" s="238"/>
      <c r="N4" s="238"/>
      <c r="O4" s="238"/>
      <c r="P4" s="238"/>
      <c r="Q4" s="238"/>
      <c r="R4" s="238"/>
      <c r="S4" s="238"/>
      <c r="T4" s="239"/>
      <c r="V4" s="89"/>
    </row>
    <row r="5" spans="1:22" ht="13.5" customHeight="1">
      <c r="A5" s="215" t="s">
        <v>112</v>
      </c>
      <c r="B5" s="216"/>
      <c r="C5" s="217" t="s">
        <v>113</v>
      </c>
      <c r="D5" s="218"/>
      <c r="E5" s="219"/>
      <c r="F5" s="217" t="s">
        <v>114</v>
      </c>
      <c r="G5" s="218"/>
      <c r="H5" s="218"/>
      <c r="I5" s="218"/>
      <c r="J5" s="218"/>
      <c r="K5" s="220"/>
      <c r="L5" s="218" t="s">
        <v>57</v>
      </c>
      <c r="M5" s="218"/>
      <c r="N5" s="218"/>
      <c r="O5" s="221" t="s">
        <v>115</v>
      </c>
      <c r="P5" s="218"/>
      <c r="Q5" s="218"/>
      <c r="R5" s="218"/>
      <c r="S5" s="218"/>
      <c r="T5" s="222"/>
      <c r="V5" s="89"/>
    </row>
    <row r="6" spans="1:22" ht="13.5" customHeight="1" thickBot="1">
      <c r="A6" s="223">
        <f>COUNTIF(F23:HE23,"P")</f>
        <v>3</v>
      </c>
      <c r="B6" s="224"/>
      <c r="C6" s="225">
        <f>COUNTIF(F23:HE23,"F")</f>
        <v>0</v>
      </c>
      <c r="D6" s="226"/>
      <c r="E6" s="224"/>
      <c r="F6" s="225">
        <f>SUM(O6,- A6,- C6)</f>
        <v>0</v>
      </c>
      <c r="G6" s="226"/>
      <c r="H6" s="226"/>
      <c r="I6" s="226"/>
      <c r="J6" s="226"/>
      <c r="K6" s="227"/>
      <c r="L6" s="90">
        <f>COUNTIF(E22:HE22,"N")</f>
        <v>1</v>
      </c>
      <c r="M6" s="90">
        <f>COUNTIF(E22:HE22,"A")</f>
        <v>2</v>
      </c>
      <c r="N6" s="90">
        <f>COUNTIF(E22:HE22,"B")</f>
        <v>0</v>
      </c>
      <c r="O6" s="228">
        <f>COUNTA(E8:HH8)</f>
        <v>3</v>
      </c>
      <c r="P6" s="226"/>
      <c r="Q6" s="226"/>
      <c r="R6" s="226"/>
      <c r="S6" s="226"/>
      <c r="T6" s="229"/>
      <c r="U6" s="91"/>
    </row>
    <row r="7" spans="1:22" ht="11.25" thickBot="1"/>
    <row r="8" spans="1:22" ht="46.5" customHeight="1" thickTop="1" thickBot="1">
      <c r="A8" s="130"/>
      <c r="B8" s="131"/>
      <c r="C8" s="132"/>
      <c r="D8" s="133"/>
      <c r="E8" s="132"/>
      <c r="F8" s="134" t="s">
        <v>33</v>
      </c>
      <c r="G8" s="134" t="s">
        <v>34</v>
      </c>
      <c r="H8" s="134" t="s">
        <v>35</v>
      </c>
      <c r="I8" s="93"/>
      <c r="J8" s="94"/>
      <c r="K8" s="82"/>
    </row>
    <row r="9" spans="1:22" ht="13.5" customHeight="1">
      <c r="A9" s="135" t="s">
        <v>58</v>
      </c>
      <c r="B9" s="95" t="s">
        <v>59</v>
      </c>
      <c r="C9" s="96"/>
      <c r="D9" s="97"/>
      <c r="E9" s="98"/>
      <c r="F9" s="99"/>
      <c r="G9" s="99"/>
      <c r="H9" s="99"/>
    </row>
    <row r="10" spans="1:22" ht="13.5" customHeight="1">
      <c r="A10" s="136"/>
      <c r="B10" s="95"/>
      <c r="C10" s="96"/>
      <c r="D10" s="97" t="s">
        <v>146</v>
      </c>
      <c r="E10" s="100"/>
      <c r="F10" s="99"/>
      <c r="G10" s="99"/>
      <c r="H10" s="99"/>
      <c r="J10" s="89"/>
    </row>
    <row r="11" spans="1:22" ht="13.5" customHeight="1">
      <c r="A11" s="136"/>
      <c r="B11" s="95"/>
      <c r="C11" s="96"/>
      <c r="D11" s="97"/>
      <c r="E11" s="100"/>
      <c r="F11" s="99"/>
      <c r="G11" s="99"/>
      <c r="H11" s="99"/>
    </row>
    <row r="12" spans="1:22" ht="13.5" customHeight="1">
      <c r="A12" s="136"/>
      <c r="B12" s="95"/>
      <c r="C12" s="96"/>
      <c r="D12" s="97"/>
      <c r="E12" s="101"/>
      <c r="F12" s="99"/>
      <c r="G12" s="99"/>
      <c r="H12" s="99"/>
    </row>
    <row r="13" spans="1:22" ht="13.5" customHeight="1">
      <c r="A13" s="136"/>
      <c r="B13" s="95" t="s">
        <v>139</v>
      </c>
      <c r="C13" s="96"/>
      <c r="D13" s="97"/>
      <c r="E13" s="103"/>
      <c r="F13" s="99"/>
      <c r="G13" s="99"/>
      <c r="H13" s="99"/>
    </row>
    <row r="14" spans="1:22" ht="13.5" customHeight="1">
      <c r="A14" s="136"/>
      <c r="B14" s="95"/>
      <c r="C14" s="96"/>
      <c r="D14" s="97" t="s">
        <v>141</v>
      </c>
      <c r="E14" s="103"/>
      <c r="F14" s="99" t="s">
        <v>75</v>
      </c>
      <c r="G14" s="99"/>
      <c r="H14" s="99"/>
      <c r="K14" s="89"/>
    </row>
    <row r="15" spans="1:22" ht="13.5" customHeight="1">
      <c r="A15" s="136"/>
      <c r="B15" s="95"/>
      <c r="C15" s="96"/>
      <c r="D15" s="176" t="s">
        <v>36</v>
      </c>
      <c r="E15" s="103"/>
      <c r="F15" s="99"/>
      <c r="G15" s="99" t="s">
        <v>75</v>
      </c>
      <c r="H15" s="99"/>
    </row>
    <row r="16" spans="1:22" ht="13.5" customHeight="1">
      <c r="A16" s="136"/>
      <c r="B16" s="95"/>
      <c r="C16" s="96"/>
      <c r="D16" s="97">
        <v>-1</v>
      </c>
      <c r="E16" s="103"/>
      <c r="F16" s="99"/>
      <c r="G16" s="99"/>
      <c r="H16" s="99" t="s">
        <v>75</v>
      </c>
      <c r="I16" s="102"/>
    </row>
    <row r="17" spans="1:8" ht="13.5" customHeight="1">
      <c r="A17" s="136"/>
      <c r="B17" s="95"/>
      <c r="C17" s="96"/>
      <c r="D17" s="97"/>
      <c r="E17" s="103"/>
      <c r="F17" s="99"/>
      <c r="G17" s="99"/>
      <c r="H17" s="99"/>
    </row>
    <row r="18" spans="1:8" ht="13.5" customHeight="1" thickBot="1">
      <c r="A18" s="136"/>
      <c r="B18" s="104"/>
      <c r="C18" s="105"/>
      <c r="D18" s="106"/>
      <c r="E18" s="107"/>
      <c r="F18" s="108"/>
      <c r="G18" s="108"/>
      <c r="H18" s="108"/>
    </row>
    <row r="19" spans="1:8" ht="13.5" customHeight="1" thickTop="1">
      <c r="A19" s="137" t="s">
        <v>60</v>
      </c>
      <c r="B19" s="109" t="s">
        <v>61</v>
      </c>
      <c r="C19" s="110"/>
      <c r="D19" s="111"/>
      <c r="E19" s="112"/>
      <c r="F19" s="113"/>
      <c r="G19" s="113"/>
      <c r="H19" s="113"/>
    </row>
    <row r="20" spans="1:8" ht="13.5" customHeight="1">
      <c r="A20" s="138"/>
      <c r="B20" s="114"/>
      <c r="C20" s="115"/>
      <c r="D20" s="116" t="s">
        <v>137</v>
      </c>
      <c r="E20" s="174"/>
      <c r="F20" s="99" t="s">
        <v>75</v>
      </c>
      <c r="G20" s="99"/>
      <c r="H20" s="99"/>
    </row>
    <row r="21" spans="1:8" ht="13.5" customHeight="1" thickBot="1">
      <c r="A21" s="138"/>
      <c r="B21" s="114"/>
      <c r="C21" s="117"/>
      <c r="D21" s="116" t="s">
        <v>36</v>
      </c>
      <c r="E21" s="118"/>
      <c r="F21" s="99"/>
      <c r="G21" s="99" t="s">
        <v>75</v>
      </c>
      <c r="H21" s="99" t="s">
        <v>75</v>
      </c>
    </row>
    <row r="22" spans="1:8" ht="13.5" customHeight="1" thickTop="1">
      <c r="A22" s="137" t="s">
        <v>37</v>
      </c>
      <c r="B22" s="211" t="s">
        <v>38</v>
      </c>
      <c r="C22" s="211"/>
      <c r="D22" s="211"/>
      <c r="E22" s="175"/>
      <c r="F22" s="124" t="s">
        <v>39</v>
      </c>
      <c r="G22" s="124" t="s">
        <v>41</v>
      </c>
      <c r="H22" s="124" t="s">
        <v>41</v>
      </c>
    </row>
    <row r="23" spans="1:8" ht="13.5" customHeight="1">
      <c r="A23" s="139"/>
      <c r="B23" s="212" t="s">
        <v>42</v>
      </c>
      <c r="C23" s="212"/>
      <c r="D23" s="212"/>
      <c r="E23" s="125"/>
      <c r="F23" s="126" t="s">
        <v>43</v>
      </c>
      <c r="G23" s="126" t="s">
        <v>43</v>
      </c>
      <c r="H23" s="126" t="s">
        <v>43</v>
      </c>
    </row>
    <row r="24" spans="1:8" ht="13.5" customHeight="1">
      <c r="A24" s="139"/>
      <c r="B24" s="213" t="s">
        <v>44</v>
      </c>
      <c r="C24" s="213"/>
      <c r="D24" s="213"/>
      <c r="E24" s="118"/>
      <c r="F24" s="127">
        <v>39139</v>
      </c>
      <c r="G24" s="127">
        <v>39139</v>
      </c>
      <c r="H24" s="127">
        <v>39140</v>
      </c>
    </row>
    <row r="25" spans="1:8" ht="11.25" thickBot="1">
      <c r="A25" s="140"/>
      <c r="B25" s="214" t="s">
        <v>45</v>
      </c>
      <c r="C25" s="214"/>
      <c r="D25" s="214"/>
      <c r="E25" s="128"/>
      <c r="F25" s="129"/>
      <c r="G25" s="129"/>
      <c r="H25" s="129"/>
    </row>
    <row r="26" spans="1:8" ht="11.25" thickTop="1">
      <c r="A26" s="92"/>
      <c r="B26" s="84"/>
      <c r="C26" s="85"/>
      <c r="D26" s="84"/>
    </row>
  </sheetData>
  <mergeCells count="25">
    <mergeCell ref="A4:B4"/>
    <mergeCell ref="C4:D4"/>
    <mergeCell ref="F4:K4"/>
    <mergeCell ref="L4:T4"/>
    <mergeCell ref="A2:B2"/>
    <mergeCell ref="C2:D2"/>
    <mergeCell ref="F2:K2"/>
    <mergeCell ref="L2:T2"/>
    <mergeCell ref="A3:B3"/>
    <mergeCell ref="C3:E3"/>
    <mergeCell ref="F3:K3"/>
    <mergeCell ref="L3:N3"/>
    <mergeCell ref="F5:K5"/>
    <mergeCell ref="L5:N5"/>
    <mergeCell ref="O5:T5"/>
    <mergeCell ref="A6:B6"/>
    <mergeCell ref="C6:E6"/>
    <mergeCell ref="F6:K6"/>
    <mergeCell ref="O6:T6"/>
    <mergeCell ref="B22:D22"/>
    <mergeCell ref="B23:D23"/>
    <mergeCell ref="B24:D24"/>
    <mergeCell ref="B25:D25"/>
    <mergeCell ref="A5:B5"/>
    <mergeCell ref="C5:E5"/>
  </mergeCells>
  <dataValidations count="3">
    <dataValidation type="list" allowBlank="1" showInputMessage="1" showErrorMessage="1" sqref="F23:H23">
      <formula1>"P,F, "</formula1>
    </dataValidation>
    <dataValidation type="list" allowBlank="1" showInputMessage="1" showErrorMessage="1" sqref="F22:H22">
      <formula1>"N,A,B, "</formula1>
    </dataValidation>
    <dataValidation type="list" allowBlank="1" showInputMessage="1" showErrorMessage="1" sqref="F9:H21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5"/>
  <sheetViews>
    <sheetView workbookViewId="0">
      <selection activeCell="C2" sqref="C2:D2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40" t="s">
        <v>51</v>
      </c>
      <c r="B2" s="241"/>
      <c r="C2" s="242" t="s">
        <v>152</v>
      </c>
      <c r="D2" s="243"/>
      <c r="F2" s="241" t="s">
        <v>116</v>
      </c>
      <c r="G2" s="241"/>
      <c r="H2" s="241"/>
      <c r="I2" s="241"/>
      <c r="J2" s="241"/>
      <c r="K2" s="241"/>
      <c r="L2" s="244" t="s">
        <v>132</v>
      </c>
      <c r="M2" s="245"/>
      <c r="N2" s="245"/>
      <c r="O2" s="245"/>
      <c r="P2" s="245"/>
      <c r="Q2" s="245"/>
      <c r="R2" s="245"/>
      <c r="S2" s="245"/>
      <c r="T2" s="246"/>
    </row>
    <row r="3" spans="1:22" ht="13.5" customHeight="1">
      <c r="A3" s="230" t="s">
        <v>52</v>
      </c>
      <c r="B3" s="231"/>
      <c r="C3" s="247" t="s">
        <v>32</v>
      </c>
      <c r="D3" s="248"/>
      <c r="E3" s="249"/>
      <c r="F3" s="234" t="s">
        <v>53</v>
      </c>
      <c r="G3" s="235"/>
      <c r="H3" s="235"/>
      <c r="I3" s="235"/>
      <c r="J3" s="235"/>
      <c r="K3" s="236"/>
      <c r="L3" s="248"/>
      <c r="M3" s="248"/>
      <c r="N3" s="248"/>
      <c r="O3" s="86"/>
      <c r="P3" s="86"/>
      <c r="Q3" s="86"/>
      <c r="R3" s="86"/>
      <c r="S3" s="86"/>
      <c r="T3" s="87"/>
    </row>
    <row r="4" spans="1:22" ht="13.5" customHeight="1">
      <c r="A4" s="230" t="s">
        <v>54</v>
      </c>
      <c r="B4" s="231"/>
      <c r="C4" s="232">
        <v>300</v>
      </c>
      <c r="D4" s="233"/>
      <c r="E4" s="88"/>
      <c r="F4" s="234" t="s">
        <v>55</v>
      </c>
      <c r="G4" s="235"/>
      <c r="H4" s="235"/>
      <c r="I4" s="235"/>
      <c r="J4" s="235"/>
      <c r="K4" s="236"/>
      <c r="L4" s="237">
        <v>27</v>
      </c>
      <c r="M4" s="238"/>
      <c r="N4" s="238"/>
      <c r="O4" s="238"/>
      <c r="P4" s="238"/>
      <c r="Q4" s="238"/>
      <c r="R4" s="238"/>
      <c r="S4" s="238"/>
      <c r="T4" s="239"/>
      <c r="V4" s="89"/>
    </row>
    <row r="5" spans="1:22" ht="13.5" customHeight="1">
      <c r="A5" s="230" t="s">
        <v>56</v>
      </c>
      <c r="B5" s="231"/>
      <c r="C5" s="250" t="s">
        <v>50</v>
      </c>
      <c r="D5" s="250"/>
      <c r="E5" s="250"/>
      <c r="F5" s="251"/>
      <c r="G5" s="251"/>
      <c r="H5" s="251"/>
      <c r="I5" s="251"/>
      <c r="J5" s="251"/>
      <c r="K5" s="251"/>
      <c r="L5" s="250"/>
      <c r="M5" s="250"/>
      <c r="N5" s="250"/>
      <c r="O5" s="250"/>
      <c r="P5" s="250"/>
      <c r="Q5" s="250"/>
      <c r="R5" s="250"/>
      <c r="S5" s="250"/>
      <c r="T5" s="250"/>
    </row>
    <row r="6" spans="1:22" ht="13.5" customHeight="1">
      <c r="A6" s="215" t="s">
        <v>112</v>
      </c>
      <c r="B6" s="216"/>
      <c r="C6" s="217" t="s">
        <v>113</v>
      </c>
      <c r="D6" s="218"/>
      <c r="E6" s="219"/>
      <c r="F6" s="217" t="s">
        <v>114</v>
      </c>
      <c r="G6" s="218"/>
      <c r="H6" s="218"/>
      <c r="I6" s="218"/>
      <c r="J6" s="218"/>
      <c r="K6" s="220"/>
      <c r="L6" s="218" t="s">
        <v>57</v>
      </c>
      <c r="M6" s="218"/>
      <c r="N6" s="218"/>
      <c r="O6" s="221" t="s">
        <v>115</v>
      </c>
      <c r="P6" s="218"/>
      <c r="Q6" s="218"/>
      <c r="R6" s="218"/>
      <c r="S6" s="218"/>
      <c r="T6" s="222"/>
      <c r="V6" s="89"/>
    </row>
    <row r="7" spans="1:22" ht="13.5" customHeight="1" thickBot="1">
      <c r="A7" s="223">
        <f>COUNTIF(F22:HD22,"P")</f>
        <v>2</v>
      </c>
      <c r="B7" s="224"/>
      <c r="C7" s="225">
        <f>COUNTIF(F22:HD22,"F")</f>
        <v>0</v>
      </c>
      <c r="D7" s="226"/>
      <c r="E7" s="224"/>
      <c r="F7" s="225">
        <f>SUM(O7,- A7,- C7)</f>
        <v>0</v>
      </c>
      <c r="G7" s="226"/>
      <c r="H7" s="226"/>
      <c r="I7" s="226"/>
      <c r="J7" s="226"/>
      <c r="K7" s="227"/>
      <c r="L7" s="90">
        <f>COUNTIF(E21:HD21,"N")</f>
        <v>1</v>
      </c>
      <c r="M7" s="90">
        <f>COUNTIF(E21:HD21,"A")</f>
        <v>1</v>
      </c>
      <c r="N7" s="90">
        <f>COUNTIF(E21:HD21,"B")</f>
        <v>0</v>
      </c>
      <c r="O7" s="228">
        <f>COUNTA(E9:HG9)</f>
        <v>2</v>
      </c>
      <c r="P7" s="226"/>
      <c r="Q7" s="226"/>
      <c r="R7" s="226"/>
      <c r="S7" s="226"/>
      <c r="T7" s="229"/>
      <c r="U7" s="91"/>
    </row>
    <row r="8" spans="1:22" ht="11.25" thickBot="1"/>
    <row r="9" spans="1:22" ht="46.5" customHeight="1" thickTop="1" thickBot="1">
      <c r="A9" s="130"/>
      <c r="B9" s="131"/>
      <c r="C9" s="132"/>
      <c r="D9" s="133"/>
      <c r="E9" s="132"/>
      <c r="F9" s="134" t="s">
        <v>33</v>
      </c>
      <c r="G9" s="134" t="s">
        <v>34</v>
      </c>
      <c r="H9" s="93"/>
      <c r="I9" s="94"/>
      <c r="J9" s="82"/>
    </row>
    <row r="10" spans="1:22" ht="13.5" customHeight="1">
      <c r="A10" s="135" t="s">
        <v>58</v>
      </c>
      <c r="B10" s="95" t="s">
        <v>59</v>
      </c>
      <c r="C10" s="96"/>
      <c r="D10" s="97"/>
      <c r="E10" s="98"/>
      <c r="F10" s="99"/>
      <c r="G10" s="99"/>
    </row>
    <row r="11" spans="1:22" ht="13.5" customHeight="1">
      <c r="A11" s="136"/>
      <c r="B11" s="95"/>
      <c r="C11" s="96"/>
      <c r="D11" s="97" t="s">
        <v>146</v>
      </c>
      <c r="E11" s="100"/>
      <c r="F11" s="99"/>
      <c r="G11" s="99"/>
      <c r="I11" s="89"/>
    </row>
    <row r="12" spans="1:22" ht="13.5" customHeight="1">
      <c r="A12" s="136"/>
      <c r="B12" s="95"/>
      <c r="C12" s="96"/>
      <c r="D12" s="97"/>
      <c r="E12" s="100"/>
      <c r="F12" s="99"/>
      <c r="G12" s="99"/>
    </row>
    <row r="13" spans="1:22" ht="13.5" customHeight="1">
      <c r="A13" s="136"/>
      <c r="B13" s="95"/>
      <c r="C13" s="96"/>
      <c r="D13" s="97"/>
      <c r="E13" s="101"/>
      <c r="F13" s="99"/>
      <c r="G13" s="99"/>
    </row>
    <row r="14" spans="1:22" ht="13.5" customHeight="1">
      <c r="A14" s="136"/>
      <c r="B14" s="95" t="s">
        <v>140</v>
      </c>
      <c r="C14" s="96"/>
      <c r="D14" s="97"/>
      <c r="E14" s="103"/>
      <c r="F14" s="99"/>
      <c r="G14" s="99"/>
    </row>
    <row r="15" spans="1:22" ht="13.5" customHeight="1">
      <c r="A15" s="136"/>
      <c r="B15" s="95"/>
      <c r="C15" s="96"/>
      <c r="D15" s="97" t="s">
        <v>142</v>
      </c>
      <c r="E15" s="103"/>
      <c r="F15" s="99" t="s">
        <v>75</v>
      </c>
      <c r="G15" s="99"/>
      <c r="J15" s="89"/>
    </row>
    <row r="16" spans="1:22" ht="13.5" customHeight="1">
      <c r="A16" s="136"/>
      <c r="B16" s="95"/>
      <c r="C16" s="96"/>
      <c r="D16" s="97">
        <v>-1</v>
      </c>
      <c r="E16" s="103"/>
      <c r="F16" s="99"/>
      <c r="G16" s="99" t="s">
        <v>75</v>
      </c>
      <c r="H16" s="102"/>
    </row>
    <row r="17" spans="1:7" ht="13.5" customHeight="1" thickBot="1">
      <c r="A17" s="136"/>
      <c r="B17" s="104"/>
      <c r="C17" s="105"/>
      <c r="D17" s="106"/>
      <c r="E17" s="107"/>
      <c r="F17" s="108"/>
      <c r="G17" s="108"/>
    </row>
    <row r="18" spans="1:7" ht="13.5" customHeight="1" thickTop="1">
      <c r="A18" s="137" t="s">
        <v>60</v>
      </c>
      <c r="B18" s="109" t="s">
        <v>61</v>
      </c>
      <c r="C18" s="110"/>
      <c r="D18" s="111"/>
      <c r="E18" s="112"/>
      <c r="F18" s="113"/>
      <c r="G18" s="113"/>
    </row>
    <row r="19" spans="1:7" ht="13.5" customHeight="1">
      <c r="A19" s="138"/>
      <c r="B19" s="114"/>
      <c r="C19" s="115"/>
      <c r="D19" s="116" t="s">
        <v>137</v>
      </c>
      <c r="E19" s="174"/>
      <c r="F19" s="99" t="s">
        <v>75</v>
      </c>
      <c r="G19" s="99"/>
    </row>
    <row r="20" spans="1:7" ht="13.5" customHeight="1" thickBot="1">
      <c r="A20" s="138"/>
      <c r="B20" s="114"/>
      <c r="C20" s="117"/>
      <c r="D20" s="116" t="s">
        <v>36</v>
      </c>
      <c r="E20" s="118"/>
      <c r="F20" s="99"/>
      <c r="G20" s="99" t="s">
        <v>75</v>
      </c>
    </row>
    <row r="21" spans="1:7" ht="13.5" customHeight="1" thickTop="1">
      <c r="A21" s="137" t="s">
        <v>37</v>
      </c>
      <c r="B21" s="211" t="s">
        <v>38</v>
      </c>
      <c r="C21" s="211"/>
      <c r="D21" s="211"/>
      <c r="E21" s="175"/>
      <c r="F21" s="124" t="s">
        <v>39</v>
      </c>
      <c r="G21" s="124" t="s">
        <v>41</v>
      </c>
    </row>
    <row r="22" spans="1:7" ht="13.5" customHeight="1">
      <c r="A22" s="139"/>
      <c r="B22" s="212" t="s">
        <v>42</v>
      </c>
      <c r="C22" s="212"/>
      <c r="D22" s="212"/>
      <c r="E22" s="125"/>
      <c r="F22" s="126" t="s">
        <v>43</v>
      </c>
      <c r="G22" s="126" t="s">
        <v>43</v>
      </c>
    </row>
    <row r="23" spans="1:7" ht="13.5" customHeight="1">
      <c r="A23" s="139"/>
      <c r="B23" s="213" t="s">
        <v>44</v>
      </c>
      <c r="C23" s="213"/>
      <c r="D23" s="213"/>
      <c r="E23" s="118"/>
      <c r="F23" s="127">
        <v>39139</v>
      </c>
      <c r="G23" s="127">
        <v>39139</v>
      </c>
    </row>
    <row r="24" spans="1:7" ht="11.25" thickBot="1">
      <c r="A24" s="140"/>
      <c r="B24" s="214" t="s">
        <v>45</v>
      </c>
      <c r="C24" s="214"/>
      <c r="D24" s="214"/>
      <c r="E24" s="128"/>
      <c r="F24" s="129"/>
      <c r="G24" s="129"/>
    </row>
    <row r="25" spans="1:7" ht="11.25" thickTop="1">
      <c r="A25" s="92"/>
      <c r="B25" s="84"/>
      <c r="C25" s="85"/>
      <c r="D25" s="84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1:D21"/>
    <mergeCell ref="B22:D22"/>
    <mergeCell ref="B23:D23"/>
    <mergeCell ref="B24:D24"/>
    <mergeCell ref="A6:B6"/>
    <mergeCell ref="C6:E6"/>
  </mergeCells>
  <dataValidations count="3">
    <dataValidation type="list" allowBlank="1" showInputMessage="1" showErrorMessage="1" sqref="F21:G21">
      <formula1>"N,A,B, "</formula1>
    </dataValidation>
    <dataValidation type="list" allowBlank="1" showInputMessage="1" showErrorMessage="1" sqref="F22:G22">
      <formula1>"P,F, "</formula1>
    </dataValidation>
    <dataValidation type="list" allowBlank="1" showInputMessage="1" showErrorMessage="1" sqref="F10:G20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workbookViewId="0">
      <selection activeCell="C2" sqref="C2:D2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40" t="s">
        <v>51</v>
      </c>
      <c r="B2" s="241"/>
      <c r="C2" s="242" t="s">
        <v>153</v>
      </c>
      <c r="D2" s="243"/>
      <c r="F2" s="241" t="s">
        <v>116</v>
      </c>
      <c r="G2" s="241"/>
      <c r="H2" s="241"/>
      <c r="I2" s="241"/>
      <c r="J2" s="241"/>
      <c r="K2" s="241"/>
      <c r="L2" s="244" t="s">
        <v>133</v>
      </c>
      <c r="M2" s="245"/>
      <c r="N2" s="245"/>
      <c r="O2" s="245"/>
      <c r="P2" s="245"/>
      <c r="Q2" s="245"/>
      <c r="R2" s="245"/>
      <c r="S2" s="245"/>
      <c r="T2" s="246"/>
    </row>
    <row r="3" spans="1:22" ht="13.5" customHeight="1">
      <c r="A3" s="230" t="s">
        <v>52</v>
      </c>
      <c r="B3" s="231"/>
      <c r="C3" s="247" t="s">
        <v>32</v>
      </c>
      <c r="D3" s="248"/>
      <c r="E3" s="249"/>
      <c r="F3" s="234" t="s">
        <v>53</v>
      </c>
      <c r="G3" s="235"/>
      <c r="H3" s="235"/>
      <c r="I3" s="235"/>
      <c r="J3" s="235"/>
      <c r="K3" s="236"/>
      <c r="L3" s="248"/>
      <c r="M3" s="248"/>
      <c r="N3" s="248"/>
      <c r="O3" s="86"/>
      <c r="P3" s="86"/>
      <c r="Q3" s="86"/>
      <c r="R3" s="86"/>
      <c r="S3" s="86"/>
      <c r="T3" s="87"/>
    </row>
    <row r="4" spans="1:22" ht="13.5" customHeight="1">
      <c r="A4" s="230" t="s">
        <v>54</v>
      </c>
      <c r="B4" s="231"/>
      <c r="C4" s="232">
        <v>300</v>
      </c>
      <c r="D4" s="233"/>
      <c r="E4" s="88"/>
      <c r="F4" s="234" t="s">
        <v>55</v>
      </c>
      <c r="G4" s="235"/>
      <c r="H4" s="235"/>
      <c r="I4" s="235"/>
      <c r="J4" s="235"/>
      <c r="K4" s="236"/>
      <c r="L4" s="237">
        <v>28</v>
      </c>
      <c r="M4" s="238"/>
      <c r="N4" s="238"/>
      <c r="O4" s="238"/>
      <c r="P4" s="238"/>
      <c r="Q4" s="238"/>
      <c r="R4" s="238"/>
      <c r="S4" s="238"/>
      <c r="T4" s="239"/>
      <c r="V4" s="89"/>
    </row>
    <row r="5" spans="1:22" ht="13.5" customHeight="1">
      <c r="A5" s="230" t="s">
        <v>56</v>
      </c>
      <c r="B5" s="231"/>
      <c r="C5" s="250" t="s">
        <v>50</v>
      </c>
      <c r="D5" s="250"/>
      <c r="E5" s="250"/>
      <c r="F5" s="251"/>
      <c r="G5" s="251"/>
      <c r="H5" s="251"/>
      <c r="I5" s="251"/>
      <c r="J5" s="251"/>
      <c r="K5" s="251"/>
      <c r="L5" s="250"/>
      <c r="M5" s="250"/>
      <c r="N5" s="250"/>
      <c r="O5" s="250"/>
      <c r="P5" s="250"/>
      <c r="Q5" s="250"/>
      <c r="R5" s="250"/>
      <c r="S5" s="250"/>
      <c r="T5" s="250"/>
    </row>
    <row r="6" spans="1:22" ht="13.5" customHeight="1">
      <c r="A6" s="215" t="s">
        <v>112</v>
      </c>
      <c r="B6" s="216"/>
      <c r="C6" s="217" t="s">
        <v>113</v>
      </c>
      <c r="D6" s="218"/>
      <c r="E6" s="219"/>
      <c r="F6" s="217" t="s">
        <v>114</v>
      </c>
      <c r="G6" s="218"/>
      <c r="H6" s="218"/>
      <c r="I6" s="218"/>
      <c r="J6" s="218"/>
      <c r="K6" s="220"/>
      <c r="L6" s="218" t="s">
        <v>57</v>
      </c>
      <c r="M6" s="218"/>
      <c r="N6" s="218"/>
      <c r="O6" s="221" t="s">
        <v>115</v>
      </c>
      <c r="P6" s="218"/>
      <c r="Q6" s="218"/>
      <c r="R6" s="218"/>
      <c r="S6" s="218"/>
      <c r="T6" s="222"/>
      <c r="V6" s="89"/>
    </row>
    <row r="7" spans="1:22" ht="13.5" customHeight="1" thickBot="1">
      <c r="A7" s="223">
        <f>COUNTIF(F21:HC21,"P")</f>
        <v>1</v>
      </c>
      <c r="B7" s="224"/>
      <c r="C7" s="225">
        <f>COUNTIF(F21:HC21,"F")</f>
        <v>0</v>
      </c>
      <c r="D7" s="226"/>
      <c r="E7" s="224"/>
      <c r="F7" s="225">
        <f>SUM(O7,- A7,- C7)</f>
        <v>0</v>
      </c>
      <c r="G7" s="226"/>
      <c r="H7" s="226"/>
      <c r="I7" s="226"/>
      <c r="J7" s="226"/>
      <c r="K7" s="227"/>
      <c r="L7" s="90">
        <f>COUNTIF(E20:HC20,"N")</f>
        <v>1</v>
      </c>
      <c r="M7" s="90">
        <f>COUNTIF(E20:HC20,"A")</f>
        <v>0</v>
      </c>
      <c r="N7" s="90">
        <f>COUNTIF(E20:HC20,"B")</f>
        <v>0</v>
      </c>
      <c r="O7" s="228">
        <f>COUNTA(E9:HF9)</f>
        <v>1</v>
      </c>
      <c r="P7" s="226"/>
      <c r="Q7" s="226"/>
      <c r="R7" s="226"/>
      <c r="S7" s="226"/>
      <c r="T7" s="229"/>
      <c r="U7" s="91"/>
    </row>
    <row r="8" spans="1:22" ht="11.25" thickBot="1"/>
    <row r="9" spans="1:22" ht="46.5" customHeight="1" thickTop="1" thickBot="1">
      <c r="A9" s="130"/>
      <c r="B9" s="131"/>
      <c r="C9" s="132"/>
      <c r="D9" s="133"/>
      <c r="E9" s="132"/>
      <c r="F9" s="134" t="s">
        <v>33</v>
      </c>
      <c r="G9" s="93"/>
      <c r="H9" s="94"/>
      <c r="I9" s="82"/>
    </row>
    <row r="10" spans="1:22" ht="13.5" customHeight="1">
      <c r="A10" s="135" t="s">
        <v>58</v>
      </c>
      <c r="B10" s="95" t="s">
        <v>59</v>
      </c>
      <c r="C10" s="96"/>
      <c r="D10" s="97"/>
      <c r="E10" s="98"/>
      <c r="F10" s="99"/>
    </row>
    <row r="11" spans="1:22" ht="13.5" customHeight="1">
      <c r="A11" s="136"/>
      <c r="B11" s="95"/>
      <c r="C11" s="96"/>
      <c r="D11" s="97" t="s">
        <v>146</v>
      </c>
      <c r="E11" s="100"/>
      <c r="F11" s="99"/>
      <c r="H11" s="89"/>
    </row>
    <row r="12" spans="1:22" ht="13.5" customHeight="1">
      <c r="A12" s="136"/>
      <c r="B12" s="95"/>
      <c r="C12" s="96"/>
      <c r="D12" s="97"/>
      <c r="E12" s="100"/>
      <c r="F12" s="99"/>
    </row>
    <row r="13" spans="1:22" ht="13.5" customHeight="1">
      <c r="A13" s="136"/>
      <c r="B13" s="95"/>
      <c r="C13" s="96"/>
      <c r="D13" s="97"/>
      <c r="E13" s="101"/>
      <c r="F13" s="99"/>
    </row>
    <row r="14" spans="1:22" ht="13.5" customHeight="1">
      <c r="A14" s="136"/>
      <c r="B14" s="95"/>
      <c r="C14" s="96"/>
      <c r="D14" s="97"/>
      <c r="E14" s="103"/>
      <c r="F14" s="99"/>
    </row>
    <row r="15" spans="1:22" ht="13.5" customHeight="1" thickBot="1">
      <c r="A15" s="136"/>
      <c r="B15" s="104"/>
      <c r="C15" s="105"/>
      <c r="D15" s="106"/>
      <c r="E15" s="107"/>
      <c r="F15" s="108"/>
    </row>
    <row r="16" spans="1:22" ht="13.5" customHeight="1" thickTop="1">
      <c r="A16" s="137" t="s">
        <v>60</v>
      </c>
      <c r="B16" s="109" t="s">
        <v>61</v>
      </c>
      <c r="C16" s="110"/>
      <c r="D16" s="111"/>
      <c r="E16" s="112"/>
      <c r="F16" s="113"/>
    </row>
    <row r="17" spans="1:6" ht="13.5" customHeight="1">
      <c r="A17" s="138"/>
      <c r="B17" s="114"/>
      <c r="C17" s="115"/>
      <c r="D17" s="116" t="s">
        <v>136</v>
      </c>
      <c r="E17" s="174"/>
      <c r="F17" s="99" t="s">
        <v>75</v>
      </c>
    </row>
    <row r="18" spans="1:6" ht="13.5" customHeight="1">
      <c r="A18" s="138"/>
      <c r="B18" s="114"/>
      <c r="C18" s="117"/>
      <c r="D18" s="116"/>
      <c r="E18" s="118"/>
      <c r="F18" s="99"/>
    </row>
    <row r="19" spans="1:6" ht="13.5" customHeight="1" thickBot="1">
      <c r="A19" s="138"/>
      <c r="B19" s="119"/>
      <c r="C19" s="120"/>
      <c r="D19" s="121"/>
      <c r="E19" s="122"/>
      <c r="F19" s="123"/>
    </row>
    <row r="20" spans="1:6" ht="13.5" customHeight="1" thickTop="1">
      <c r="A20" s="137" t="s">
        <v>37</v>
      </c>
      <c r="B20" s="211" t="s">
        <v>38</v>
      </c>
      <c r="C20" s="211"/>
      <c r="D20" s="211"/>
      <c r="E20" s="175"/>
      <c r="F20" s="124" t="s">
        <v>39</v>
      </c>
    </row>
    <row r="21" spans="1:6" ht="13.5" customHeight="1">
      <c r="A21" s="139"/>
      <c r="B21" s="212" t="s">
        <v>42</v>
      </c>
      <c r="C21" s="212"/>
      <c r="D21" s="212"/>
      <c r="E21" s="125"/>
      <c r="F21" s="126" t="s">
        <v>43</v>
      </c>
    </row>
    <row r="22" spans="1:6" ht="13.5" customHeight="1">
      <c r="A22" s="139"/>
      <c r="B22" s="213" t="s">
        <v>44</v>
      </c>
      <c r="C22" s="213"/>
      <c r="D22" s="213"/>
      <c r="E22" s="118"/>
      <c r="F22" s="127">
        <v>39139</v>
      </c>
    </row>
    <row r="23" spans="1:6" ht="11.25" thickBot="1">
      <c r="A23" s="140"/>
      <c r="B23" s="214" t="s">
        <v>45</v>
      </c>
      <c r="C23" s="214"/>
      <c r="D23" s="214"/>
      <c r="E23" s="128"/>
      <c r="F23" s="129"/>
    </row>
    <row r="24" spans="1:6" ht="11.25" thickTop="1">
      <c r="A24" s="92"/>
      <c r="B24" s="84"/>
      <c r="C24" s="85"/>
      <c r="D24" s="84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0:D20"/>
    <mergeCell ref="B21:D21"/>
    <mergeCell ref="B22:D22"/>
    <mergeCell ref="B23:D23"/>
    <mergeCell ref="A6:B6"/>
    <mergeCell ref="C6:E6"/>
  </mergeCells>
  <dataValidations count="3">
    <dataValidation type="list" allowBlank="1" showInputMessage="1" showErrorMessage="1" sqref="F21">
      <formula1>"P,F, "</formula1>
    </dataValidation>
    <dataValidation type="list" allowBlank="1" showInputMessage="1" showErrorMessage="1" sqref="F20">
      <formula1>"N,A,B, "</formula1>
    </dataValidation>
    <dataValidation type="list" allowBlank="1" showInputMessage="1" showErrorMessage="1" sqref="F10:F19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2"/>
  <sheetViews>
    <sheetView workbookViewId="0">
      <selection activeCell="C2" sqref="C2:D2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40" t="s">
        <v>51</v>
      </c>
      <c r="B2" s="241"/>
      <c r="C2" s="242" t="s">
        <v>154</v>
      </c>
      <c r="D2" s="243"/>
      <c r="F2" s="241" t="s">
        <v>116</v>
      </c>
      <c r="G2" s="241"/>
      <c r="H2" s="241"/>
      <c r="I2" s="241"/>
      <c r="J2" s="241"/>
      <c r="K2" s="241"/>
      <c r="L2" s="244" t="s">
        <v>134</v>
      </c>
      <c r="M2" s="245"/>
      <c r="N2" s="245"/>
      <c r="O2" s="245"/>
      <c r="P2" s="245"/>
      <c r="Q2" s="245"/>
      <c r="R2" s="245"/>
      <c r="S2" s="245"/>
      <c r="T2" s="246"/>
    </row>
    <row r="3" spans="1:22" ht="13.5" customHeight="1">
      <c r="A3" s="230" t="s">
        <v>52</v>
      </c>
      <c r="B3" s="231"/>
      <c r="C3" s="247" t="s">
        <v>32</v>
      </c>
      <c r="D3" s="248"/>
      <c r="E3" s="249"/>
      <c r="F3" s="234" t="s">
        <v>53</v>
      </c>
      <c r="G3" s="235"/>
      <c r="H3" s="235"/>
      <c r="I3" s="235"/>
      <c r="J3" s="235"/>
      <c r="K3" s="236"/>
      <c r="L3" s="248"/>
      <c r="M3" s="248"/>
      <c r="N3" s="248"/>
      <c r="O3" s="86"/>
      <c r="P3" s="86"/>
      <c r="Q3" s="86"/>
      <c r="R3" s="86"/>
      <c r="S3" s="86"/>
      <c r="T3" s="87"/>
    </row>
    <row r="4" spans="1:22" ht="13.5" customHeight="1">
      <c r="A4" s="230" t="s">
        <v>54</v>
      </c>
      <c r="B4" s="231"/>
      <c r="C4" s="232">
        <v>300</v>
      </c>
      <c r="D4" s="233"/>
      <c r="E4" s="88"/>
      <c r="F4" s="234" t="s">
        <v>55</v>
      </c>
      <c r="G4" s="235"/>
      <c r="H4" s="235"/>
      <c r="I4" s="235"/>
      <c r="J4" s="235"/>
      <c r="K4" s="236"/>
      <c r="L4" s="237">
        <v>28</v>
      </c>
      <c r="M4" s="238"/>
      <c r="N4" s="238"/>
      <c r="O4" s="238"/>
      <c r="P4" s="238"/>
      <c r="Q4" s="238"/>
      <c r="R4" s="238"/>
      <c r="S4" s="238"/>
      <c r="T4" s="239"/>
      <c r="V4" s="89"/>
    </row>
    <row r="5" spans="1:22" ht="13.5" customHeight="1">
      <c r="A5" s="230" t="s">
        <v>56</v>
      </c>
      <c r="B5" s="231"/>
      <c r="C5" s="250" t="s">
        <v>50</v>
      </c>
      <c r="D5" s="250"/>
      <c r="E5" s="250"/>
      <c r="F5" s="251"/>
      <c r="G5" s="251"/>
      <c r="H5" s="251"/>
      <c r="I5" s="251"/>
      <c r="J5" s="251"/>
      <c r="K5" s="251"/>
      <c r="L5" s="250"/>
      <c r="M5" s="250"/>
      <c r="N5" s="250"/>
      <c r="O5" s="250"/>
      <c r="P5" s="250"/>
      <c r="Q5" s="250"/>
      <c r="R5" s="250"/>
      <c r="S5" s="250"/>
      <c r="T5" s="250"/>
    </row>
    <row r="6" spans="1:22" ht="13.5" customHeight="1">
      <c r="A6" s="215" t="s">
        <v>112</v>
      </c>
      <c r="B6" s="216"/>
      <c r="C6" s="217" t="s">
        <v>113</v>
      </c>
      <c r="D6" s="218"/>
      <c r="E6" s="219"/>
      <c r="F6" s="217" t="s">
        <v>114</v>
      </c>
      <c r="G6" s="218"/>
      <c r="H6" s="218"/>
      <c r="I6" s="218"/>
      <c r="J6" s="218"/>
      <c r="K6" s="220"/>
      <c r="L6" s="218" t="s">
        <v>57</v>
      </c>
      <c r="M6" s="218"/>
      <c r="N6" s="218"/>
      <c r="O6" s="221" t="s">
        <v>115</v>
      </c>
      <c r="P6" s="218"/>
      <c r="Q6" s="218"/>
      <c r="R6" s="218"/>
      <c r="S6" s="218"/>
      <c r="T6" s="222"/>
      <c r="V6" s="89"/>
    </row>
    <row r="7" spans="1:22" ht="13.5" customHeight="1" thickBot="1">
      <c r="A7" s="223">
        <f>COUNTIF(F19:HD19,"P")</f>
        <v>3</v>
      </c>
      <c r="B7" s="224"/>
      <c r="C7" s="225">
        <f>COUNTIF(F19:HD19,"F")</f>
        <v>0</v>
      </c>
      <c r="D7" s="226"/>
      <c r="E7" s="224"/>
      <c r="F7" s="225">
        <f>SUM(O7,- A7,- C7)</f>
        <v>0</v>
      </c>
      <c r="G7" s="226"/>
      <c r="H7" s="226"/>
      <c r="I7" s="226"/>
      <c r="J7" s="226"/>
      <c r="K7" s="227"/>
      <c r="L7" s="90">
        <f>COUNTIF(E18:HD18,"N")</f>
        <v>3</v>
      </c>
      <c r="M7" s="90">
        <f>COUNTIF(E18:HD18,"A")</f>
        <v>0</v>
      </c>
      <c r="N7" s="90">
        <f>COUNTIF(E18:HD18,"B")</f>
        <v>0</v>
      </c>
      <c r="O7" s="228">
        <f>COUNTA(E9:HG9)</f>
        <v>3</v>
      </c>
      <c r="P7" s="226"/>
      <c r="Q7" s="226"/>
      <c r="R7" s="226"/>
      <c r="S7" s="226"/>
      <c r="T7" s="229"/>
      <c r="U7" s="91"/>
    </row>
    <row r="8" spans="1:22" ht="11.25" thickBot="1"/>
    <row r="9" spans="1:22" ht="46.5" customHeight="1" thickTop="1" thickBot="1">
      <c r="A9" s="130"/>
      <c r="B9" s="131"/>
      <c r="C9" s="132"/>
      <c r="D9" s="133"/>
      <c r="E9" s="132"/>
      <c r="F9" s="134" t="s">
        <v>33</v>
      </c>
      <c r="G9" s="134" t="s">
        <v>34</v>
      </c>
      <c r="H9" s="134" t="s">
        <v>35</v>
      </c>
      <c r="I9" s="94"/>
      <c r="J9" s="82"/>
    </row>
    <row r="10" spans="1:22" ht="13.5" customHeight="1">
      <c r="A10" s="135" t="s">
        <v>58</v>
      </c>
      <c r="B10" s="95" t="s">
        <v>59</v>
      </c>
      <c r="C10" s="96"/>
      <c r="D10" s="97"/>
      <c r="E10" s="98"/>
      <c r="F10" s="99"/>
      <c r="G10" s="99"/>
      <c r="H10" s="99"/>
    </row>
    <row r="11" spans="1:22" ht="13.5" customHeight="1">
      <c r="A11" s="136"/>
      <c r="B11" s="95"/>
      <c r="C11" s="96"/>
      <c r="D11" s="97" t="s">
        <v>146</v>
      </c>
      <c r="E11" s="100"/>
      <c r="F11" s="99"/>
      <c r="G11" s="99"/>
      <c r="H11" s="99"/>
      <c r="I11" s="89"/>
    </row>
    <row r="12" spans="1:22" ht="13.5" customHeight="1">
      <c r="A12" s="136"/>
      <c r="B12" s="95"/>
      <c r="C12" s="96"/>
      <c r="D12" s="97"/>
      <c r="E12" s="100"/>
      <c r="F12" s="99"/>
      <c r="G12" s="99"/>
      <c r="H12" s="99"/>
    </row>
    <row r="13" spans="1:22" ht="13.5" customHeight="1">
      <c r="A13" s="136"/>
      <c r="B13" s="95"/>
      <c r="C13" s="96"/>
      <c r="D13" s="97"/>
      <c r="E13" s="101"/>
      <c r="F13" s="99"/>
      <c r="G13" s="99"/>
      <c r="H13" s="99"/>
    </row>
    <row r="14" spans="1:22" ht="13.5" customHeight="1">
      <c r="A14" s="136"/>
      <c r="B14" s="95" t="s">
        <v>137</v>
      </c>
      <c r="C14" s="96"/>
      <c r="D14" s="97"/>
      <c r="E14" s="103"/>
      <c r="F14" s="99"/>
      <c r="G14" s="99"/>
      <c r="H14" s="99"/>
    </row>
    <row r="15" spans="1:22" ht="13.5" customHeight="1">
      <c r="A15" s="136"/>
      <c r="B15" s="95"/>
      <c r="C15" s="96"/>
      <c r="D15" s="97" t="s">
        <v>145</v>
      </c>
      <c r="E15" s="103"/>
      <c r="F15" s="99" t="s">
        <v>75</v>
      </c>
      <c r="G15" s="99" t="s">
        <v>75</v>
      </c>
      <c r="H15" s="99"/>
      <c r="J15" s="89"/>
    </row>
    <row r="16" spans="1:22" ht="13.5" customHeight="1">
      <c r="A16" s="136"/>
      <c r="B16" s="95"/>
      <c r="C16" s="96"/>
      <c r="D16" s="176" t="s">
        <v>144</v>
      </c>
      <c r="E16" s="103"/>
      <c r="F16" s="99"/>
      <c r="G16" s="99"/>
      <c r="H16" s="99" t="s">
        <v>75</v>
      </c>
    </row>
    <row r="17" spans="1:8" ht="13.5" customHeight="1" thickBot="1">
      <c r="A17" s="136"/>
      <c r="B17" s="95"/>
      <c r="C17" s="96"/>
      <c r="D17" s="97" t="s">
        <v>149</v>
      </c>
      <c r="E17" s="103"/>
      <c r="F17" s="99"/>
      <c r="G17" s="99" t="s">
        <v>75</v>
      </c>
      <c r="H17" s="99"/>
    </row>
    <row r="18" spans="1:8" ht="13.5" customHeight="1" thickTop="1">
      <c r="A18" s="137" t="s">
        <v>37</v>
      </c>
      <c r="B18" s="211" t="s">
        <v>38</v>
      </c>
      <c r="C18" s="211"/>
      <c r="D18" s="211"/>
      <c r="E18" s="175"/>
      <c r="F18" s="124" t="s">
        <v>39</v>
      </c>
      <c r="G18" s="124" t="s">
        <v>39</v>
      </c>
      <c r="H18" s="124" t="s">
        <v>39</v>
      </c>
    </row>
    <row r="19" spans="1:8" ht="13.5" customHeight="1">
      <c r="A19" s="139"/>
      <c r="B19" s="212" t="s">
        <v>42</v>
      </c>
      <c r="C19" s="212"/>
      <c r="D19" s="212"/>
      <c r="E19" s="125"/>
      <c r="F19" s="126" t="s">
        <v>43</v>
      </c>
      <c r="G19" s="126" t="s">
        <v>43</v>
      </c>
      <c r="H19" s="126" t="s">
        <v>43</v>
      </c>
    </row>
    <row r="20" spans="1:8" ht="13.5" customHeight="1">
      <c r="A20" s="139"/>
      <c r="B20" s="213" t="s">
        <v>44</v>
      </c>
      <c r="C20" s="213"/>
      <c r="D20" s="213"/>
      <c r="E20" s="118"/>
      <c r="F20" s="127">
        <v>39139</v>
      </c>
      <c r="G20" s="127">
        <v>39139</v>
      </c>
      <c r="H20" s="127">
        <v>39140</v>
      </c>
    </row>
    <row r="21" spans="1:8" ht="11.25" thickBot="1">
      <c r="A21" s="140"/>
      <c r="B21" s="214" t="s">
        <v>45</v>
      </c>
      <c r="C21" s="214"/>
      <c r="D21" s="214"/>
      <c r="E21" s="128"/>
      <c r="F21" s="129"/>
      <c r="G21" s="129"/>
      <c r="H21" s="129"/>
    </row>
    <row r="22" spans="1:8" ht="11.25" thickTop="1">
      <c r="A22" s="92"/>
      <c r="B22" s="84"/>
      <c r="C22" s="85"/>
      <c r="D22" s="84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18:D18"/>
    <mergeCell ref="B19:D19"/>
    <mergeCell ref="B20:D20"/>
    <mergeCell ref="B21:D21"/>
    <mergeCell ref="A6:B6"/>
    <mergeCell ref="C6:E6"/>
  </mergeCells>
  <dataValidations count="3">
    <dataValidation type="list" allowBlank="1" showInputMessage="1" showErrorMessage="1" sqref="F18:H18">
      <formula1>"N,A,B, "</formula1>
    </dataValidation>
    <dataValidation type="list" allowBlank="1" showInputMessage="1" showErrorMessage="1" sqref="F19:H19">
      <formula1>"P,F, "</formula1>
    </dataValidation>
    <dataValidation type="list" allowBlank="1" showInputMessage="1" showErrorMessage="1" sqref="F10:H17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ガイドライン</vt:lpstr>
      <vt:lpstr>表紙</vt:lpstr>
      <vt:lpstr>機能一覧</vt:lpstr>
      <vt:lpstr>テスト報告</vt:lpstr>
      <vt:lpstr>saveQuestion</vt:lpstr>
      <vt:lpstr>findQuestionById</vt:lpstr>
      <vt:lpstr>findQuestionByCode</vt:lpstr>
      <vt:lpstr>findAllQuestion</vt:lpstr>
      <vt:lpstr>updateQuestion</vt:lpstr>
      <vt:lpstr>deleteQuestion</vt:lpstr>
      <vt:lpstr>deleteQuestion!Print_Area</vt:lpstr>
      <vt:lpstr>findAllQuestion!Print_Area</vt:lpstr>
      <vt:lpstr>findQuestionByCode!Print_Area</vt:lpstr>
      <vt:lpstr>findQuestionById!Print_Area</vt:lpstr>
      <vt:lpstr>saveQuestion!Print_Area</vt:lpstr>
      <vt:lpstr>updateQuestion!Print_Area</vt:lpstr>
      <vt:lpstr>ガイドライン!Print_Area</vt:lpstr>
      <vt:lpstr>テスト報告!Print_Area</vt:lpstr>
      <vt:lpstr>機能一覧!Print_Area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Hoang Linh</cp:lastModifiedBy>
  <cp:lastPrinted>2012-08-10T10:31:13Z</cp:lastPrinted>
  <dcterms:created xsi:type="dcterms:W3CDTF">2007-10-09T09:39:48Z</dcterms:created>
  <dcterms:modified xsi:type="dcterms:W3CDTF">2016-08-24T22:29:17Z</dcterms:modified>
  <cp:category>Template</cp:category>
  <cp:contentStatus>20/8/2012</cp:contentStatus>
</cp:coreProperties>
</file>