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201605JS01\WIP\Users\LinhNH\Veazy_Unit_Test_Case\"/>
    </mc:Choice>
  </mc:AlternateContent>
  <bookViews>
    <workbookView xWindow="0" yWindow="0" windowWidth="10605" windowHeight="0" tabRatio="698" activeTab="7"/>
  </bookViews>
  <sheets>
    <sheet name="ガイドライン" sheetId="13" r:id="rId1"/>
    <sheet name="表紙" sheetId="4" r:id="rId2"/>
    <sheet name="機能一覧" sheetId="5" r:id="rId3"/>
    <sheet name="テスト報告" sheetId="6" r:id="rId4"/>
    <sheet name="getCourses" sheetId="7" r:id="rId5"/>
    <sheet name="findLearnerExams" sheetId="10" r:id="rId6"/>
    <sheet name="saveExam" sheetId="11" r:id="rId7"/>
    <sheet name="findExamById" sheetId="15" r:id="rId8"/>
  </sheets>
  <definedNames>
    <definedName name="ACTION" localSheetId="7">#REF!</definedName>
    <definedName name="ACTION">#REF!</definedName>
    <definedName name="deleteLesson">#REF!</definedName>
    <definedName name="deleteReport">#REF!</definedName>
    <definedName name="findUserById">#REF!</definedName>
    <definedName name="generateTest">#REF!</definedName>
    <definedName name="getAllReports">#REF!</definedName>
    <definedName name="getLessonVersion">#REF!</definedName>
    <definedName name="_xlnm.Print_Area" localSheetId="7">findExamById!$A$1:$T$36</definedName>
    <definedName name="_xlnm.Print_Area" localSheetId="5">findLearnerExams!$A$1:$T$35</definedName>
    <definedName name="_xlnm.Print_Area" localSheetId="4">getCourses!$A$1:$T$27</definedName>
    <definedName name="_xlnm.Print_Area" localSheetId="6">saveExam!$A$1:$T$33</definedName>
    <definedName name="_xlnm.Print_Area" localSheetId="0">ガイドライン!$A$1:$A$48</definedName>
    <definedName name="_xlnm.Print_Area" localSheetId="3">テスト報告!$A$1:$I$43</definedName>
    <definedName name="_xlnm.Print_Area" localSheetId="2">機能一覧!$A$1:$H$17</definedName>
    <definedName name="readReport">#REF!</definedName>
    <definedName name="reportLesson">#REF!</definedName>
    <definedName name="updateLesson">#REF!</definedName>
    <definedName name="Z_2C0D9096_8D85_462A_A9B5_0B488ADB4269_.wvu.Cols" localSheetId="7" hidden="1">findExamById!$E:$E</definedName>
    <definedName name="Z_2C0D9096_8D85_462A_A9B5_0B488ADB4269_.wvu.Cols" localSheetId="5" hidden="1">findLearnerExams!$E:$E</definedName>
    <definedName name="Z_2C0D9096_8D85_462A_A9B5_0B488ADB4269_.wvu.Cols" localSheetId="4" hidden="1">getCourses!$E:$E</definedName>
    <definedName name="Z_2C0D9096_8D85_462A_A9B5_0B488ADB4269_.wvu.Cols" localSheetId="6" hidden="1">saveExam!$E:$E</definedName>
    <definedName name="Z_2C0D9096_8D85_462A_A9B5_0B488ADB4269_.wvu.PrintArea" localSheetId="3" hidden="1">テスト報告!$A:$I</definedName>
    <definedName name="Z_6F1DCD5D_5DAC_4817_BF40_2B66F6F593E6_.wvu.Cols" localSheetId="7" hidden="1">findExamById!$E:$E</definedName>
    <definedName name="Z_6F1DCD5D_5DAC_4817_BF40_2B66F6F593E6_.wvu.Cols" localSheetId="5" hidden="1">findLearnerExams!$E:$E</definedName>
    <definedName name="Z_6F1DCD5D_5DAC_4817_BF40_2B66F6F593E6_.wvu.Cols" localSheetId="4" hidden="1">getCourses!$E:$E</definedName>
    <definedName name="Z_6F1DCD5D_5DAC_4817_BF40_2B66F6F593E6_.wvu.Cols" localSheetId="6" hidden="1">saveExam!$E:$E</definedName>
    <definedName name="Z_6F1DCD5D_5DAC_4817_BF40_2B66F6F593E6_.wvu.PrintArea" localSheetId="3" hidden="1">テスト報告!$A:$I</definedName>
    <definedName name="Z_BE54E0AD_3725_4423_92D7_4F1C045BE1BC_.wvu.Cols" localSheetId="7" hidden="1">findExamById!$E:$E</definedName>
    <definedName name="Z_BE54E0AD_3725_4423_92D7_4F1C045BE1BC_.wvu.Cols" localSheetId="5" hidden="1">findLearnerExams!$E:$E</definedName>
    <definedName name="Z_BE54E0AD_3725_4423_92D7_4F1C045BE1BC_.wvu.Cols" localSheetId="4" hidden="1">getCourses!$E:$E</definedName>
    <definedName name="Z_BE54E0AD_3725_4423_92D7_4F1C045BE1BC_.wvu.Cols" localSheetId="6" hidden="1">saveExam!$E:$E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N6" i="15" l="1"/>
  <c r="H15" i="6" s="1"/>
  <c r="M6" i="15"/>
  <c r="G15" i="6" s="1"/>
  <c r="L6" i="15"/>
  <c r="F15" i="6" s="1"/>
  <c r="C6" i="15"/>
  <c r="D15" i="6" s="1"/>
  <c r="A6" i="15"/>
  <c r="C15" i="6" s="1"/>
  <c r="N6" i="11"/>
  <c r="M6" i="11"/>
  <c r="L6" i="11"/>
  <c r="A6" i="11"/>
  <c r="O6" i="10"/>
  <c r="L4" i="10" s="1"/>
  <c r="L6" i="10"/>
  <c r="C6" i="10"/>
  <c r="A6" i="10"/>
  <c r="E4" i="5"/>
  <c r="F6" i="10" l="1"/>
  <c r="O6" i="15" l="1"/>
  <c r="L4" i="15" l="1"/>
  <c r="I15" i="6"/>
  <c r="F6" i="15"/>
  <c r="E15" i="6" s="1"/>
  <c r="G14" i="6"/>
  <c r="F14" i="6"/>
  <c r="N6" i="10"/>
  <c r="H13" i="6" s="1"/>
  <c r="M6" i="10"/>
  <c r="G13" i="6" s="1"/>
  <c r="F13" i="6"/>
  <c r="N6" i="7"/>
  <c r="H12" i="6" s="1"/>
  <c r="M6" i="7"/>
  <c r="G12" i="6" s="1"/>
  <c r="L6" i="7"/>
  <c r="F12" i="6" s="1"/>
  <c r="C6" i="11"/>
  <c r="D14" i="6" s="1"/>
  <c r="D13" i="6"/>
  <c r="C13" i="6"/>
  <c r="C6" i="7"/>
  <c r="D12" i="6" s="1"/>
  <c r="A6" i="7"/>
  <c r="C12" i="6" s="1"/>
  <c r="L2" i="11"/>
  <c r="C2" i="11"/>
  <c r="L2" i="10"/>
  <c r="C2" i="10"/>
  <c r="C2" i="7"/>
  <c r="O6" i="11"/>
  <c r="I14" i="6" s="1"/>
  <c r="H14" i="6"/>
  <c r="C14" i="6"/>
  <c r="O6" i="7"/>
  <c r="I13" i="6"/>
  <c r="E5" i="5"/>
  <c r="B4" i="6"/>
  <c r="B5" i="6"/>
  <c r="B6" i="6" s="1"/>
  <c r="L2" i="7"/>
  <c r="L4" i="11" l="1"/>
  <c r="F6" i="11"/>
  <c r="E14" i="6" s="1"/>
  <c r="I12" i="6"/>
  <c r="I19" i="6" s="1"/>
  <c r="L4" i="7"/>
  <c r="D19" i="6"/>
  <c r="H19" i="6"/>
  <c r="F6" i="7"/>
  <c r="E12" i="6" s="1"/>
  <c r="C19" i="6"/>
  <c r="G19" i="6"/>
  <c r="E13" i="6"/>
  <c r="F19" i="6"/>
  <c r="E19" i="6" l="1"/>
  <c r="D22" i="6"/>
  <c r="D25" i="6"/>
  <c r="D23" i="6"/>
  <c r="D24" i="6"/>
  <c r="D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ANa</author>
    <author>MinhNN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  <comment ref="D10" authorId="1" shapeId="0">
      <text>
        <r>
          <rPr>
            <b/>
            <sz val="9"/>
            <color indexed="81"/>
            <rFont val="Tahoma"/>
            <charset val="1"/>
          </rPr>
          <t>MinhNN:</t>
        </r>
        <r>
          <rPr>
            <sz val="9"/>
            <color indexed="81"/>
            <rFont val="Tahoma"/>
            <charset val="1"/>
          </rPr>
          <t xml:space="preserve">
Precondition chung trong service layer nay la Application Context duoc initialized. Minh ko can dieu kien connect vi chi test service layer thoi</t>
        </r>
      </text>
    </comment>
  </commentList>
</comments>
</file>

<file path=xl/comments3.xml><?xml version="1.0" encoding="utf-8"?>
<comments xmlns="http://schemas.openxmlformats.org/spreadsheetml/2006/main">
  <authors>
    <author>ANa</author>
    <author>MinhNN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  <comment ref="D10" authorId="1" shapeId="0">
      <text>
        <r>
          <rPr>
            <b/>
            <sz val="9"/>
            <color indexed="81"/>
            <rFont val="Tahoma"/>
            <charset val="1"/>
          </rPr>
          <t>MinhNN:</t>
        </r>
        <r>
          <rPr>
            <sz val="9"/>
            <color indexed="81"/>
            <rFont val="Tahoma"/>
            <charset val="1"/>
          </rPr>
          <t xml:space="preserve">
Precondition chung trong service layer nay la Application Context duoc initialized. Minh ko can dieu kien connect vi chi test service layer thoi</t>
        </r>
      </text>
    </comment>
  </commentList>
</comments>
</file>

<file path=xl/comments4.xml><?xml version="1.0" encoding="utf-8"?>
<comments xmlns="http://schemas.openxmlformats.org/spreadsheetml/2006/main">
  <authors>
    <author>MinhNN</author>
    <author>ANa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MinhNN:</t>
        </r>
        <r>
          <rPr>
            <sz val="9"/>
            <color indexed="81"/>
            <rFont val="Tahoma"/>
            <family val="2"/>
          </rPr>
          <t xml:space="preserve">
cái dòng này phải bịa ko @@</t>
        </r>
      </text>
    </comment>
    <comment ref="C9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MinhNN:</t>
        </r>
        <r>
          <rPr>
            <sz val="9"/>
            <color indexed="81"/>
            <rFont val="Tahoma"/>
            <family val="2"/>
          </rPr>
          <t xml:space="preserve">
case null nua</t>
        </r>
      </text>
    </comment>
  </commentList>
</comments>
</file>

<file path=xl/comments5.xml><?xml version="1.0" encoding="utf-8"?>
<comments xmlns="http://schemas.openxmlformats.org/spreadsheetml/2006/main">
  <authors>
    <author>ANa</author>
    <author>MinhNN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  <comment ref="D19" authorId="1" shapeId="0">
      <text>
        <r>
          <rPr>
            <b/>
            <sz val="9"/>
            <color indexed="81"/>
            <rFont val="Tahoma"/>
            <family val="2"/>
          </rPr>
          <t>MinhNN:</t>
        </r>
        <r>
          <rPr>
            <sz val="9"/>
            <color indexed="81"/>
            <rFont val="Tahoma"/>
            <family val="2"/>
          </rPr>
          <t xml:space="preserve">
expect exception</t>
        </r>
      </text>
    </comment>
  </commentList>
</comments>
</file>

<file path=xl/sharedStrings.xml><?xml version="1.0" encoding="utf-8"?>
<sst xmlns="http://schemas.openxmlformats.org/spreadsheetml/2006/main" count="300" uniqueCount="164">
  <si>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</si>
  <si>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</si>
  <si>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</si>
  <si>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</si>
  <si>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</si>
  <si>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</si>
  <si>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</si>
  <si>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t>&lt;Date when this test report is created&gt;</t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</si>
  <si>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</si>
  <si>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</si>
  <si>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</si>
  <si>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</si>
  <si>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</si>
  <si>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</si>
  <si>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</si>
  <si>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</si>
  <si>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</si>
  <si>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</si>
  <si>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</si>
  <si>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</si>
  <si>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</si>
  <si>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t>Function2</t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</si>
  <si>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</si>
  <si>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</si>
  <si>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</si>
  <si>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</si>
  <si>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</si>
  <si>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</si>
  <si>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</si>
  <si>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</si>
  <si>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</si>
  <si>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</si>
  <si>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</si>
  <si>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</si>
  <si>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</si>
  <si>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UTCID04</t>
  </si>
  <si>
    <r>
      <rPr>
        <sz val="8"/>
        <rFont val="Arial Unicode MS"/>
        <family val="2"/>
      </rPr>
      <t>""</t>
    </r>
  </si>
  <si>
    <t>null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</si>
  <si>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</si>
  <si>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</si>
  <si>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</si>
  <si>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</si>
  <si>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</si>
  <si>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</si>
  <si>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</si>
  <si>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</si>
  <si>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</si>
  <si>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</si>
  <si>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</si>
  <si>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</si>
  <si>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</si>
  <si>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Return</t>
    <phoneticPr fontId="34" type="noConversion"/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</si>
  <si>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</si>
  <si>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</si>
  <si>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</si>
  <si>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</si>
  <si>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</si>
  <si>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</si>
  <si>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</si>
  <si>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</si>
  <si>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</si>
  <si>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</si>
  <si>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>Exception</t>
  </si>
  <si>
    <t>Function3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</si>
  <si>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</si>
  <si>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</si>
  <si>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</si>
  <si>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</si>
  <si>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</si>
  <si>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</si>
  <si>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</si>
  <si>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</si>
  <si>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</si>
  <si>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</si>
  <si>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</si>
  <si>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</si>
  <si>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</si>
  <si>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</si>
  <si>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</si>
  <si>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</si>
  <si>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</si>
  <si>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</si>
  <si>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</si>
  <si>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</si>
  <si>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</si>
  <si>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</si>
  <si>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</si>
  <si>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</si>
  <si>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</si>
  <si>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</si>
  <si>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</si>
  <si>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</si>
  <si>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</si>
  <si>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</si>
  <si>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</si>
  <si>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</si>
  <si>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</si>
  <si>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</si>
  <si>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</si>
  <si>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</si>
  <si>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</si>
  <si>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</si>
  <si>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</si>
  <si>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</si>
  <si>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</si>
  <si>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</si>
  <si>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</si>
  <si>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</si>
  <si>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</si>
  <si>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</si>
  <si>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</si>
  <si>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</si>
  <si>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</si>
  <si>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</si>
  <si>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</si>
  <si>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</si>
  <si>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</si>
  <si>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</si>
  <si>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</si>
  <si>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>テスト網羅率</t>
  </si>
  <si>
    <t>CourseServiceImpl</t>
  </si>
  <si>
    <t>getCourses</t>
  </si>
  <si>
    <t>シート名</t>
  </si>
  <si>
    <t>合格</t>
  </si>
  <si>
    <t>ExamServiceImpl</t>
  </si>
  <si>
    <t>findLearnerExams</t>
  </si>
  <si>
    <t>learnerId</t>
  </si>
  <si>
    <t>List&lt;ExamModel&gt;</t>
  </si>
  <si>
    <t>List&lt;Courses&gt;</t>
  </si>
  <si>
    <t>saveExam</t>
  </si>
  <si>
    <t>ExamModel</t>
  </si>
  <si>
    <t>""</t>
  </si>
  <si>
    <t>examModel</t>
  </si>
  <si>
    <t>findExamById</t>
  </si>
  <si>
    <t>Function4</t>
  </si>
  <si>
    <t>ExamId</t>
  </si>
  <si>
    <t>"null"</t>
  </si>
  <si>
    <t>VIETNAMESE STUDY SYSTEM FOR JAPANESE</t>
  </si>
  <si>
    <t>Veazy</t>
  </si>
  <si>
    <t>Nguyen Hoang Linh</t>
  </si>
  <si>
    <t>レビュー者/承認者</t>
  </si>
  <si>
    <t>版数</t>
  </si>
  <si>
    <t>1.0</t>
  </si>
  <si>
    <t>変更箇所</t>
  </si>
  <si>
    <t>first version</t>
  </si>
  <si>
    <t>変更の説明</t>
  </si>
  <si>
    <t>First version of the document</t>
  </si>
  <si>
    <t xml:space="preserve">Server, Database
</t>
  </si>
  <si>
    <t>要求名</t>
  </si>
  <si>
    <t>漏れた項目数</t>
  </si>
  <si>
    <t>ステップ数</t>
  </si>
  <si>
    <t>Dao Thanh Tung</t>
  </si>
  <si>
    <t>実施者</t>
  </si>
  <si>
    <t>未テスト</t>
  </si>
  <si>
    <t>失敗</t>
  </si>
  <si>
    <t>DaoThanhTung</t>
  </si>
  <si>
    <t>valid Id</t>
  </si>
  <si>
    <t>Id of learner have 0 exam</t>
  </si>
  <si>
    <t>empty List&lt;ExamModel&gt;</t>
  </si>
  <si>
    <t>Veazy_Courses_And_ Exam_Unit_Test_Case_v1.0</t>
  </si>
  <si>
    <t>Application Context Initialized</t>
  </si>
  <si>
    <t>標準のテスト項目数/KLOC</t>
  </si>
  <si>
    <t xml:space="preserve"> exception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</si>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</sst>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7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  <font>
      <sz val="12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9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/>
      <top style="medium">
        <color indexed="64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368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wrapText="1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7" fillId="25" borderId="25" xfId="41" applyNumberFormat="1" applyFont="1" applyFill="1" applyBorder="1" applyAlignment="1">
      <alignment horizontal="center" wrapText="1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0" fontId="52" fillId="28" borderId="0" xfId="0" applyFont="1" applyFill="1">
      <alignment vertical="center" readingOrder="1"/>
    </xf>
    <xf numFmtId="49" fontId="31" fillId="24" borderId="15" xfId="34" applyNumberFormat="1" applyFont="1" applyFill="1" applyBorder="1"/>
    <xf numFmtId="0" fontId="30" fillId="24" borderId="39" xfId="41" applyFont="1" applyFill="1" applyBorder="1" applyAlignment="1">
      <alignment horizontal="left" vertical="center" readingOrder="1"/>
    </xf>
    <xf numFmtId="0" fontId="44" fillId="24" borderId="10" xfId="41" applyFont="1" applyFill="1" applyBorder="1" applyAlignment="1">
      <alignment horizontal="left" readingOrder="1"/>
    </xf>
    <xf numFmtId="0" fontId="44" fillId="24" borderId="44" xfId="41" applyFont="1" applyFill="1" applyBorder="1" applyAlignment="1">
      <alignment horizontal="left" readingOrder="1"/>
    </xf>
    <xf numFmtId="0" fontId="44" fillId="24" borderId="11" xfId="41" applyFont="1" applyFill="1" applyBorder="1" applyAlignment="1">
      <alignment horizontal="left" readingOrder="1"/>
    </xf>
    <xf numFmtId="0" fontId="30" fillId="24" borderId="39" xfId="41" applyFont="1" applyFill="1" applyBorder="1" applyAlignment="1">
      <alignment vertical="center" readingOrder="1"/>
    </xf>
    <xf numFmtId="0" fontId="30" fillId="24" borderId="0" xfId="41" applyFont="1" applyFill="1" applyBorder="1" applyAlignment="1">
      <alignment horizontal="left" readingOrder="1"/>
    </xf>
    <xf numFmtId="2" fontId="30" fillId="24" borderId="0" xfId="41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39" xfId="41" applyFont="1" applyFill="1" applyBorder="1" applyAlignment="1">
      <alignment horizontal="left" vertical="center" readingOrder="1"/>
    </xf>
    <xf numFmtId="0" fontId="65" fillId="24" borderId="0" xfId="41" applyFont="1" applyFill="1" applyBorder="1" applyAlignment="1">
      <alignment horizontal="left" readingOrder="1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0" xfId="39" applyFont="1" applyFill="1" applyBorder="1" applyAlignment="1">
      <alignment wrapText="1" readingOrder="1"/>
    </xf>
    <xf numFmtId="0" fontId="38" fillId="30" borderId="41" xfId="39" applyFont="1" applyFill="1" applyBorder="1" applyAlignment="1">
      <alignment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5" fillId="30" borderId="42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9" fillId="29" borderId="33" xfId="41" applyFont="1" applyFill="1" applyBorder="1" applyAlignment="1">
      <alignment horizontal="center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horizontal="right" readingOrder="1"/>
    </xf>
    <xf numFmtId="0" fontId="40" fillId="29" borderId="0" xfId="41" applyFont="1" applyFill="1" applyAlignment="1">
      <alignment horizontal="center" readingOrder="1"/>
    </xf>
    <xf numFmtId="0" fontId="36" fillId="29" borderId="35" xfId="41" applyFont="1" applyFill="1" applyBorder="1" applyAlignment="1"/>
    <xf numFmtId="0" fontId="36" fillId="29" borderId="36" xfId="41" applyFont="1" applyFill="1" applyBorder="1" applyAlignment="1"/>
    <xf numFmtId="0" fontId="35" fillId="29" borderId="37" xfId="41" applyFont="1" applyFill="1" applyBorder="1" applyAlignment="1">
      <alignment horizontal="right" readingOrder="1"/>
    </xf>
    <xf numFmtId="0" fontId="35" fillId="29" borderId="38" xfId="41" applyFont="1" applyFill="1" applyBorder="1" applyAlignment="1">
      <alignment horizontal="left" readingOrder="1"/>
    </xf>
    <xf numFmtId="0" fontId="39" fillId="29" borderId="38" xfId="41" applyFont="1" applyFill="1" applyBorder="1" applyAlignment="1">
      <alignment horizontal="center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6" fillId="29" borderId="29" xfId="41" applyFont="1" applyFill="1" applyBorder="1" applyAlignment="1"/>
    <xf numFmtId="0" fontId="2" fillId="29" borderId="30" xfId="41" applyFill="1" applyBorder="1" applyAlignment="1"/>
    <xf numFmtId="0" fontId="35" fillId="29" borderId="33" xfId="41" applyFont="1" applyFill="1" applyBorder="1"/>
    <xf numFmtId="0" fontId="35" fillId="29" borderId="48" xfId="41" applyFont="1" applyFill="1" applyBorder="1" applyAlignment="1">
      <alignment horizontal="left" readingOrder="1"/>
    </xf>
    <xf numFmtId="0" fontId="41" fillId="29" borderId="48" xfId="41" applyFont="1" applyFill="1" applyBorder="1" applyAlignment="1">
      <alignment horizontal="center" readingOrder="1"/>
    </xf>
    <xf numFmtId="0" fontId="37" fillId="29" borderId="33" xfId="41" applyFont="1" applyFill="1" applyBorder="1" applyAlignment="1">
      <alignment horizontal="left" readingOrder="1"/>
    </xf>
    <xf numFmtId="0" fontId="41" fillId="29" borderId="33" xfId="41" applyFont="1" applyFill="1" applyBorder="1" applyAlignment="1">
      <alignment horizontal="center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0" fontId="35" fillId="29" borderId="34" xfId="41" applyFont="1" applyFill="1" applyBorder="1"/>
    <xf numFmtId="0" fontId="35" fillId="29" borderId="34" xfId="41" applyFont="1" applyFill="1" applyBorder="1" applyAlignment="1">
      <alignment textRotation="255" readingOrder="1"/>
    </xf>
    <xf numFmtId="0" fontId="54" fillId="31" borderId="54" xfId="41" applyFont="1" applyFill="1" applyBorder="1"/>
    <xf numFmtId="0" fontId="53" fillId="31" borderId="53" xfId="41" applyFont="1" applyFill="1" applyBorder="1" applyAlignment="1">
      <alignment vertical="center" readingOrder="1"/>
    </xf>
    <xf numFmtId="0" fontId="53" fillId="31" borderId="50" xfId="41" applyFont="1" applyFill="1" applyBorder="1" applyAlignment="1">
      <alignment vertical="center" readingOrder="1"/>
    </xf>
    <xf numFmtId="0" fontId="53" fillId="31" borderId="53" xfId="41" applyFont="1" applyFill="1" applyBorder="1" applyAlignment="1">
      <alignment vertical="top" readingOrder="1"/>
    </xf>
    <xf numFmtId="0" fontId="53" fillId="31" borderId="50" xfId="41" applyFont="1" applyFill="1" applyBorder="1" applyAlignment="1">
      <alignment vertical="top" readingOrder="1"/>
    </xf>
    <xf numFmtId="0" fontId="35" fillId="29" borderId="0" xfId="42" applyFont="1" applyFill="1" applyBorder="1"/>
    <xf numFmtId="0" fontId="36" fillId="29" borderId="0" xfId="42" applyFont="1" applyFill="1" applyBorder="1" applyAlignment="1">
      <alignment horizontal="left" readingOrder="1"/>
    </xf>
    <xf numFmtId="0" fontId="35" fillId="29" borderId="0" xfId="42" applyFont="1" applyFill="1"/>
    <xf numFmtId="0" fontId="35" fillId="29" borderId="0" xfId="42" applyFont="1" applyFill="1" applyAlignment="1">
      <alignment horizontal="right" readingOrder="1"/>
    </xf>
    <xf numFmtId="0" fontId="38" fillId="30" borderId="40" xfId="40" applyFont="1" applyFill="1" applyBorder="1" applyAlignment="1">
      <alignment wrapText="1" readingOrder="1"/>
    </xf>
    <xf numFmtId="0" fontId="38" fillId="30" borderId="41" xfId="40" applyFont="1" applyFill="1" applyBorder="1" applyAlignment="1">
      <alignment wrapText="1" readingOrder="1"/>
    </xf>
    <xf numFmtId="0" fontId="38" fillId="30" borderId="44" xfId="40" applyFont="1" applyFill="1" applyBorder="1" applyAlignment="1">
      <alignment horizontal="left" wrapText="1" readingOrder="1"/>
    </xf>
    <xf numFmtId="49" fontId="35" fillId="29" borderId="0" xfId="42" applyNumberFormat="1" applyFont="1" applyFill="1"/>
    <xf numFmtId="0" fontId="35" fillId="30" borderId="42" xfId="42" applyNumberFormat="1" applyFont="1" applyFill="1" applyBorder="1" applyAlignment="1">
      <alignment horizontal="center" vertical="center" readingOrder="1"/>
    </xf>
    <xf numFmtId="0" fontId="35" fillId="29" borderId="28" xfId="42" applyFont="1" applyFill="1" applyBorder="1"/>
    <xf numFmtId="0" fontId="36" fillId="29" borderId="0" xfId="42" applyFont="1" applyFill="1" applyAlignment="1">
      <alignment horizontal="left" readingOrder="1"/>
    </xf>
    <xf numFmtId="0" fontId="36" fillId="29" borderId="0" xfId="42" applyFont="1" applyFill="1"/>
    <xf numFmtId="49" fontId="35" fillId="29" borderId="0" xfId="42" applyNumberFormat="1" applyFont="1" applyFill="1" applyBorder="1"/>
    <xf numFmtId="0" fontId="36" fillId="29" borderId="29" xfId="42" applyFont="1" applyFill="1" applyBorder="1" applyAlignment="1">
      <alignment horizontal="left" vertical="top" readingOrder="1"/>
    </xf>
    <xf numFmtId="0" fontId="35" fillId="29" borderId="30" xfId="42" applyFont="1" applyFill="1" applyBorder="1" applyAlignment="1">
      <alignment horizontal="center" vertical="top" readingOrder="1"/>
    </xf>
    <xf numFmtId="0" fontId="35" fillId="29" borderId="31" xfId="42" applyFont="1" applyFill="1" applyBorder="1" applyAlignment="1">
      <alignment horizontal="right" vertical="top" readingOrder="1"/>
    </xf>
    <xf numFmtId="0" fontId="38" fillId="29" borderId="32" xfId="42" applyFont="1" applyFill="1" applyBorder="1" applyAlignment="1">
      <alignment horizontal="right" readingOrder="1"/>
    </xf>
    <xf numFmtId="0" fontId="39" fillId="29" borderId="33" xfId="42" applyFont="1" applyFill="1" applyBorder="1" applyAlignment="1">
      <alignment horizontal="center" readingOrder="1"/>
    </xf>
    <xf numFmtId="0" fontId="38" fillId="29" borderId="0" xfId="42" applyFont="1" applyFill="1" applyBorder="1" applyAlignment="1">
      <alignment horizontal="right" readingOrder="1"/>
    </xf>
    <xf numFmtId="0" fontId="35" fillId="29" borderId="0" xfId="42" applyFont="1" applyFill="1" applyBorder="1" applyAlignment="1">
      <alignment vertical="top" readingOrder="1"/>
    </xf>
    <xf numFmtId="0" fontId="35" fillId="29" borderId="0" xfId="42" applyFont="1" applyFill="1" applyBorder="1" applyAlignment="1">
      <alignment horizontal="right" readingOrder="1"/>
    </xf>
    <xf numFmtId="0" fontId="40" fillId="29" borderId="0" xfId="42" applyFont="1" applyFill="1" applyAlignment="1">
      <alignment horizontal="center" readingOrder="1"/>
    </xf>
    <xf numFmtId="0" fontId="36" fillId="29" borderId="35" xfId="42" applyFont="1" applyFill="1" applyBorder="1" applyAlignment="1"/>
    <xf numFmtId="0" fontId="36" fillId="29" borderId="36" xfId="42" applyFont="1" applyFill="1" applyBorder="1" applyAlignment="1"/>
    <xf numFmtId="0" fontId="35" fillId="29" borderId="37" xfId="42" applyFont="1" applyFill="1" applyBorder="1" applyAlignment="1">
      <alignment horizontal="right" readingOrder="1"/>
    </xf>
    <xf numFmtId="0" fontId="35" fillId="29" borderId="38" xfId="42" applyFont="1" applyFill="1" applyBorder="1" applyAlignment="1">
      <alignment horizontal="left" readingOrder="1"/>
    </xf>
    <xf numFmtId="0" fontId="39" fillId="29" borderId="38" xfId="42" applyFont="1" applyFill="1" applyBorder="1" applyAlignment="1">
      <alignment horizontal="center" readingOrder="1"/>
    </xf>
    <xf numFmtId="0" fontId="36" fillId="29" borderId="29" xfId="42" applyFont="1" applyFill="1" applyBorder="1" applyAlignment="1"/>
    <xf numFmtId="0" fontId="35" fillId="29" borderId="30" xfId="42" applyFont="1" applyFill="1" applyBorder="1" applyAlignment="1"/>
    <xf numFmtId="0" fontId="35" fillId="29" borderId="31" xfId="42" applyFont="1" applyFill="1" applyBorder="1" applyAlignment="1">
      <alignment horizontal="right" readingOrder="1"/>
    </xf>
    <xf numFmtId="0" fontId="1" fillId="29" borderId="30" xfId="42" applyFill="1" applyBorder="1" applyAlignment="1"/>
    <xf numFmtId="0" fontId="35" fillId="29" borderId="33" xfId="42" applyFont="1" applyFill="1" applyBorder="1"/>
    <xf numFmtId="0" fontId="36" fillId="29" borderId="45" xfId="42" applyFont="1" applyFill="1" applyBorder="1" applyAlignment="1"/>
    <xf numFmtId="0" fontId="35" fillId="29" borderId="32" xfId="42" applyFont="1" applyFill="1" applyBorder="1" applyAlignment="1"/>
    <xf numFmtId="0" fontId="35" fillId="29" borderId="46" xfId="42" applyFont="1" applyFill="1" applyBorder="1" applyAlignment="1">
      <alignment horizontal="right" readingOrder="1"/>
    </xf>
    <xf numFmtId="0" fontId="35" fillId="29" borderId="47" xfId="42" applyFont="1" applyFill="1" applyBorder="1" applyAlignment="1">
      <alignment horizontal="left" readingOrder="1"/>
    </xf>
    <xf numFmtId="0" fontId="39" fillId="29" borderId="47" xfId="42" applyFont="1" applyFill="1" applyBorder="1" applyAlignment="1">
      <alignment horizontal="center" readingOrder="1"/>
    </xf>
    <xf numFmtId="0" fontId="35" fillId="29" borderId="48" xfId="42" applyFont="1" applyFill="1" applyBorder="1" applyAlignment="1">
      <alignment horizontal="left" readingOrder="1"/>
    </xf>
    <xf numFmtId="0" fontId="41" fillId="29" borderId="48" xfId="42" applyFont="1" applyFill="1" applyBorder="1" applyAlignment="1">
      <alignment horizontal="center" readingOrder="1"/>
    </xf>
    <xf numFmtId="0" fontId="37" fillId="29" borderId="33" xfId="42" applyFont="1" applyFill="1" applyBorder="1" applyAlignment="1">
      <alignment horizontal="left" readingOrder="1"/>
    </xf>
    <xf numFmtId="0" fontId="41" fillId="29" borderId="33" xfId="42" applyFont="1" applyFill="1" applyBorder="1" applyAlignment="1">
      <alignment horizontal="center" readingOrder="1"/>
    </xf>
    <xf numFmtId="165" fontId="35" fillId="29" borderId="33" xfId="42" applyNumberFormat="1" applyFont="1" applyFill="1" applyBorder="1" applyAlignment="1">
      <alignment vertical="top" textRotation="255" readingOrder="1"/>
    </xf>
    <xf numFmtId="0" fontId="35" fillId="29" borderId="34" xfId="42" applyFont="1" applyFill="1" applyBorder="1"/>
    <xf numFmtId="0" fontId="35" fillId="29" borderId="34" xfId="42" applyFont="1" applyFill="1" applyBorder="1" applyAlignment="1">
      <alignment textRotation="255" readingOrder="1"/>
    </xf>
    <xf numFmtId="0" fontId="54" fillId="31" borderId="54" xfId="42" applyFont="1" applyFill="1" applyBorder="1"/>
    <xf numFmtId="0" fontId="53" fillId="31" borderId="49" xfId="42" applyFont="1" applyFill="1" applyBorder="1" applyAlignment="1">
      <alignment horizontal="left" readingOrder="1"/>
    </xf>
    <xf numFmtId="0" fontId="54" fillId="31" borderId="49" xfId="42" applyFont="1" applyFill="1" applyBorder="1"/>
    <xf numFmtId="0" fontId="54" fillId="31" borderId="49" xfId="42" applyFont="1" applyFill="1" applyBorder="1" applyAlignment="1">
      <alignment horizontal="right" readingOrder="1"/>
    </xf>
    <xf numFmtId="0" fontId="53" fillId="31" borderId="49" xfId="42" applyFont="1" applyFill="1" applyBorder="1" applyAlignment="1">
      <alignment vertical="top" textRotation="180" readingOrder="1"/>
    </xf>
    <xf numFmtId="0" fontId="53" fillId="31" borderId="53" xfId="42" applyFont="1" applyFill="1" applyBorder="1" applyAlignment="1">
      <alignment vertical="center" readingOrder="1"/>
    </xf>
    <xf numFmtId="0" fontId="53" fillId="31" borderId="50" xfId="42" applyFont="1" applyFill="1" applyBorder="1" applyAlignment="1">
      <alignment vertical="center" readingOrder="1"/>
    </xf>
    <xf numFmtId="0" fontId="53" fillId="31" borderId="53" xfId="42" applyFont="1" applyFill="1" applyBorder="1" applyAlignment="1">
      <alignment vertical="top" readingOrder="1"/>
    </xf>
    <xf numFmtId="0" fontId="53" fillId="31" borderId="50" xfId="42" applyFont="1" applyFill="1" applyBorder="1" applyAlignment="1">
      <alignment vertical="top" readingOrder="1"/>
    </xf>
    <xf numFmtId="0" fontId="53" fillId="31" borderId="51" xfId="42" applyFont="1" applyFill="1" applyBorder="1" applyAlignment="1">
      <alignment vertical="top" readingOrder="1"/>
    </xf>
    <xf numFmtId="0" fontId="53" fillId="31" borderId="52" xfId="42" applyFont="1" applyFill="1" applyBorder="1" applyAlignment="1">
      <alignment vertical="top" readingOrder="1"/>
    </xf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 applyAlignment="1">
      <alignment horizontal="center" readingOrder="1"/>
    </xf>
    <xf numFmtId="0" fontId="35" fillId="29" borderId="43" xfId="41" applyFont="1" applyFill="1" applyBorder="1"/>
    <xf numFmtId="0" fontId="53" fillId="31" borderId="55" xfId="41" applyFont="1" applyFill="1" applyBorder="1" applyAlignment="1">
      <alignment horizontal="left" readingOrder="1"/>
    </xf>
    <xf numFmtId="0" fontId="54" fillId="31" borderId="55" xfId="41" applyFont="1" applyFill="1" applyBorder="1"/>
    <xf numFmtId="0" fontId="54" fillId="31" borderId="55" xfId="41" applyFont="1" applyFill="1" applyBorder="1" applyAlignment="1">
      <alignment horizontal="right" readingOrder="1"/>
    </xf>
    <xf numFmtId="0" fontId="53" fillId="31" borderId="55" xfId="41" applyFont="1" applyFill="1" applyBorder="1" applyAlignment="1">
      <alignment vertical="top" textRotation="180" readingOrder="1"/>
    </xf>
    <xf numFmtId="0" fontId="53" fillId="31" borderId="56" xfId="41" applyFont="1" applyFill="1" applyBorder="1" applyAlignment="1">
      <alignment vertical="top" readingOrder="1"/>
    </xf>
    <xf numFmtId="0" fontId="36" fillId="29" borderId="35" xfId="41" applyFont="1" applyFill="1" applyBorder="1" applyAlignment="1">
      <alignment horizontal="left" vertical="top" readingOrder="1"/>
    </xf>
    <xf numFmtId="0" fontId="35" fillId="29" borderId="36" xfId="41" applyFont="1" applyFill="1" applyBorder="1" applyAlignment="1">
      <alignment horizontal="center" vertical="top" readingOrder="1"/>
    </xf>
    <xf numFmtId="0" fontId="35" fillId="29" borderId="37" xfId="41" applyFont="1" applyFill="1" applyBorder="1" applyAlignment="1">
      <alignment horizontal="right" vertical="top" readingOrder="1"/>
    </xf>
    <xf numFmtId="0" fontId="50" fillId="29" borderId="38" xfId="41" applyFont="1" applyFill="1" applyBorder="1" applyAlignment="1">
      <alignment horizontal="center" readingOrder="1"/>
    </xf>
    <xf numFmtId="0" fontId="50" fillId="29" borderId="33" xfId="41" applyFont="1" applyFill="1" applyBorder="1" applyAlignment="1">
      <alignment horizontal="center" readingOrder="1"/>
    </xf>
    <xf numFmtId="0" fontId="35" fillId="29" borderId="4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53" fillId="29" borderId="0" xfId="41" applyFont="1" applyFill="1" applyBorder="1" applyAlignment="1">
      <alignment vertical="top" readingOrder="1"/>
    </xf>
    <xf numFmtId="164" fontId="27" fillId="32" borderId="57" xfId="41" applyNumberFormat="1" applyFont="1" applyFill="1" applyBorder="1" applyAlignment="1">
      <alignment horizontal="center" vertical="center" readingOrder="1"/>
    </xf>
    <xf numFmtId="0" fontId="53" fillId="31" borderId="58" xfId="41" applyFont="1" applyFill="1" applyBorder="1" applyAlignment="1">
      <alignment horizontal="left" readingOrder="1"/>
    </xf>
    <xf numFmtId="0" fontId="54" fillId="31" borderId="58" xfId="41" applyFont="1" applyFill="1" applyBorder="1"/>
    <xf numFmtId="0" fontId="54" fillId="31" borderId="58" xfId="41" applyFont="1" applyFill="1" applyBorder="1" applyAlignment="1">
      <alignment horizontal="right" readingOrder="1"/>
    </xf>
    <xf numFmtId="0" fontId="53" fillId="31" borderId="58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56" fillId="30" borderId="39" xfId="41" applyFont="1" applyFill="1" applyBorder="1" applyAlignment="1">
      <alignment horizontal="left" readingOrder="1"/>
    </xf>
    <xf numFmtId="0" fontId="30" fillId="30" borderId="39" xfId="41" applyFont="1" applyFill="1" applyBorder="1" applyAlignment="1">
      <alignment horizontal="left" readingOrder="1"/>
    </xf>
    <xf numFmtId="0" fontId="24" fillId="29" borderId="11" xfId="41" applyFont="1" applyFill="1" applyBorder="1" applyAlignment="1"/>
    <xf numFmtId="0" fontId="44" fillId="29" borderId="11" xfId="41" applyFont="1" applyFill="1" applyBorder="1" applyAlignment="1">
      <alignment horizontal="left" indent="1" readingOrder="1"/>
    </xf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30" fillId="29" borderId="0" xfId="41" applyFont="1" applyFill="1" applyAlignment="1">
      <alignment horizontal="left" readingOrder="1"/>
    </xf>
    <xf numFmtId="0" fontId="24" fillId="29" borderId="0" xfId="41" applyFont="1" applyFill="1" applyAlignment="1">
      <alignment vertical="center" readingOrder="1"/>
    </xf>
    <xf numFmtId="49" fontId="24" fillId="29" borderId="15" xfId="41" applyNumberFormat="1" applyFont="1" applyFill="1" applyBorder="1" applyAlignment="1">
      <alignment vertical="top" readingOrder="1"/>
    </xf>
    <xf numFmtId="0" fontId="24" fillId="29" borderId="15" xfId="41" applyFont="1" applyFill="1" applyBorder="1" applyAlignment="1">
      <alignment vertical="top" readingOrder="1"/>
    </xf>
    <xf numFmtId="15" fontId="24" fillId="29" borderId="15" xfId="41" applyNumberFormat="1" applyFont="1" applyFill="1" applyBorder="1" applyAlignment="1">
      <alignment vertical="top" readingOrder="1"/>
    </xf>
    <xf numFmtId="0" fontId="44" fillId="29" borderId="17" xfId="41" applyFont="1" applyFill="1" applyBorder="1" applyAlignment="1">
      <alignment vertical="top" wrapText="1" readingOrder="1"/>
    </xf>
    <xf numFmtId="0" fontId="24" fillId="29" borderId="0" xfId="41" applyFont="1" applyFill="1" applyAlignment="1">
      <alignment vertical="top" readingOrder="1"/>
    </xf>
    <xf numFmtId="164" fontId="24" fillId="29" borderId="16" xfId="41" applyNumberFormat="1" applyFont="1" applyFill="1" applyBorder="1" applyAlignment="1">
      <alignment vertical="top" readingOrder="1"/>
    </xf>
    <xf numFmtId="0" fontId="24" fillId="29" borderId="17" xfId="41" applyFont="1" applyFill="1" applyBorder="1" applyAlignment="1">
      <alignment vertical="top" readingOrder="1"/>
    </xf>
    <xf numFmtId="164" fontId="24" fillId="29" borderId="18" xfId="41" applyNumberFormat="1" applyFont="1" applyFill="1" applyBorder="1" applyAlignment="1">
      <alignment vertical="top" readingOrder="1"/>
    </xf>
    <xf numFmtId="49" fontId="24" fillId="29" borderId="19" xfId="41" applyNumberFormat="1" applyFont="1" applyFill="1" applyBorder="1" applyAlignment="1">
      <alignment vertical="top" readingOrder="1"/>
    </xf>
    <xf numFmtId="0" fontId="24" fillId="29" borderId="19" xfId="41" applyFont="1" applyFill="1" applyBorder="1" applyAlignment="1">
      <alignment vertical="top" readingOrder="1"/>
    </xf>
    <xf numFmtId="0" fontId="24" fillId="29" borderId="20" xfId="41" applyFont="1" applyFill="1" applyBorder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164" fontId="27" fillId="32" borderId="12" xfId="41" applyNumberFormat="1" applyFont="1" applyFill="1" applyBorder="1" applyAlignment="1">
      <alignment horizontal="center" vertical="center" readingOrder="1"/>
    </xf>
    <xf numFmtId="0" fontId="27" fillId="32" borderId="13" xfId="41" applyFont="1" applyFill="1" applyBorder="1" applyAlignment="1">
      <alignment horizontal="center" vertical="center" readingOrder="1"/>
    </xf>
    <xf numFmtId="0" fontId="27" fillId="32" borderId="14" xfId="41" applyFont="1" applyFill="1" applyBorder="1" applyAlignment="1">
      <alignment horizontal="center" vertical="center" readingOrder="1"/>
    </xf>
    <xf numFmtId="0" fontId="35" fillId="29" borderId="33" xfId="42" applyFont="1" applyFill="1" applyBorder="1" applyAlignment="1">
      <alignment horizontal="left" readingOrder="1"/>
    </xf>
    <xf numFmtId="0" fontId="35" fillId="29" borderId="48" xfId="42" applyFont="1" applyFill="1" applyBorder="1" applyAlignment="1">
      <alignment horizontal="left" readingOrder="1"/>
    </xf>
    <xf numFmtId="0" fontId="35" fillId="29" borderId="0" xfId="42" applyFont="1" applyFill="1" applyBorder="1" applyAlignment="1">
      <alignment horizontal="right" readingOrder="1"/>
    </xf>
    <xf numFmtId="0" fontId="56" fillId="24" borderId="0" xfId="41" applyFont="1" applyFill="1" applyBorder="1" applyAlignment="1">
      <alignment horizontal="left" readingOrder="1"/>
    </xf>
    <xf numFmtId="0" fontId="61" fillId="29" borderId="31" xfId="41" applyFont="1" applyFill="1" applyBorder="1" applyAlignment="1">
      <alignment horizontal="right" vertical="top" readingOrder="1"/>
    </xf>
    <xf numFmtId="0" fontId="61" fillId="29" borderId="31" xfId="42" applyFont="1" applyFill="1" applyBorder="1" applyAlignment="1">
      <alignment horizontal="right" vertical="top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1" fontId="27" fillId="26" borderId="86" xfId="41" applyNumberFormat="1" applyFont="1" applyFill="1" applyBorder="1" applyAlignment="1">
      <alignment horizontal="center" vertical="center" readingOrder="1"/>
    </xf>
    <xf numFmtId="1" fontId="27" fillId="26" borderId="87" xfId="41" applyNumberFormat="1" applyFont="1" applyFill="1" applyBorder="1" applyAlignment="1">
      <alignment horizontal="center" vertical="center" readingOrder="1"/>
    </xf>
    <xf numFmtId="0" fontId="27" fillId="26" borderId="88" xfId="41" applyFont="1" applyFill="1" applyBorder="1" applyAlignment="1">
      <alignment horizontal="center" vertical="center" readingOrder="1"/>
    </xf>
    <xf numFmtId="0" fontId="27" fillId="26" borderId="88" xfId="41" applyFont="1" applyFill="1" applyBorder="1" applyAlignment="1">
      <alignment horizontal="center" vertical="center" wrapText="1" readingOrder="1"/>
    </xf>
    <xf numFmtId="0" fontId="57" fillId="26" borderId="88" xfId="41" applyFont="1" applyFill="1" applyBorder="1" applyAlignment="1">
      <alignment horizontal="center" vertical="center" readingOrder="1"/>
    </xf>
    <xf numFmtId="0" fontId="27" fillId="26" borderId="89" xfId="41" applyFont="1" applyFill="1" applyBorder="1" applyAlignment="1">
      <alignment horizontal="center" vertical="center" readingOrder="1"/>
    </xf>
    <xf numFmtId="0" fontId="27" fillId="26" borderId="90" xfId="41" applyFont="1" applyFill="1" applyBorder="1" applyAlignment="1">
      <alignment horizontal="center" vertical="center" readingOrder="1"/>
    </xf>
    <xf numFmtId="1" fontId="24" fillId="24" borderId="91" xfId="41" applyNumberFormat="1" applyFont="1" applyFill="1" applyBorder="1" applyAlignment="1">
      <alignment horizontal="center" vertical="center" readingOrder="1"/>
    </xf>
    <xf numFmtId="0" fontId="24" fillId="24" borderId="92" xfId="41" applyFont="1" applyFill="1" applyBorder="1" applyAlignment="1">
      <alignment horizontal="left" vertical="center" readingOrder="1"/>
    </xf>
    <xf numFmtId="14" fontId="44" fillId="29" borderId="11" xfId="41" applyNumberFormat="1" applyFont="1" applyFill="1" applyBorder="1" applyAlignment="1"/>
    <xf numFmtId="14" fontId="44" fillId="29" borderId="16" xfId="41" applyNumberFormat="1" applyFont="1" applyFill="1" applyBorder="1" applyAlignment="1">
      <alignment vertical="top" wrapText="1" readingOrder="1"/>
    </xf>
    <xf numFmtId="0" fontId="64" fillId="32" borderId="13" xfId="41" applyFont="1" applyFill="1" applyBorder="1" applyAlignment="1">
      <alignment horizontal="center" vertical="center" readingOrder="1"/>
    </xf>
    <xf numFmtId="0" fontId="57" fillId="32" borderId="13" xfId="41" applyFont="1" applyFill="1" applyBorder="1" applyAlignment="1">
      <alignment horizontal="center" vertical="center" readingOrder="1"/>
    </xf>
    <xf numFmtId="1" fontId="57" fillId="26" borderId="87" xfId="41" applyNumberFormat="1" applyFont="1" applyFill="1" applyBorder="1" applyAlignment="1">
      <alignment horizontal="center" vertical="center" wrapText="1" readingOrder="1"/>
    </xf>
    <xf numFmtId="0" fontId="69" fillId="29" borderId="33" xfId="41" applyFont="1" applyFill="1" applyBorder="1" applyAlignment="1">
      <alignment horizontal="center" readingOrder="1"/>
    </xf>
    <xf numFmtId="0" fontId="13" fillId="24" borderId="15" xfId="34" applyNumberFormat="1" applyFill="1" applyBorder="1" applyAlignment="1" applyProtection="1">
      <alignment horizontal="left" vertical="center" readingOrder="1"/>
    </xf>
    <xf numFmtId="0" fontId="2" fillId="29" borderId="36" xfId="41" applyFill="1" applyBorder="1" applyAlignment="1"/>
    <xf numFmtId="0" fontId="35" fillId="29" borderId="38" xfId="41" applyFont="1" applyFill="1" applyBorder="1"/>
    <xf numFmtId="0" fontId="23" fillId="29" borderId="39" xfId="41" applyFont="1" applyFill="1" applyBorder="1" applyAlignment="1">
      <alignment horizontal="center" vertical="center" readingOrder="1"/>
    </xf>
    <xf numFmtId="0" fontId="68" fillId="29" borderId="39" xfId="41" applyFont="1" applyFill="1" applyBorder="1" applyAlignment="1">
      <alignment horizontal="left" readingOrder="1"/>
    </xf>
    <xf numFmtId="0" fontId="44" fillId="29" borderId="39" xfId="41" applyFont="1" applyFill="1" applyBorder="1" applyAlignment="1">
      <alignment horizontal="left" readingOrder="1"/>
    </xf>
    <xf numFmtId="0" fontId="30" fillId="30" borderId="39" xfId="41" applyFont="1" applyFill="1" applyBorder="1" applyAlignment="1">
      <alignment horizontal="left" vertical="center" readingOrder="1"/>
    </xf>
    <xf numFmtId="0" fontId="44" fillId="29" borderId="39" xfId="41" applyFont="1" applyFill="1" applyBorder="1" applyAlignment="1">
      <alignment horizontal="left" vertical="center" readingOrder="1"/>
    </xf>
    <xf numFmtId="1" fontId="30" fillId="24" borderId="39" xfId="41" applyNumberFormat="1" applyFont="1" applyFill="1" applyBorder="1" applyAlignment="1">
      <alignment vertical="center" wrapText="1" readingOrder="1"/>
    </xf>
    <xf numFmtId="1" fontId="30" fillId="24" borderId="10" xfId="41" applyNumberFormat="1" applyFont="1" applyFill="1" applyBorder="1" applyAlignment="1"/>
    <xf numFmtId="0" fontId="44" fillId="24" borderId="10" xfId="41" applyFont="1" applyFill="1" applyBorder="1" applyAlignment="1">
      <alignment horizontal="left" readingOrder="1"/>
    </xf>
    <xf numFmtId="0" fontId="44" fillId="24" borderId="44" xfId="41" applyFont="1" applyFill="1" applyBorder="1" applyAlignment="1">
      <alignment horizontal="left" readingOrder="1"/>
    </xf>
    <xf numFmtId="0" fontId="44" fillId="24" borderId="11" xfId="41" applyFont="1" applyFill="1" applyBorder="1" applyAlignment="1">
      <alignment horizontal="left" readingOrder="1"/>
    </xf>
    <xf numFmtId="0" fontId="58" fillId="24" borderId="10" xfId="41" applyFont="1" applyFill="1" applyBorder="1" applyAlignment="1">
      <alignment horizontal="left" vertical="top" wrapText="1" readingOrder="1"/>
    </xf>
    <xf numFmtId="0" fontId="44" fillId="24" borderId="44" xfId="41" applyFont="1" applyFill="1" applyBorder="1" applyAlignment="1">
      <alignment horizontal="left" vertical="top" wrapText="1" readingOrder="1"/>
    </xf>
    <xf numFmtId="0" fontId="44" fillId="24" borderId="11" xfId="41" applyFont="1" applyFill="1" applyBorder="1" applyAlignment="1">
      <alignment horizontal="left" vertical="top" wrapText="1" readingOrder="1"/>
    </xf>
    <xf numFmtId="1" fontId="56" fillId="24" borderId="10" xfId="41" applyNumberFormat="1" applyFont="1" applyFill="1" applyBorder="1" applyAlignment="1">
      <alignment horizontal="left" readingOrder="1"/>
    </xf>
    <xf numFmtId="1" fontId="30" fillId="24" borderId="44" xfId="41" applyNumberFormat="1" applyFont="1" applyFill="1" applyBorder="1" applyAlignment="1">
      <alignment horizontal="left" readingOrder="1"/>
    </xf>
    <xf numFmtId="1" fontId="30" fillId="24" borderId="11" xfId="41" applyNumberFormat="1" applyFont="1" applyFill="1" applyBorder="1" applyAlignment="1">
      <alignment horizontal="left" readingOrder="1"/>
    </xf>
    <xf numFmtId="0" fontId="44" fillId="24" borderId="39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39" xfId="41" applyFont="1" applyFill="1" applyBorder="1" applyAlignment="1">
      <alignment horizontal="left" readingOrder="1"/>
    </xf>
    <xf numFmtId="0" fontId="30" fillId="24" borderId="39" xfId="41" applyFont="1" applyFill="1" applyBorder="1" applyAlignment="1">
      <alignment horizontal="left" readingOrder="1"/>
    </xf>
    <xf numFmtId="0" fontId="30" fillId="24" borderId="10" xfId="41" applyFont="1" applyFill="1" applyBorder="1" applyAlignment="1">
      <alignment horizontal="center" readingOrder="1"/>
    </xf>
    <xf numFmtId="0" fontId="30" fillId="24" borderId="44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4" fillId="24" borderId="10" xfId="41" applyNumberFormat="1" applyFont="1" applyFill="1" applyBorder="1" applyAlignment="1">
      <alignment horizontal="left" vertical="top" readingOrder="1"/>
    </xf>
    <xf numFmtId="14" fontId="44" fillId="24" borderId="44" xfId="41" applyNumberFormat="1" applyFont="1" applyFill="1" applyBorder="1" applyAlignment="1">
      <alignment horizontal="left" vertical="top" readingOrder="1"/>
    </xf>
    <xf numFmtId="14" fontId="44" fillId="24" borderId="11" xfId="41" applyNumberFormat="1" applyFont="1" applyFill="1" applyBorder="1" applyAlignment="1">
      <alignment horizontal="left" vertical="top" readingOrder="1"/>
    </xf>
    <xf numFmtId="0" fontId="35" fillId="30" borderId="42" xfId="41" applyFont="1" applyFill="1" applyBorder="1" applyAlignment="1">
      <alignment horizontal="center" vertical="center" readingOrder="1"/>
    </xf>
    <xf numFmtId="0" fontId="35" fillId="30" borderId="69" xfId="41" applyFont="1" applyFill="1" applyBorder="1" applyAlignment="1">
      <alignment horizontal="center" vertical="center" readingOrder="1"/>
    </xf>
    <xf numFmtId="0" fontId="35" fillId="30" borderId="70" xfId="41" applyFont="1" applyFill="1" applyBorder="1" applyAlignment="1">
      <alignment horizontal="center" vertical="center" readingOrder="1"/>
    </xf>
    <xf numFmtId="0" fontId="36" fillId="30" borderId="59" xfId="41" applyFont="1" applyFill="1" applyBorder="1" applyAlignment="1">
      <alignment horizontal="center" vertical="center" wrapText="1" readingOrder="1"/>
    </xf>
    <xf numFmtId="0" fontId="36" fillId="30" borderId="44" xfId="41" applyFont="1" applyFill="1" applyBorder="1" applyAlignment="1">
      <alignment horizontal="center" vertical="center" wrapText="1" readingOrder="1"/>
    </xf>
    <xf numFmtId="0" fontId="36" fillId="30" borderId="60" xfId="41" applyFont="1" applyFill="1" applyBorder="1" applyAlignment="1">
      <alignment horizontal="center" vertical="center" wrapText="1" readingOrder="1"/>
    </xf>
    <xf numFmtId="0" fontId="36" fillId="30" borderId="71" xfId="39" applyFont="1" applyFill="1" applyBorder="1" applyAlignment="1">
      <alignment horizontal="left" wrapText="1" readingOrder="1"/>
    </xf>
    <xf numFmtId="0" fontId="36" fillId="30" borderId="62" xfId="39" applyFont="1" applyFill="1" applyBorder="1" applyAlignment="1">
      <alignment horizontal="left" wrapText="1" readingOrder="1"/>
    </xf>
    <xf numFmtId="49" fontId="38" fillId="30" borderId="61" xfId="39" applyNumberFormat="1" applyFont="1" applyFill="1" applyBorder="1" applyAlignment="1">
      <alignment horizontal="left" wrapText="1" readingOrder="1"/>
    </xf>
    <xf numFmtId="0" fontId="38" fillId="30" borderId="62" xfId="39" applyFont="1" applyFill="1" applyBorder="1" applyAlignment="1">
      <alignment horizontal="left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6" fillId="30" borderId="73" xfId="39" applyFont="1" applyFill="1" applyBorder="1" applyAlignment="1">
      <alignment horizontal="left" wrapText="1" readingOrder="1"/>
    </xf>
    <xf numFmtId="0" fontId="36" fillId="30" borderId="74" xfId="39" applyFont="1" applyFill="1" applyBorder="1" applyAlignment="1">
      <alignment horizontal="left" wrapText="1" readingOrder="1"/>
    </xf>
    <xf numFmtId="0" fontId="35" fillId="30" borderId="75" xfId="41" applyFont="1" applyFill="1" applyBorder="1" applyAlignment="1">
      <alignment horizontal="center" vertical="center" readingOrder="1"/>
    </xf>
    <xf numFmtId="0" fontId="35" fillId="30" borderId="76" xfId="41" applyFont="1" applyFill="1" applyBorder="1" applyAlignment="1">
      <alignment horizontal="center" vertical="center" readingOrder="1"/>
    </xf>
    <xf numFmtId="0" fontId="35" fillId="30" borderId="77" xfId="41" applyFont="1" applyFill="1" applyBorder="1" applyAlignment="1">
      <alignment horizontal="center" vertical="center" readingOrder="1"/>
    </xf>
    <xf numFmtId="0" fontId="35" fillId="30" borderId="78" xfId="41" applyFont="1" applyFill="1" applyBorder="1" applyAlignment="1">
      <alignment horizontal="center" vertical="center" readingOrder="1"/>
    </xf>
    <xf numFmtId="0" fontId="36" fillId="30" borderId="68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63" fillId="30" borderId="68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4" xfId="39" applyFont="1" applyFill="1" applyBorder="1" applyAlignment="1">
      <alignment horizontal="center" wrapText="1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4" xfId="41" applyFont="1" applyFill="1" applyBorder="1" applyAlignment="1">
      <alignment horizontal="left" vertical="top" readingOrder="1"/>
    </xf>
    <xf numFmtId="0" fontId="35" fillId="29" borderId="48" xfId="41" applyFont="1" applyFill="1" applyBorder="1" applyAlignment="1">
      <alignment horizontal="left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40" xfId="39" applyFont="1" applyFill="1" applyBorder="1" applyAlignment="1">
      <alignment horizontal="left" wrapText="1" readingOrder="1"/>
    </xf>
    <xf numFmtId="0" fontId="38" fillId="30" borderId="67" xfId="39" applyFont="1" applyFill="1" applyBorder="1" applyAlignment="1">
      <alignment horizontal="left" wrapText="1" readingOrder="1"/>
    </xf>
    <xf numFmtId="0" fontId="56" fillId="30" borderId="68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readingOrder="1"/>
    </xf>
    <xf numFmtId="0" fontId="35" fillId="29" borderId="33" xfId="41" applyFont="1" applyFill="1" applyBorder="1" applyAlignment="1">
      <alignment horizontal="left" readingOrder="1"/>
    </xf>
    <xf numFmtId="49" fontId="35" fillId="30" borderId="61" xfId="39" applyNumberFormat="1" applyFont="1" applyFill="1" applyBorder="1" applyAlignment="1">
      <alignment horizontal="center" wrapText="1" readingOrder="1"/>
    </xf>
    <xf numFmtId="0" fontId="35" fillId="30" borderId="62" xfId="39" applyFont="1" applyFill="1" applyBorder="1" applyAlignment="1">
      <alignment horizontal="center" wrapText="1" readingOrder="1"/>
    </xf>
    <xf numFmtId="0" fontId="35" fillId="30" borderId="63" xfId="39" applyFont="1" applyFill="1" applyBorder="1" applyAlignment="1">
      <alignment horizontal="center" wrapText="1" readingOrder="1"/>
    </xf>
    <xf numFmtId="0" fontId="56" fillId="30" borderId="10" xfId="41" applyFont="1" applyFill="1" applyBorder="1" applyAlignment="1">
      <alignment horizontal="center" vertical="center" wrapText="1" readingOrder="1"/>
    </xf>
    <xf numFmtId="0" fontId="36" fillId="30" borderId="11" xfId="41" applyFont="1" applyFill="1" applyBorder="1" applyAlignment="1">
      <alignment horizontal="center" vertical="center" wrapText="1" readingOrder="1"/>
    </xf>
    <xf numFmtId="0" fontId="63" fillId="30" borderId="29" xfId="39" applyFont="1" applyFill="1" applyBorder="1" applyAlignment="1">
      <alignment horizontal="left" wrapText="1" readingOrder="1"/>
    </xf>
    <xf numFmtId="0" fontId="36" fillId="30" borderId="30" xfId="39" applyFont="1" applyFill="1" applyBorder="1" applyAlignment="1">
      <alignment horizontal="left" wrapText="1" readingOrder="1"/>
    </xf>
    <xf numFmtId="0" fontId="36" fillId="30" borderId="31" xfId="39" applyFont="1" applyFill="1" applyBorder="1" applyAlignment="1">
      <alignment horizontal="left" wrapText="1" readingOrder="1"/>
    </xf>
    <xf numFmtId="0" fontId="35" fillId="30" borderId="59" xfId="39" applyFont="1" applyFill="1" applyBorder="1" applyAlignment="1">
      <alignment horizontal="center" wrapText="1" readingOrder="1"/>
    </xf>
    <xf numFmtId="0" fontId="35" fillId="30" borderId="44" xfId="39" applyFont="1" applyFill="1" applyBorder="1" applyAlignment="1">
      <alignment horizontal="center" wrapText="1" readingOrder="1"/>
    </xf>
    <xf numFmtId="0" fontId="35" fillId="30" borderId="64" xfId="39" applyFont="1" applyFill="1" applyBorder="1" applyAlignment="1">
      <alignment horizontal="center" wrapText="1" readingOrder="1"/>
    </xf>
    <xf numFmtId="0" fontId="36" fillId="30" borderId="65" xfId="41" applyFont="1" applyFill="1" applyBorder="1" applyAlignment="1">
      <alignment horizontal="center" vertical="center" wrapText="1" readingOrder="1"/>
    </xf>
    <xf numFmtId="0" fontId="36" fillId="30" borderId="81" xfId="39" applyFont="1" applyFill="1" applyBorder="1" applyAlignment="1">
      <alignment horizontal="left" wrapText="1" readingOrder="1"/>
    </xf>
    <xf numFmtId="0" fontId="36" fillId="30" borderId="43" xfId="39" applyFont="1" applyFill="1" applyBorder="1" applyAlignment="1">
      <alignment horizontal="left" wrapText="1" readingOrder="1"/>
    </xf>
    <xf numFmtId="49" fontId="38" fillId="30" borderId="43" xfId="39" applyNumberFormat="1" applyFont="1" applyFill="1" applyBorder="1" applyAlignment="1">
      <alignment horizontal="left" wrapText="1" readingOrder="1"/>
    </xf>
    <xf numFmtId="49" fontId="38" fillId="30" borderId="82" xfId="39" applyNumberFormat="1" applyFont="1" applyFill="1" applyBorder="1" applyAlignment="1">
      <alignment horizontal="left" wrapText="1" readingOrder="1"/>
    </xf>
    <xf numFmtId="0" fontId="34" fillId="29" borderId="43" xfId="0" applyFont="1" applyFill="1" applyBorder="1">
      <alignment vertical="center" readingOrder="1"/>
    </xf>
    <xf numFmtId="0" fontId="36" fillId="30" borderId="10" xfId="41" applyFont="1" applyFill="1" applyBorder="1" applyAlignment="1">
      <alignment horizontal="center" vertical="center" wrapText="1" readingOrder="1"/>
    </xf>
    <xf numFmtId="0" fontId="36" fillId="30" borderId="35" xfId="39" applyFont="1" applyFill="1" applyBorder="1" applyAlignment="1">
      <alignment horizontal="left" wrapText="1" readingOrder="1"/>
    </xf>
    <xf numFmtId="0" fontId="36" fillId="30" borderId="36" xfId="39" applyFont="1" applyFill="1" applyBorder="1" applyAlignment="1">
      <alignment horizontal="left" wrapText="1" readingOrder="1"/>
    </xf>
    <xf numFmtId="0" fontId="36" fillId="30" borderId="37" xfId="39" applyFont="1" applyFill="1" applyBorder="1" applyAlignment="1">
      <alignment horizontal="left" wrapText="1" readingOrder="1"/>
    </xf>
    <xf numFmtId="0" fontId="36" fillId="30" borderId="29" xfId="39" applyFont="1" applyFill="1" applyBorder="1" applyAlignment="1">
      <alignment horizontal="left" wrapText="1" readingOrder="1"/>
    </xf>
    <xf numFmtId="0" fontId="36" fillId="30" borderId="79" xfId="39" applyFont="1" applyFill="1" applyBorder="1" applyAlignment="1">
      <alignment horizontal="left" wrapText="1" readingOrder="1"/>
    </xf>
    <xf numFmtId="0" fontId="36" fillId="30" borderId="80" xfId="39" applyFont="1" applyFill="1" applyBorder="1" applyAlignment="1">
      <alignment horizontal="left" wrapText="1" readingOrder="1"/>
    </xf>
    <xf numFmtId="0" fontId="36" fillId="30" borderId="68" xfId="41" applyFont="1" applyFill="1" applyBorder="1" applyAlignment="1">
      <alignment horizontal="center" vertical="center" readingOrder="1"/>
    </xf>
    <xf numFmtId="0" fontId="35" fillId="30" borderId="42" xfId="42" applyFont="1" applyFill="1" applyBorder="1" applyAlignment="1">
      <alignment horizontal="center" vertical="center" readingOrder="1"/>
    </xf>
    <xf numFmtId="0" fontId="35" fillId="30" borderId="69" xfId="42" applyFont="1" applyFill="1" applyBorder="1" applyAlignment="1">
      <alignment horizontal="center" vertical="center" readingOrder="1"/>
    </xf>
    <xf numFmtId="0" fontId="35" fillId="30" borderId="70" xfId="42" applyFont="1" applyFill="1" applyBorder="1" applyAlignment="1">
      <alignment horizontal="center" vertical="center" readingOrder="1"/>
    </xf>
    <xf numFmtId="0" fontId="35" fillId="30" borderId="75" xfId="42" applyFont="1" applyFill="1" applyBorder="1" applyAlignment="1">
      <alignment horizontal="center" vertical="center" readingOrder="1"/>
    </xf>
    <xf numFmtId="0" fontId="35" fillId="30" borderId="76" xfId="42" applyFont="1" applyFill="1" applyBorder="1" applyAlignment="1">
      <alignment horizontal="center" vertical="center" readingOrder="1"/>
    </xf>
    <xf numFmtId="0" fontId="35" fillId="29" borderId="33" xfId="42" applyFont="1" applyFill="1" applyBorder="1" applyAlignment="1">
      <alignment horizontal="left" readingOrder="1"/>
    </xf>
    <xf numFmtId="0" fontId="35" fillId="30" borderId="77" xfId="42" applyFont="1" applyFill="1" applyBorder="1" applyAlignment="1">
      <alignment horizontal="center" vertical="center" readingOrder="1"/>
    </xf>
    <xf numFmtId="0" fontId="35" fillId="30" borderId="78" xfId="42" applyFont="1" applyFill="1" applyBorder="1" applyAlignment="1">
      <alignment horizontal="center" vertical="center" readingOrder="1"/>
    </xf>
    <xf numFmtId="0" fontId="36" fillId="30" borderId="10" xfId="42" applyFont="1" applyFill="1" applyBorder="1" applyAlignment="1">
      <alignment horizontal="center" vertical="center" wrapText="1" readingOrder="1"/>
    </xf>
    <xf numFmtId="0" fontId="36" fillId="30" borderId="44" xfId="42" applyFont="1" applyFill="1" applyBorder="1" applyAlignment="1">
      <alignment horizontal="center" vertical="center" wrapText="1" readingOrder="1"/>
    </xf>
    <xf numFmtId="0" fontId="36" fillId="30" borderId="11" xfId="42" applyFont="1" applyFill="1" applyBorder="1" applyAlignment="1">
      <alignment horizontal="center" vertical="center" wrapText="1" readingOrder="1"/>
    </xf>
    <xf numFmtId="0" fontId="36" fillId="30" borderId="29" xfId="40" applyFont="1" applyFill="1" applyBorder="1" applyAlignment="1">
      <alignment horizontal="left" wrapText="1" readingOrder="1"/>
    </xf>
    <xf numFmtId="0" fontId="36" fillId="30" borderId="30" xfId="40" applyFont="1" applyFill="1" applyBorder="1" applyAlignment="1">
      <alignment horizontal="left" wrapText="1" readingOrder="1"/>
    </xf>
    <xf numFmtId="0" fontId="36" fillId="30" borderId="31" xfId="40" applyFont="1" applyFill="1" applyBorder="1" applyAlignment="1">
      <alignment horizontal="left" wrapText="1" readingOrder="1"/>
    </xf>
    <xf numFmtId="0" fontId="36" fillId="30" borderId="68" xfId="40" applyFont="1" applyFill="1" applyBorder="1" applyAlignment="1">
      <alignment horizontal="left" wrapText="1" readingOrder="1"/>
    </xf>
    <xf numFmtId="0" fontId="36" fillId="30" borderId="11" xfId="40" applyFont="1" applyFill="1" applyBorder="1" applyAlignment="1">
      <alignment horizontal="left" wrapText="1" readingOrder="1"/>
    </xf>
    <xf numFmtId="0" fontId="63" fillId="30" borderId="68" xfId="40" applyFont="1" applyFill="1" applyBorder="1" applyAlignment="1">
      <alignment horizontal="left" wrapText="1" readingOrder="1"/>
    </xf>
    <xf numFmtId="49" fontId="38" fillId="30" borderId="83" xfId="39" applyNumberFormat="1" applyFont="1" applyFill="1" applyBorder="1" applyAlignment="1">
      <alignment horizontal="left" wrapText="1" readingOrder="1"/>
    </xf>
    <xf numFmtId="49" fontId="38" fillId="30" borderId="84" xfId="39" applyNumberFormat="1" applyFont="1" applyFill="1" applyBorder="1" applyAlignment="1">
      <alignment horizontal="left" wrapText="1" readingOrder="1"/>
    </xf>
    <xf numFmtId="49" fontId="38" fillId="30" borderId="85" xfId="39" applyNumberFormat="1" applyFont="1" applyFill="1" applyBorder="1" applyAlignment="1">
      <alignment horizontal="left" wrapText="1" readingOrder="1"/>
    </xf>
    <xf numFmtId="0" fontId="36" fillId="30" borderId="65" xfId="42" applyFont="1" applyFill="1" applyBorder="1" applyAlignment="1">
      <alignment horizontal="center" vertical="center" wrapText="1" readingOrder="1"/>
    </xf>
    <xf numFmtId="0" fontId="63" fillId="30" borderId="29" xfId="40" applyFont="1" applyFill="1" applyBorder="1" applyAlignment="1">
      <alignment horizontal="left" wrapText="1" readingOrder="1"/>
    </xf>
    <xf numFmtId="0" fontId="36" fillId="30" borderId="59" xfId="42" applyFont="1" applyFill="1" applyBorder="1" applyAlignment="1">
      <alignment horizontal="center" vertical="center" wrapText="1" readingOrder="1"/>
    </xf>
    <xf numFmtId="0" fontId="36" fillId="30" borderId="60" xfId="42" applyFont="1" applyFill="1" applyBorder="1" applyAlignment="1">
      <alignment horizontal="center" vertical="center" wrapText="1" readingOrder="1"/>
    </xf>
    <xf numFmtId="0" fontId="35" fillId="29" borderId="34" xfId="42" applyFont="1" applyFill="1" applyBorder="1" applyAlignment="1">
      <alignment horizontal="left" vertical="top" readingOrder="1"/>
    </xf>
    <xf numFmtId="0" fontId="35" fillId="29" borderId="48" xfId="42" applyFont="1" applyFill="1" applyBorder="1" applyAlignment="1">
      <alignment horizontal="left" readingOrder="1"/>
    </xf>
    <xf numFmtId="0" fontId="38" fillId="30" borderId="66" xfId="40" applyFont="1" applyFill="1" applyBorder="1" applyAlignment="1">
      <alignment horizontal="left" wrapText="1" readingOrder="1"/>
    </xf>
    <xf numFmtId="0" fontId="38" fillId="30" borderId="40" xfId="40" applyFont="1" applyFill="1" applyBorder="1" applyAlignment="1">
      <alignment horizontal="left" wrapText="1" readingOrder="1"/>
    </xf>
    <xf numFmtId="0" fontId="38" fillId="30" borderId="67" xfId="40" applyFont="1" applyFill="1" applyBorder="1" applyAlignment="1">
      <alignment horizontal="left" wrapText="1" readingOrder="1"/>
    </xf>
    <xf numFmtId="0" fontId="36" fillId="30" borderId="68" xfId="42" applyFont="1" applyFill="1" applyBorder="1" applyAlignment="1">
      <alignment horizontal="center" vertical="center" readingOrder="1"/>
    </xf>
    <xf numFmtId="0" fontId="36" fillId="30" borderId="11" xfId="42" applyFont="1" applyFill="1" applyBorder="1" applyAlignment="1">
      <alignment horizontal="center" vertical="center" readingOrder="1"/>
    </xf>
    <xf numFmtId="0" fontId="35" fillId="29" borderId="33" xfId="42" applyFont="1" applyFill="1" applyBorder="1" applyAlignment="1">
      <alignment horizontal="left" vertical="top" readingOrder="1"/>
    </xf>
    <xf numFmtId="0" fontId="35" fillId="30" borderId="59" xfId="40" applyFont="1" applyFill="1" applyBorder="1" applyAlignment="1">
      <alignment horizontal="center" wrapText="1" readingOrder="1"/>
    </xf>
    <xf numFmtId="0" fontId="35" fillId="30" borderId="44" xfId="40" applyFont="1" applyFill="1" applyBorder="1" applyAlignment="1">
      <alignment horizontal="center" wrapText="1" readingOrder="1"/>
    </xf>
    <xf numFmtId="0" fontId="35" fillId="30" borderId="64" xfId="40" applyFont="1" applyFill="1" applyBorder="1" applyAlignment="1">
      <alignment horizontal="center" wrapText="1" readingOrder="1"/>
    </xf>
    <xf numFmtId="0" fontId="38" fillId="30" borderId="10" xfId="40" applyFont="1" applyFill="1" applyBorder="1" applyAlignment="1">
      <alignment horizontal="center" wrapText="1" readingOrder="1"/>
    </xf>
    <xf numFmtId="0" fontId="38" fillId="30" borderId="44" xfId="40" applyFont="1" applyFill="1" applyBorder="1" applyAlignment="1">
      <alignment horizontal="center" wrapText="1" readingOrder="1"/>
    </xf>
    <xf numFmtId="0" fontId="1" fillId="29" borderId="36" xfId="42" applyFill="1" applyBorder="1" applyAlignment="1"/>
    <xf numFmtId="0" fontId="35" fillId="29" borderId="38" xfId="42" applyFont="1" applyFill="1" applyBorder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テスト報告!$F$19:$H$19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テスト報告!$F$18:$H$18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テスト報告!$F$19:$H$19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テスト報告!$C$19:$E$19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テスト報告!$C$18:$E$18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テスト報告!$C$19:$E$19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26</xdr:row>
      <xdr:rowOff>0</xdr:rowOff>
    </xdr:from>
    <xdr:to>
      <xdr:col>9</xdr:col>
      <xdr:colOff>0</xdr:colOff>
      <xdr:row>41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26</xdr:row>
      <xdr:rowOff>19050</xdr:rowOff>
    </xdr:from>
    <xdr:to>
      <xdr:col>3</xdr:col>
      <xdr:colOff>238125</xdr:colOff>
      <xdr:row>41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A22" sqref="A22"/>
    </sheetView>
  </sheetViews>
  <sheetFormatPr defaultRowHeight="14.25"/>
  <cols>
    <col min="1" max="1" width="119.375" style="57" customWidth="1"/>
    <col min="2" max="16384" width="9" style="57"/>
  </cols>
  <sheetData>
    <row r="1" spans="1:1" s="53" customFormat="1" ht="22.5">
      <c r="A1" s="52" t="s">
        <v>65</v>
      </c>
    </row>
    <row r="2" spans="1:1" s="53" customFormat="1" ht="22.5">
      <c r="A2" s="52"/>
    </row>
    <row r="3" spans="1:1" s="55" customFormat="1" ht="18">
      <c r="A3" s="54" t="s">
        <v>78</v>
      </c>
    </row>
    <row r="4" spans="1:1" ht="15" customHeight="1">
      <c r="A4" s="56" t="s">
        <v>64</v>
      </c>
    </row>
    <row r="5" spans="1:1" ht="15" customHeight="1">
      <c r="A5" s="56" t="s">
        <v>80</v>
      </c>
    </row>
    <row r="6" spans="1:1" ht="38.25">
      <c r="A6" s="58" t="s">
        <v>95</v>
      </c>
    </row>
    <row r="7" spans="1:1" ht="29.25" customHeight="1">
      <c r="A7" s="58" t="s">
        <v>98</v>
      </c>
    </row>
    <row r="8" spans="1:1" ht="30" customHeight="1">
      <c r="A8" s="59" t="s">
        <v>82</v>
      </c>
    </row>
    <row r="9" spans="1:1" s="61" customFormat="1" ht="16.5" customHeight="1">
      <c r="A9" s="60" t="s">
        <v>96</v>
      </c>
    </row>
    <row r="10" spans="1:1" ht="16.5" customHeight="1">
      <c r="A10" s="62"/>
    </row>
    <row r="11" spans="1:1" s="55" customFormat="1" ht="18">
      <c r="A11" s="54" t="s">
        <v>99</v>
      </c>
    </row>
    <row r="12" spans="1:1" s="64" customFormat="1" ht="15">
      <c r="A12" s="63" t="s">
        <v>100</v>
      </c>
    </row>
    <row r="13" spans="1:1" ht="25.5">
      <c r="A13" s="56" t="s">
        <v>83</v>
      </c>
    </row>
    <row r="14" spans="1:1">
      <c r="A14" s="56" t="s">
        <v>84</v>
      </c>
    </row>
    <row r="15" spans="1:1">
      <c r="A15" s="58" t="s">
        <v>85</v>
      </c>
    </row>
    <row r="16" spans="1:1">
      <c r="A16" s="62"/>
    </row>
    <row r="17" spans="1:4" s="64" customFormat="1" ht="15">
      <c r="A17" s="63" t="s">
        <v>66</v>
      </c>
    </row>
    <row r="18" spans="1:4">
      <c r="A18" s="56" t="s">
        <v>67</v>
      </c>
      <c r="B18" s="62"/>
    </row>
    <row r="19" spans="1:4">
      <c r="A19" s="63" t="s">
        <v>86</v>
      </c>
    </row>
    <row r="20" spans="1:4">
      <c r="A20" s="56" t="s">
        <v>68</v>
      </c>
      <c r="B20" s="62"/>
    </row>
    <row r="21" spans="1:4" ht="25.5">
      <c r="A21" s="58" t="s">
        <v>69</v>
      </c>
    </row>
    <row r="22" spans="1:4">
      <c r="A22" s="56" t="s">
        <v>70</v>
      </c>
      <c r="B22" s="65"/>
    </row>
    <row r="23" spans="1:4">
      <c r="A23" s="56" t="s">
        <v>101</v>
      </c>
      <c r="B23" s="62"/>
    </row>
    <row r="24" spans="1:4">
      <c r="A24" s="56" t="s">
        <v>102</v>
      </c>
      <c r="B24" s="62"/>
    </row>
    <row r="25" spans="1:4">
      <c r="A25" s="56" t="s">
        <v>103</v>
      </c>
      <c r="B25" s="62"/>
      <c r="C25" s="62" t="s">
        <v>47</v>
      </c>
      <c r="D25" s="62" t="s">
        <v>47</v>
      </c>
    </row>
    <row r="26" spans="1:4">
      <c r="A26" s="56" t="s">
        <v>48</v>
      </c>
    </row>
    <row r="27" spans="1:4">
      <c r="A27" s="56" t="s">
        <v>79</v>
      </c>
      <c r="B27" s="62"/>
    </row>
    <row r="28" spans="1:4">
      <c r="A28" s="56" t="s">
        <v>104</v>
      </c>
    </row>
    <row r="29" spans="1:4">
      <c r="A29" s="56" t="s">
        <v>105</v>
      </c>
    </row>
    <row r="30" spans="1:4">
      <c r="A30" s="56" t="s">
        <v>106</v>
      </c>
      <c r="B30" s="62"/>
      <c r="C30" s="62" t="s">
        <v>47</v>
      </c>
    </row>
    <row r="31" spans="1:4">
      <c r="A31" s="63" t="s">
        <v>87</v>
      </c>
    </row>
    <row r="32" spans="1:4" ht="30" customHeight="1">
      <c r="A32" s="58" t="s">
        <v>71</v>
      </c>
    </row>
    <row r="33" spans="1:2">
      <c r="A33" s="56" t="s">
        <v>49</v>
      </c>
    </row>
    <row r="34" spans="1:2">
      <c r="A34" s="56" t="s">
        <v>72</v>
      </c>
    </row>
    <row r="35" spans="1:2">
      <c r="A35" s="56" t="s">
        <v>73</v>
      </c>
      <c r="B35" s="62"/>
    </row>
    <row r="36" spans="1:2">
      <c r="A36" s="56" t="s">
        <v>74</v>
      </c>
      <c r="B36" s="62"/>
    </row>
    <row r="37" spans="1:2">
      <c r="A37" s="63" t="s">
        <v>88</v>
      </c>
    </row>
    <row r="38" spans="1:2">
      <c r="A38" s="56" t="s">
        <v>75</v>
      </c>
    </row>
    <row r="39" spans="1:2" ht="38.25">
      <c r="A39" s="59" t="s">
        <v>81</v>
      </c>
      <c r="B39" s="62"/>
    </row>
    <row r="40" spans="1:2">
      <c r="A40" s="59"/>
      <c r="B40" s="62"/>
    </row>
    <row r="41" spans="1:2" s="64" customFormat="1" ht="15">
      <c r="A41" s="63" t="s">
        <v>107</v>
      </c>
    </row>
    <row r="42" spans="1:2">
      <c r="A42" s="56" t="s">
        <v>89</v>
      </c>
    </row>
    <row r="43" spans="1:2">
      <c r="A43" s="56" t="s">
        <v>90</v>
      </c>
    </row>
    <row r="44" spans="1:2">
      <c r="A44" s="56" t="s">
        <v>91</v>
      </c>
    </row>
    <row r="45" spans="1:2">
      <c r="A45" s="56" t="s">
        <v>92</v>
      </c>
    </row>
    <row r="46" spans="1:2">
      <c r="A46" s="56" t="s">
        <v>93</v>
      </c>
    </row>
    <row r="47" spans="1:2">
      <c r="A47" s="56" t="s">
        <v>94</v>
      </c>
    </row>
    <row r="48" spans="1:2">
      <c r="A48" s="62" t="s">
        <v>50</v>
      </c>
    </row>
    <row r="49" spans="1:1">
      <c r="A49" s="62"/>
    </row>
  </sheetData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C20" sqref="C20"/>
    </sheetView>
  </sheetViews>
  <sheetFormatPr defaultRowHeight="12.75"/>
  <cols>
    <col min="1" max="1" width="21.375" style="217" customWidth="1"/>
    <col min="2" max="2" width="10" style="192" customWidth="1"/>
    <col min="3" max="3" width="14.375" style="192" customWidth="1"/>
    <col min="4" max="4" width="15.25" style="192" customWidth="1"/>
    <col min="5" max="5" width="38" style="192" customWidth="1"/>
    <col min="6" max="6" width="48.25" style="192" customWidth="1"/>
    <col min="7" max="16384" width="9" style="192"/>
  </cols>
  <sheetData>
    <row r="2" spans="1:6" s="189" customFormat="1" ht="75.75" customHeight="1">
      <c r="A2" s="188"/>
      <c r="B2" s="247" t="s">
        <v>0</v>
      </c>
      <c r="C2" s="247"/>
      <c r="D2" s="247"/>
      <c r="E2" s="247"/>
      <c r="F2" s="247"/>
    </row>
    <row r="3" spans="1:6">
      <c r="A3" s="190"/>
      <c r="B3" s="191"/>
      <c r="E3" s="193"/>
    </row>
    <row r="4" spans="1:6" ht="14.25" customHeight="1">
      <c r="A4" s="194" t="s">
        <v>112</v>
      </c>
      <c r="B4" s="248" t="s">
        <v>137</v>
      </c>
      <c r="C4" s="249"/>
      <c r="D4" s="249"/>
      <c r="E4" s="195" t="s">
        <v>2</v>
      </c>
      <c r="F4" s="196" t="s">
        <v>139</v>
      </c>
    </row>
    <row r="5" spans="1:6" ht="14.25" customHeight="1">
      <c r="A5" s="195" t="s">
        <v>3</v>
      </c>
      <c r="B5" s="249" t="s">
        <v>138</v>
      </c>
      <c r="C5" s="249"/>
      <c r="D5" s="249"/>
      <c r="E5" s="194" t="s">
        <v>140</v>
      </c>
      <c r="F5" s="196"/>
    </row>
    <row r="6" spans="1:6" ht="15.75" customHeight="1">
      <c r="A6" s="250" t="s">
        <v>5</v>
      </c>
      <c r="B6" s="251" t="s">
        <v>159</v>
      </c>
      <c r="C6" s="251"/>
      <c r="D6" s="251"/>
      <c r="E6" s="195" t="s">
        <v>6</v>
      </c>
      <c r="F6" s="238">
        <v>42583</v>
      </c>
    </row>
    <row r="7" spans="1:6" ht="13.5" customHeight="1">
      <c r="A7" s="250"/>
      <c r="B7" s="251"/>
      <c r="C7" s="251"/>
      <c r="D7" s="251"/>
      <c r="E7" s="195" t="s">
        <v>8</v>
      </c>
      <c r="F7" s="197"/>
    </row>
    <row r="8" spans="1:6">
      <c r="A8" s="198"/>
      <c r="B8" s="199"/>
      <c r="C8" s="200"/>
      <c r="D8" s="200"/>
      <c r="E8" s="201"/>
      <c r="F8" s="202"/>
    </row>
    <row r="9" spans="1:6">
      <c r="A9" s="192"/>
      <c r="B9" s="203"/>
      <c r="C9" s="203"/>
      <c r="D9" s="203"/>
      <c r="E9" s="203"/>
    </row>
    <row r="10" spans="1:6" ht="15">
      <c r="A10" s="204" t="s">
        <v>9</v>
      </c>
    </row>
    <row r="11" spans="1:6" s="205" customFormat="1" ht="15">
      <c r="A11" s="218" t="s">
        <v>10</v>
      </c>
      <c r="B11" s="240" t="s">
        <v>141</v>
      </c>
      <c r="C11" s="241" t="s">
        <v>143</v>
      </c>
      <c r="D11" s="219" t="s">
        <v>11</v>
      </c>
      <c r="E11" s="241" t="s">
        <v>145</v>
      </c>
      <c r="F11" s="220" t="s">
        <v>12</v>
      </c>
    </row>
    <row r="12" spans="1:6" s="210" customFormat="1" ht="26.25" customHeight="1">
      <c r="A12" s="239">
        <v>42583</v>
      </c>
      <c r="B12" s="206" t="s">
        <v>142</v>
      </c>
      <c r="C12" s="207" t="s">
        <v>144</v>
      </c>
      <c r="D12" s="207" t="s">
        <v>42</v>
      </c>
      <c r="E12" s="208" t="s">
        <v>146</v>
      </c>
      <c r="F12" s="209" t="s">
        <v>13</v>
      </c>
    </row>
    <row r="13" spans="1:6" s="210" customFormat="1" ht="21.75" customHeight="1">
      <c r="A13" s="211"/>
      <c r="B13" s="206"/>
      <c r="C13" s="207"/>
      <c r="D13" s="207"/>
      <c r="E13" s="207"/>
      <c r="F13" s="212"/>
    </row>
    <row r="14" spans="1:6" s="210" customFormat="1" ht="19.5" customHeight="1">
      <c r="A14" s="211"/>
      <c r="B14" s="206"/>
      <c r="C14" s="207"/>
      <c r="D14" s="207"/>
      <c r="E14" s="207"/>
      <c r="F14" s="212"/>
    </row>
    <row r="15" spans="1:6" s="210" customFormat="1" ht="21.75" customHeight="1">
      <c r="A15" s="211"/>
      <c r="B15" s="206"/>
      <c r="C15" s="207"/>
      <c r="D15" s="207"/>
      <c r="E15" s="207"/>
      <c r="F15" s="212"/>
    </row>
    <row r="16" spans="1:6" s="210" customFormat="1" ht="19.5" customHeight="1">
      <c r="A16" s="211"/>
      <c r="B16" s="206"/>
      <c r="C16" s="207"/>
      <c r="D16" s="207"/>
      <c r="E16" s="207"/>
      <c r="F16" s="212"/>
    </row>
    <row r="17" spans="1:6" s="210" customFormat="1" ht="21.75" customHeight="1">
      <c r="A17" s="211"/>
      <c r="B17" s="206"/>
      <c r="C17" s="207"/>
      <c r="D17" s="207"/>
      <c r="E17" s="207"/>
      <c r="F17" s="212"/>
    </row>
    <row r="18" spans="1:6" s="210" customFormat="1" ht="19.5" customHeight="1">
      <c r="A18" s="213"/>
      <c r="B18" s="214"/>
      <c r="C18" s="215"/>
      <c r="D18" s="215"/>
      <c r="E18" s="215"/>
      <c r="F18" s="216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zoomScaleNormal="100" workbookViewId="0">
      <selection activeCell="E20" sqref="E20"/>
    </sheetView>
  </sheetViews>
  <sheetFormatPr defaultRowHeight="12.75"/>
  <cols>
    <col min="1" max="1" width="7.125" style="22" customWidth="1"/>
    <col min="2" max="2" width="14.75" style="22" customWidth="1"/>
    <col min="3" max="3" width="20.5" style="22" customWidth="1"/>
    <col min="4" max="4" width="19.87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14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53" t="s">
        <v>1</v>
      </c>
      <c r="B4" s="253"/>
      <c r="C4" s="253"/>
      <c r="D4" s="253"/>
      <c r="E4" s="254" t="str">
        <f>表紙!B4</f>
        <v>VIETNAMESE STUDY SYSTEM FOR JAPANESE</v>
      </c>
      <c r="F4" s="255"/>
      <c r="G4" s="255"/>
      <c r="H4" s="256"/>
    </row>
    <row r="5" spans="1:8" ht="14.25" customHeight="1">
      <c r="A5" s="253" t="s">
        <v>3</v>
      </c>
      <c r="B5" s="253"/>
      <c r="C5" s="253"/>
      <c r="D5" s="253"/>
      <c r="E5" s="254" t="str">
        <f>表紙!B5</f>
        <v>Veazy</v>
      </c>
      <c r="F5" s="255"/>
      <c r="G5" s="255"/>
      <c r="H5" s="256"/>
    </row>
    <row r="6" spans="1:8" ht="14.25" customHeight="1">
      <c r="A6" s="260" t="s">
        <v>161</v>
      </c>
      <c r="B6" s="261"/>
      <c r="C6" s="261"/>
      <c r="D6" s="262"/>
      <c r="E6" s="46">
        <v>100</v>
      </c>
      <c r="F6" s="47"/>
      <c r="G6" s="47"/>
      <c r="H6" s="48"/>
    </row>
    <row r="7" spans="1:8" s="8" customFormat="1" ht="12.75" customHeight="1">
      <c r="A7" s="252" t="s">
        <v>15</v>
      </c>
      <c r="B7" s="252"/>
      <c r="C7" s="252"/>
      <c r="D7" s="252"/>
      <c r="E7" s="257" t="s">
        <v>147</v>
      </c>
      <c r="F7" s="258"/>
      <c r="G7" s="258"/>
      <c r="H7" s="259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 ht="13.5" thickBot="1">
      <c r="A9" s="12"/>
      <c r="B9" s="12"/>
      <c r="C9" s="12"/>
      <c r="D9" s="13"/>
      <c r="E9" s="14"/>
      <c r="F9" s="13"/>
      <c r="G9" s="13"/>
      <c r="H9" s="13"/>
    </row>
    <row r="10" spans="1:8" s="16" customFormat="1" ht="24" customHeight="1">
      <c r="A10" s="229" t="s">
        <v>16</v>
      </c>
      <c r="B10" s="242" t="s">
        <v>148</v>
      </c>
      <c r="C10" s="230" t="s">
        <v>17</v>
      </c>
      <c r="D10" s="231" t="s">
        <v>18</v>
      </c>
      <c r="E10" s="232" t="s">
        <v>108</v>
      </c>
      <c r="F10" s="233" t="s">
        <v>122</v>
      </c>
      <c r="G10" s="234" t="s">
        <v>19</v>
      </c>
      <c r="H10" s="235" t="s">
        <v>20</v>
      </c>
    </row>
    <row r="11" spans="1:8" ht="13.5">
      <c r="A11" s="236">
        <v>1</v>
      </c>
      <c r="B11" s="17"/>
      <c r="C11" s="17" t="s">
        <v>120</v>
      </c>
      <c r="D11" s="18" t="s">
        <v>121</v>
      </c>
      <c r="E11" s="19" t="s">
        <v>77</v>
      </c>
      <c r="F11" s="244" t="s">
        <v>77</v>
      </c>
      <c r="G11" s="20"/>
      <c r="H11" s="237"/>
    </row>
    <row r="12" spans="1:8" ht="13.5">
      <c r="A12" s="236">
        <v>2</v>
      </c>
      <c r="B12" s="17"/>
      <c r="C12" s="17" t="s">
        <v>124</v>
      </c>
      <c r="D12" s="18" t="s">
        <v>125</v>
      </c>
      <c r="E12" s="19" t="s">
        <v>21</v>
      </c>
      <c r="F12" s="244" t="s">
        <v>21</v>
      </c>
      <c r="G12" s="20"/>
      <c r="H12" s="237"/>
    </row>
    <row r="13" spans="1:8" ht="13.5">
      <c r="A13" s="236">
        <v>3</v>
      </c>
      <c r="B13" s="17"/>
      <c r="C13" s="17" t="s">
        <v>124</v>
      </c>
      <c r="D13" s="18" t="s">
        <v>129</v>
      </c>
      <c r="E13" s="19" t="s">
        <v>63</v>
      </c>
      <c r="F13" s="244" t="s">
        <v>63</v>
      </c>
      <c r="G13" s="20"/>
      <c r="H13" s="237"/>
    </row>
    <row r="14" spans="1:8" ht="13.5">
      <c r="A14" s="236">
        <v>4</v>
      </c>
      <c r="B14" s="17"/>
      <c r="C14" s="17" t="s">
        <v>124</v>
      </c>
      <c r="D14" s="18" t="s">
        <v>133</v>
      </c>
      <c r="E14" s="19" t="s">
        <v>134</v>
      </c>
      <c r="F14" s="244" t="s">
        <v>134</v>
      </c>
      <c r="G14" s="20"/>
      <c r="H14" s="237"/>
    </row>
    <row r="15" spans="1:8">
      <c r="A15" s="236"/>
      <c r="B15" s="17"/>
      <c r="C15" s="17"/>
      <c r="D15" s="18"/>
      <c r="E15" s="19"/>
      <c r="F15" s="20"/>
      <c r="G15" s="20"/>
      <c r="H15" s="237"/>
    </row>
    <row r="16" spans="1:8">
      <c r="A16" s="236"/>
      <c r="B16" s="17"/>
      <c r="C16" s="17"/>
      <c r="D16" s="18"/>
      <c r="E16" s="19"/>
      <c r="F16" s="20"/>
      <c r="G16" s="21"/>
      <c r="H16" s="237"/>
    </row>
    <row r="17" spans="1:8">
      <c r="A17" s="236"/>
      <c r="B17" s="17"/>
      <c r="C17" s="17"/>
      <c r="D17" s="18"/>
      <c r="E17" s="19"/>
      <c r="F17" s="20"/>
      <c r="G17" s="21"/>
      <c r="H17" s="237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2" location="findLearnerExams!A1" display="Function2"/>
    <hyperlink ref="F13" location="saveExam!A1" display="Function3"/>
    <hyperlink ref="F11" location="getCourses!A1" display="Function1"/>
    <hyperlink ref="F14" location="findExamById!A1" display="Function4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C23" sqref="C23"/>
    </sheetView>
  </sheetViews>
  <sheetFormatPr defaultRowHeight="12.75"/>
  <cols>
    <col min="1" max="1" width="16.75" style="1" bestFit="1" customWidth="1"/>
    <col min="2" max="2" width="26.625" style="1" customWidth="1"/>
    <col min="3" max="3" width="12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64" t="s">
        <v>22</v>
      </c>
      <c r="B2" s="264"/>
      <c r="C2" s="264"/>
      <c r="D2" s="264"/>
      <c r="E2" s="264"/>
      <c r="F2" s="264"/>
      <c r="G2" s="264"/>
      <c r="H2" s="264"/>
      <c r="I2" s="264"/>
    </row>
    <row r="3" spans="1:9" ht="14.25" customHeight="1">
      <c r="A3" s="23"/>
      <c r="B3" s="24"/>
      <c r="C3" s="24"/>
      <c r="D3" s="24"/>
      <c r="E3" s="24"/>
      <c r="F3" s="24"/>
      <c r="G3" s="24"/>
      <c r="H3" s="24"/>
      <c r="I3" s="25"/>
    </row>
    <row r="4" spans="1:9" ht="13.5" customHeight="1">
      <c r="A4" s="66" t="s">
        <v>112</v>
      </c>
      <c r="B4" s="265" t="str">
        <f>表紙!B4</f>
        <v>VIETNAMESE STUDY SYSTEM FOR JAPANESE</v>
      </c>
      <c r="C4" s="265"/>
      <c r="D4" s="266" t="s">
        <v>2</v>
      </c>
      <c r="E4" s="266"/>
      <c r="F4" s="267"/>
      <c r="G4" s="268"/>
      <c r="H4" s="268"/>
      <c r="I4" s="269"/>
    </row>
    <row r="5" spans="1:9" ht="13.5" customHeight="1">
      <c r="A5" s="45" t="s">
        <v>3</v>
      </c>
      <c r="B5" s="265" t="str">
        <f>表紙!B5</f>
        <v>Veazy</v>
      </c>
      <c r="C5" s="265"/>
      <c r="D5" s="266" t="s">
        <v>4</v>
      </c>
      <c r="E5" s="266"/>
      <c r="F5" s="267"/>
      <c r="G5" s="268"/>
      <c r="H5" s="268"/>
      <c r="I5" s="269"/>
    </row>
    <row r="6" spans="1:9" ht="12.75" customHeight="1">
      <c r="A6" s="49" t="s">
        <v>5</v>
      </c>
      <c r="B6" s="265" t="str">
        <f>B5&amp;"_"&amp;"Test Report"&amp;"_"&amp;"vx.x"</f>
        <v>Veazy_Test Report_vx.x</v>
      </c>
      <c r="C6" s="265"/>
      <c r="D6" s="266" t="s">
        <v>6</v>
      </c>
      <c r="E6" s="266"/>
      <c r="F6" s="270" t="s">
        <v>7</v>
      </c>
      <c r="G6" s="271"/>
      <c r="H6" s="271"/>
      <c r="I6" s="272"/>
    </row>
    <row r="7" spans="1:9" ht="15.75" customHeight="1">
      <c r="A7" s="49" t="s">
        <v>113</v>
      </c>
      <c r="B7" s="263" t="s">
        <v>23</v>
      </c>
      <c r="C7" s="263"/>
      <c r="D7" s="263"/>
      <c r="E7" s="263"/>
      <c r="F7" s="263"/>
      <c r="G7" s="263"/>
      <c r="H7" s="263"/>
      <c r="I7" s="263"/>
    </row>
    <row r="8" spans="1:9" ht="14.25" customHeight="1">
      <c r="A8" s="26"/>
      <c r="B8" s="27"/>
      <c r="C8" s="24"/>
      <c r="D8" s="24"/>
      <c r="E8" s="24"/>
      <c r="F8" s="24"/>
      <c r="G8" s="24"/>
      <c r="H8" s="24"/>
      <c r="I8" s="25"/>
    </row>
    <row r="9" spans="1:9">
      <c r="A9" s="26"/>
      <c r="B9" s="27"/>
      <c r="C9" s="24"/>
      <c r="D9" s="24"/>
      <c r="E9" s="24"/>
      <c r="F9" s="24"/>
      <c r="G9" s="24"/>
      <c r="H9" s="24"/>
      <c r="I9" s="25"/>
    </row>
    <row r="10" spans="1:9">
      <c r="A10" s="28"/>
      <c r="B10" s="28"/>
      <c r="C10" s="28"/>
      <c r="D10" s="28"/>
      <c r="E10" s="28"/>
      <c r="F10" s="28"/>
      <c r="G10" s="28"/>
      <c r="H10" s="28"/>
      <c r="I10" s="28"/>
    </row>
    <row r="11" spans="1:9" ht="14.25" customHeight="1">
      <c r="A11" s="29" t="s">
        <v>16</v>
      </c>
      <c r="B11" s="30" t="s">
        <v>97</v>
      </c>
      <c r="C11" s="31" t="s">
        <v>24</v>
      </c>
      <c r="D11" s="30" t="s">
        <v>25</v>
      </c>
      <c r="E11" s="32" t="s">
        <v>26</v>
      </c>
      <c r="F11" s="32" t="s">
        <v>40</v>
      </c>
      <c r="G11" s="32" t="s">
        <v>42</v>
      </c>
      <c r="H11" s="32" t="s">
        <v>41</v>
      </c>
      <c r="I11" s="33" t="s">
        <v>27</v>
      </c>
    </row>
    <row r="12" spans="1:9" ht="13.5">
      <c r="A12" s="34">
        <v>1</v>
      </c>
      <c r="B12" s="244" t="s">
        <v>77</v>
      </c>
      <c r="C12" s="35">
        <f>getCourses!A6</f>
        <v>1</v>
      </c>
      <c r="D12" s="35">
        <f>getCourses!C6</f>
        <v>0</v>
      </c>
      <c r="E12" s="35">
        <f>getCourses!F6</f>
        <v>0</v>
      </c>
      <c r="F12" s="36">
        <f>getCourses!L6</f>
        <v>1</v>
      </c>
      <c r="G12" s="35">
        <f>getCourses!M6</f>
        <v>0</v>
      </c>
      <c r="H12" s="35">
        <f>getCourses!N6</f>
        <v>0</v>
      </c>
      <c r="I12" s="35">
        <f>getCourses!O6</f>
        <v>1</v>
      </c>
    </row>
    <row r="13" spans="1:9" ht="13.5">
      <c r="A13" s="34">
        <v>2</v>
      </c>
      <c r="B13" s="244" t="s">
        <v>21</v>
      </c>
      <c r="C13" s="35">
        <f>findLearnerExams!A6</f>
        <v>4</v>
      </c>
      <c r="D13" s="35">
        <f>findLearnerExams!C6</f>
        <v>0</v>
      </c>
      <c r="E13" s="35">
        <f>findLearnerExams!F6</f>
        <v>0</v>
      </c>
      <c r="F13" s="36">
        <f>findLearnerExams!L6</f>
        <v>2</v>
      </c>
      <c r="G13" s="35">
        <f>findLearnerExams!M6</f>
        <v>0</v>
      </c>
      <c r="H13" s="35">
        <f>findLearnerExams!N6</f>
        <v>0</v>
      </c>
      <c r="I13" s="35">
        <f>findLearnerExams!O6</f>
        <v>4</v>
      </c>
    </row>
    <row r="14" spans="1:9" ht="13.5">
      <c r="A14" s="34">
        <v>3</v>
      </c>
      <c r="B14" s="244" t="s">
        <v>63</v>
      </c>
      <c r="C14" s="35">
        <f>saveExam!A6</f>
        <v>2</v>
      </c>
      <c r="D14" s="35">
        <f>saveExam!C6</f>
        <v>0</v>
      </c>
      <c r="E14" s="35">
        <f>saveExam!F6</f>
        <v>0</v>
      </c>
      <c r="F14" s="36">
        <f>saveExam!L6</f>
        <v>1</v>
      </c>
      <c r="G14" s="35">
        <f>saveExam!M6</f>
        <v>1</v>
      </c>
      <c r="H14" s="35">
        <f>saveExam!N6</f>
        <v>0</v>
      </c>
      <c r="I14" s="35">
        <f>saveExam!O6</f>
        <v>2</v>
      </c>
    </row>
    <row r="15" spans="1:9" ht="13.5">
      <c r="A15" s="34">
        <v>4</v>
      </c>
      <c r="B15" s="244" t="s">
        <v>134</v>
      </c>
      <c r="C15" s="35">
        <f>findExamById!A6</f>
        <v>3</v>
      </c>
      <c r="D15" s="35">
        <f>findExamById!C6</f>
        <v>0</v>
      </c>
      <c r="E15" s="35">
        <f>findExamById!F6</f>
        <v>0</v>
      </c>
      <c r="F15" s="35">
        <f>findExamById!L6</f>
        <v>1</v>
      </c>
      <c r="G15" s="35">
        <f>findExamById!M6</f>
        <v>2</v>
      </c>
      <c r="H15" s="35">
        <f>findExamById!N6</f>
        <v>0</v>
      </c>
      <c r="I15" s="35">
        <f>findExamById!O6</f>
        <v>3</v>
      </c>
    </row>
    <row r="16" spans="1:9">
      <c r="A16" s="34"/>
      <c r="B16" s="44"/>
      <c r="C16" s="35"/>
      <c r="D16" s="35"/>
      <c r="E16" s="35"/>
      <c r="F16" s="35"/>
      <c r="G16" s="35"/>
      <c r="H16" s="35"/>
      <c r="I16" s="35"/>
    </row>
    <row r="17" spans="1:9">
      <c r="A17" s="34"/>
      <c r="B17" s="44"/>
      <c r="C17" s="35"/>
      <c r="D17" s="35"/>
      <c r="E17" s="35"/>
      <c r="F17" s="35"/>
      <c r="G17" s="35"/>
      <c r="H17" s="35"/>
      <c r="I17" s="35"/>
    </row>
    <row r="18" spans="1:9">
      <c r="A18" s="34"/>
      <c r="B18" s="44"/>
      <c r="C18" s="35"/>
      <c r="D18" s="35"/>
      <c r="E18" s="35"/>
      <c r="F18" s="35"/>
      <c r="G18" s="35"/>
      <c r="H18" s="35"/>
      <c r="I18" s="35"/>
    </row>
    <row r="19" spans="1:9" ht="16.5">
      <c r="A19" s="37"/>
      <c r="B19" s="43" t="s">
        <v>28</v>
      </c>
      <c r="C19" s="38">
        <f t="shared" ref="C19:I19" si="0">SUM(C10:C18)</f>
        <v>10</v>
      </c>
      <c r="D19" s="38">
        <f t="shared" si="0"/>
        <v>0</v>
      </c>
      <c r="E19" s="38">
        <f t="shared" si="0"/>
        <v>0</v>
      </c>
      <c r="F19" s="38">
        <f t="shared" si="0"/>
        <v>5</v>
      </c>
      <c r="G19" s="38">
        <f t="shared" si="0"/>
        <v>3</v>
      </c>
      <c r="H19" s="38">
        <f t="shared" si="0"/>
        <v>0</v>
      </c>
      <c r="I19" s="38">
        <f t="shared" si="0"/>
        <v>10</v>
      </c>
    </row>
    <row r="20" spans="1:9">
      <c r="A20" s="39"/>
      <c r="B20" s="28"/>
      <c r="C20" s="40"/>
      <c r="D20" s="41"/>
      <c r="E20" s="41"/>
      <c r="F20" s="41"/>
      <c r="G20" s="41"/>
      <c r="H20" s="41"/>
      <c r="I20" s="41"/>
    </row>
    <row r="21" spans="1:9" ht="15">
      <c r="A21" s="28"/>
      <c r="B21" s="224" t="s">
        <v>119</v>
      </c>
      <c r="C21" s="28"/>
      <c r="D21" s="51">
        <f>(C19+D19)*100/(I19)</f>
        <v>100</v>
      </c>
      <c r="E21" s="28" t="s">
        <v>29</v>
      </c>
      <c r="F21" s="28"/>
      <c r="G21" s="28"/>
      <c r="H21" s="28"/>
      <c r="I21" s="42"/>
    </row>
    <row r="22" spans="1:9" ht="15">
      <c r="A22" s="28"/>
      <c r="B22" s="67" t="s">
        <v>109</v>
      </c>
      <c r="C22" s="28"/>
      <c r="D22" s="51">
        <f>C19*100/(I19)</f>
        <v>100</v>
      </c>
      <c r="E22" s="28" t="s">
        <v>29</v>
      </c>
      <c r="F22" s="28"/>
      <c r="G22" s="28"/>
      <c r="H22" s="28"/>
      <c r="I22" s="42"/>
    </row>
    <row r="23" spans="1:9" ht="15">
      <c r="B23" s="67" t="s">
        <v>110</v>
      </c>
      <c r="C23" s="28"/>
      <c r="D23" s="51">
        <f>F19*100/I19</f>
        <v>50</v>
      </c>
      <c r="E23" s="28" t="s">
        <v>29</v>
      </c>
    </row>
    <row r="24" spans="1:9" ht="15">
      <c r="B24" s="67" t="s">
        <v>111</v>
      </c>
      <c r="D24" s="51">
        <f>G19*100/I19</f>
        <v>30</v>
      </c>
      <c r="E24" s="28" t="s">
        <v>29</v>
      </c>
    </row>
    <row r="25" spans="1:9" ht="15">
      <c r="B25" s="50" t="s">
        <v>30</v>
      </c>
      <c r="D25" s="51">
        <f>H19*100/I19</f>
        <v>0</v>
      </c>
      <c r="E25" s="28" t="s">
        <v>29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3:B18" location="Function1!A1" display="Function1"/>
    <hyperlink ref="B13" location="findLearnerExams!A1" display="Function2"/>
    <hyperlink ref="B14" location="saveExam!A1" display="Function3"/>
    <hyperlink ref="B12" location="getCourses!A1" display="Function1"/>
    <hyperlink ref="B15" location="findExamById!A1" display="Function4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"/>
  <sheetViews>
    <sheetView workbookViewId="0">
      <selection activeCell="C4" sqref="C4:D4"/>
    </sheetView>
  </sheetViews>
  <sheetFormatPr defaultRowHeight="13.5" customHeight="1"/>
  <cols>
    <col min="1" max="1" width="8.125" style="70" customWidth="1"/>
    <col min="2" max="2" width="13.375" style="78" customWidth="1"/>
    <col min="3" max="3" width="10.75" style="70" customWidth="1"/>
    <col min="4" max="4" width="11.375" style="71" customWidth="1"/>
    <col min="5" max="5" width="1.75" style="70" hidden="1" customWidth="1"/>
    <col min="6" max="7" width="2.875" style="70" bestFit="1" customWidth="1"/>
    <col min="8" max="8" width="2.875" style="70" customWidth="1"/>
    <col min="9" max="10" width="2.875" style="70" bestFit="1" customWidth="1"/>
    <col min="11" max="19" width="2.875" style="70" customWidth="1"/>
    <col min="20" max="20" width="2.875" style="70" bestFit="1" customWidth="1"/>
    <col min="21" max="21" width="2.875" style="70" customWidth="1"/>
    <col min="22" max="16384" width="9" style="70"/>
  </cols>
  <sheetData>
    <row r="1" spans="1:22" ht="13.5" customHeight="1" thickBot="1">
      <c r="A1" s="68"/>
      <c r="B1" s="69"/>
    </row>
    <row r="2" spans="1:22" ht="13.5" customHeight="1">
      <c r="A2" s="279" t="s">
        <v>52</v>
      </c>
      <c r="B2" s="280"/>
      <c r="C2" s="281" t="str">
        <f>機能一覧!E11</f>
        <v>Function1</v>
      </c>
      <c r="D2" s="282"/>
      <c r="E2" s="283"/>
      <c r="F2" s="284" t="s">
        <v>118</v>
      </c>
      <c r="G2" s="285"/>
      <c r="H2" s="285"/>
      <c r="I2" s="285"/>
      <c r="J2" s="285"/>
      <c r="K2" s="285"/>
      <c r="L2" s="304" t="str">
        <f>機能一覧!D11</f>
        <v>getCourses</v>
      </c>
      <c r="M2" s="305"/>
      <c r="N2" s="305"/>
      <c r="O2" s="305"/>
      <c r="P2" s="305"/>
      <c r="Q2" s="305"/>
      <c r="R2" s="305"/>
      <c r="S2" s="305"/>
      <c r="T2" s="306"/>
      <c r="V2" s="72"/>
    </row>
    <row r="3" spans="1:22" ht="13.5" customHeight="1">
      <c r="A3" s="290" t="s">
        <v>53</v>
      </c>
      <c r="B3" s="291"/>
      <c r="C3" s="298" t="s">
        <v>151</v>
      </c>
      <c r="D3" s="299"/>
      <c r="E3" s="300"/>
      <c r="F3" s="309" t="s">
        <v>152</v>
      </c>
      <c r="G3" s="310"/>
      <c r="H3" s="310"/>
      <c r="I3" s="310"/>
      <c r="J3" s="310"/>
      <c r="K3" s="311"/>
      <c r="L3" s="299"/>
      <c r="M3" s="299"/>
      <c r="N3" s="299"/>
      <c r="O3" s="73"/>
      <c r="P3" s="73"/>
      <c r="Q3" s="73"/>
      <c r="R3" s="73"/>
      <c r="S3" s="73"/>
      <c r="T3" s="74"/>
    </row>
    <row r="4" spans="1:22" ht="13.5" customHeight="1">
      <c r="A4" s="292" t="s">
        <v>150</v>
      </c>
      <c r="B4" s="291"/>
      <c r="C4" s="293"/>
      <c r="D4" s="294"/>
      <c r="E4" s="75"/>
      <c r="F4" s="309" t="s">
        <v>149</v>
      </c>
      <c r="G4" s="310"/>
      <c r="H4" s="310"/>
      <c r="I4" s="310"/>
      <c r="J4" s="310"/>
      <c r="K4" s="311"/>
      <c r="L4" s="312">
        <f xml:space="preserve"> IF(機能一覧!E6&lt;&gt;"N/A",SUM(C4*機能一覧!E6/1000,- O6),"N/A")</f>
        <v>-1</v>
      </c>
      <c r="M4" s="313"/>
      <c r="N4" s="313"/>
      <c r="O4" s="313"/>
      <c r="P4" s="313"/>
      <c r="Q4" s="313"/>
      <c r="R4" s="313"/>
      <c r="S4" s="313"/>
      <c r="T4" s="314"/>
      <c r="V4" s="72"/>
    </row>
    <row r="5" spans="1:22" ht="13.5" customHeight="1">
      <c r="A5" s="301" t="s">
        <v>123</v>
      </c>
      <c r="B5" s="302"/>
      <c r="C5" s="307" t="s">
        <v>154</v>
      </c>
      <c r="D5" s="277"/>
      <c r="E5" s="308"/>
      <c r="F5" s="307" t="s">
        <v>153</v>
      </c>
      <c r="G5" s="277"/>
      <c r="H5" s="277"/>
      <c r="I5" s="277"/>
      <c r="J5" s="277"/>
      <c r="K5" s="315"/>
      <c r="L5" s="277" t="s">
        <v>57</v>
      </c>
      <c r="M5" s="277"/>
      <c r="N5" s="277"/>
      <c r="O5" s="276" t="s">
        <v>117</v>
      </c>
      <c r="P5" s="277"/>
      <c r="Q5" s="277"/>
      <c r="R5" s="277"/>
      <c r="S5" s="277"/>
      <c r="T5" s="278"/>
      <c r="V5" s="72"/>
    </row>
    <row r="6" spans="1:22" ht="13.5" customHeight="1" thickBot="1">
      <c r="A6" s="289">
        <f>COUNTIF(F14:HC14,"P")</f>
        <v>1</v>
      </c>
      <c r="B6" s="288"/>
      <c r="C6" s="286">
        <f>COUNTIF(F14:HC14,"F")</f>
        <v>0</v>
      </c>
      <c r="D6" s="274"/>
      <c r="E6" s="288"/>
      <c r="F6" s="286">
        <f>SUM(O6,- A6,- C6)</f>
        <v>0</v>
      </c>
      <c r="G6" s="274"/>
      <c r="H6" s="274"/>
      <c r="I6" s="274"/>
      <c r="J6" s="274"/>
      <c r="K6" s="287"/>
      <c r="L6" s="76">
        <f>COUNTIF(E13:HC13,"N")</f>
        <v>1</v>
      </c>
      <c r="M6" s="76">
        <f>COUNTIF(E13:HC13,"A")</f>
        <v>0</v>
      </c>
      <c r="N6" s="76">
        <f>COUNTIF(E13:HC13,"B")</f>
        <v>0</v>
      </c>
      <c r="O6" s="273">
        <f>COUNTA(E8:HF8)</f>
        <v>1</v>
      </c>
      <c r="P6" s="274"/>
      <c r="Q6" s="274"/>
      <c r="R6" s="274"/>
      <c r="S6" s="274"/>
      <c r="T6" s="275"/>
      <c r="U6" s="77"/>
    </row>
    <row r="7" spans="1:22" ht="11.25" thickBot="1"/>
    <row r="8" spans="1:22" ht="46.5" customHeight="1" thickTop="1" thickBot="1">
      <c r="A8" s="183"/>
      <c r="B8" s="184"/>
      <c r="C8" s="185"/>
      <c r="D8" s="186"/>
      <c r="E8" s="185"/>
      <c r="F8" s="187" t="s">
        <v>32</v>
      </c>
      <c r="G8" s="79"/>
      <c r="H8" s="80"/>
      <c r="I8" s="81"/>
    </row>
    <row r="9" spans="1:22" ht="13.5" customHeight="1">
      <c r="A9" s="108" t="s">
        <v>58</v>
      </c>
      <c r="B9" s="175" t="s">
        <v>59</v>
      </c>
      <c r="C9" s="176"/>
      <c r="D9" s="177"/>
      <c r="E9" s="86"/>
      <c r="F9" s="178"/>
    </row>
    <row r="10" spans="1:22" ht="13.5" customHeight="1" thickBot="1">
      <c r="A10" s="109"/>
      <c r="B10" s="82"/>
      <c r="C10" s="83"/>
      <c r="D10" s="84" t="s">
        <v>160</v>
      </c>
      <c r="E10" s="86"/>
      <c r="F10" s="179"/>
      <c r="H10" s="72"/>
    </row>
    <row r="11" spans="1:22" ht="13.5" customHeight="1">
      <c r="A11" s="110" t="s">
        <v>60</v>
      </c>
      <c r="B11" s="89" t="s">
        <v>61</v>
      </c>
      <c r="C11" s="90"/>
      <c r="D11" s="91"/>
      <c r="E11" s="92"/>
      <c r="F11" s="178"/>
    </row>
    <row r="12" spans="1:22" ht="13.5" customHeight="1" thickBot="1">
      <c r="A12" s="111"/>
      <c r="B12" s="97"/>
      <c r="C12" s="94"/>
      <c r="D12" s="95" t="s">
        <v>128</v>
      </c>
      <c r="E12" s="96"/>
      <c r="F12" s="243" t="s">
        <v>76</v>
      </c>
    </row>
    <row r="13" spans="1:22" ht="13.5" customHeight="1" thickTop="1">
      <c r="A13" s="110" t="s">
        <v>38</v>
      </c>
      <c r="B13" s="297" t="s">
        <v>39</v>
      </c>
      <c r="C13" s="297"/>
      <c r="D13" s="297"/>
      <c r="E13" s="100"/>
      <c r="F13" s="180" t="s">
        <v>40</v>
      </c>
    </row>
    <row r="14" spans="1:22" ht="13.5" customHeight="1">
      <c r="A14" s="111"/>
      <c r="B14" s="303" t="s">
        <v>43</v>
      </c>
      <c r="C14" s="303"/>
      <c r="D14" s="303"/>
      <c r="E14" s="102"/>
      <c r="F14" s="181" t="s">
        <v>44</v>
      </c>
    </row>
    <row r="15" spans="1:22" ht="13.5" customHeight="1">
      <c r="A15" s="111"/>
      <c r="B15" s="295" t="s">
        <v>45</v>
      </c>
      <c r="C15" s="295"/>
      <c r="D15" s="295"/>
      <c r="E15" s="99"/>
      <c r="F15" s="104">
        <v>39139</v>
      </c>
    </row>
    <row r="16" spans="1:22" ht="11.25" thickBot="1">
      <c r="A16" s="174"/>
      <c r="B16" s="296" t="s">
        <v>46</v>
      </c>
      <c r="C16" s="296"/>
      <c r="D16" s="296"/>
      <c r="E16" s="105"/>
      <c r="F16" s="106"/>
    </row>
    <row r="17" spans="1:1" ht="11.25" thickTop="1">
      <c r="A17" s="182"/>
    </row>
  </sheetData>
  <mergeCells count="25">
    <mergeCell ref="F4:K4"/>
    <mergeCell ref="L5:N5"/>
    <mergeCell ref="B15:D15"/>
    <mergeCell ref="B16:D16"/>
    <mergeCell ref="B13:D13"/>
    <mergeCell ref="C3:E3"/>
    <mergeCell ref="A5:B5"/>
    <mergeCell ref="B14:D14"/>
    <mergeCell ref="C5:E5"/>
    <mergeCell ref="O6:T6"/>
    <mergeCell ref="O5:T5"/>
    <mergeCell ref="A2:B2"/>
    <mergeCell ref="C2:E2"/>
    <mergeCell ref="F2:K2"/>
    <mergeCell ref="F6:K6"/>
    <mergeCell ref="C6:E6"/>
    <mergeCell ref="A6:B6"/>
    <mergeCell ref="A3:B3"/>
    <mergeCell ref="A4:B4"/>
    <mergeCell ref="C4:D4"/>
    <mergeCell ref="L2:T2"/>
    <mergeCell ref="L3:N3"/>
    <mergeCell ref="F3:K3"/>
    <mergeCell ref="L4:T4"/>
    <mergeCell ref="F5:K5"/>
  </mergeCells>
  <phoneticPr fontId="34" type="noConversion"/>
  <dataValidations count="3">
    <dataValidation type="list" allowBlank="1" showInputMessage="1" showErrorMessage="1" sqref="F13">
      <formula1>"N,A,B, "</formula1>
    </dataValidation>
    <dataValidation type="list" allowBlank="1" showInputMessage="1" showErrorMessage="1" sqref="F14">
      <formula1>"P,F, "</formula1>
    </dataValidation>
    <dataValidation type="list" allowBlank="1" showInputMessage="1" showErrorMessage="1" sqref="F9:F1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6"/>
  <sheetViews>
    <sheetView workbookViewId="0">
      <selection activeCell="M18" sqref="M18"/>
    </sheetView>
  </sheetViews>
  <sheetFormatPr defaultRowHeight="13.5" customHeight="1"/>
  <cols>
    <col min="1" max="1" width="8.25" style="70" customWidth="1"/>
    <col min="2" max="2" width="13.375" style="78" customWidth="1"/>
    <col min="3" max="3" width="10.75" style="70" customWidth="1"/>
    <col min="4" max="4" width="11.375" style="71" customWidth="1"/>
    <col min="5" max="5" width="1.75" style="70" hidden="1" customWidth="1"/>
    <col min="6" max="7" width="2.875" style="70" bestFit="1" customWidth="1"/>
    <col min="8" max="8" width="2.875" style="70" customWidth="1"/>
    <col min="9" max="10" width="2.875" style="70" bestFit="1" customWidth="1"/>
    <col min="11" max="19" width="2.875" style="70" customWidth="1"/>
    <col min="20" max="20" width="2.875" style="70" bestFit="1" customWidth="1"/>
    <col min="21" max="21" width="2.875" style="70" customWidth="1"/>
    <col min="22" max="16384" width="9" style="70"/>
  </cols>
  <sheetData>
    <row r="1" spans="1:22" ht="22.5" customHeight="1" thickBot="1">
      <c r="A1" s="81"/>
      <c r="B1" s="167"/>
      <c r="D1" s="168"/>
    </row>
    <row r="2" spans="1:22" ht="15" customHeight="1">
      <c r="A2" s="316" t="s">
        <v>52</v>
      </c>
      <c r="B2" s="317"/>
      <c r="C2" s="318" t="str">
        <f>機能一覧!E12</f>
        <v>Function2</v>
      </c>
      <c r="D2" s="320"/>
      <c r="E2" s="169"/>
      <c r="F2" s="317" t="s">
        <v>118</v>
      </c>
      <c r="G2" s="317"/>
      <c r="H2" s="317"/>
      <c r="I2" s="317"/>
      <c r="J2" s="317"/>
      <c r="K2" s="317"/>
      <c r="L2" s="318" t="str">
        <f>機能一覧!D12</f>
        <v>findLearnerExams</v>
      </c>
      <c r="M2" s="318"/>
      <c r="N2" s="318"/>
      <c r="O2" s="318"/>
      <c r="P2" s="318"/>
      <c r="Q2" s="318"/>
      <c r="R2" s="318"/>
      <c r="S2" s="318"/>
      <c r="T2" s="319"/>
    </row>
    <row r="3" spans="1:22" ht="13.5" customHeight="1">
      <c r="A3" s="326" t="s">
        <v>53</v>
      </c>
      <c r="B3" s="327"/>
      <c r="C3" s="298" t="s">
        <v>155</v>
      </c>
      <c r="D3" s="299"/>
      <c r="E3" s="300"/>
      <c r="F3" s="322" t="s">
        <v>54</v>
      </c>
      <c r="G3" s="323"/>
      <c r="H3" s="323"/>
      <c r="I3" s="323"/>
      <c r="J3" s="323"/>
      <c r="K3" s="324"/>
      <c r="L3" s="299"/>
      <c r="M3" s="299"/>
      <c r="N3" s="299"/>
      <c r="O3" s="73"/>
      <c r="P3" s="73"/>
      <c r="Q3" s="73"/>
      <c r="R3" s="73"/>
      <c r="S3" s="73"/>
      <c r="T3" s="74"/>
    </row>
    <row r="4" spans="1:22" ht="13.5" customHeight="1">
      <c r="A4" s="290" t="s">
        <v>55</v>
      </c>
      <c r="B4" s="291"/>
      <c r="C4" s="293"/>
      <c r="D4" s="294"/>
      <c r="E4" s="75"/>
      <c r="F4" s="325" t="s">
        <v>56</v>
      </c>
      <c r="G4" s="310"/>
      <c r="H4" s="310"/>
      <c r="I4" s="310"/>
      <c r="J4" s="310"/>
      <c r="K4" s="311"/>
      <c r="L4" s="312">
        <f xml:space="preserve"> IF(機能一覧!E6&lt;&gt;"N/A",SUM(C4*機能一覧!E6/1000,- O6),"N/A")</f>
        <v>-4</v>
      </c>
      <c r="M4" s="313"/>
      <c r="N4" s="313"/>
      <c r="O4" s="313"/>
      <c r="P4" s="313"/>
      <c r="Q4" s="313"/>
      <c r="R4" s="313"/>
      <c r="S4" s="313"/>
      <c r="T4" s="314"/>
      <c r="V4" s="72"/>
    </row>
    <row r="5" spans="1:22" ht="13.5" customHeight="1">
      <c r="A5" s="328" t="s">
        <v>114</v>
      </c>
      <c r="B5" s="302"/>
      <c r="C5" s="321" t="s">
        <v>115</v>
      </c>
      <c r="D5" s="277"/>
      <c r="E5" s="308"/>
      <c r="F5" s="321" t="s">
        <v>116</v>
      </c>
      <c r="G5" s="277"/>
      <c r="H5" s="277"/>
      <c r="I5" s="277"/>
      <c r="J5" s="277"/>
      <c r="K5" s="315"/>
      <c r="L5" s="277" t="s">
        <v>57</v>
      </c>
      <c r="M5" s="277"/>
      <c r="N5" s="277"/>
      <c r="O5" s="276" t="s">
        <v>117</v>
      </c>
      <c r="P5" s="277"/>
      <c r="Q5" s="277"/>
      <c r="R5" s="277"/>
      <c r="S5" s="277"/>
      <c r="T5" s="278"/>
      <c r="V5" s="72"/>
    </row>
    <row r="6" spans="1:22" ht="13.5" customHeight="1" thickBot="1">
      <c r="A6" s="289">
        <f>COUNTIF(F23:I23,"P")</f>
        <v>4</v>
      </c>
      <c r="B6" s="288"/>
      <c r="C6" s="286">
        <f>COUNTIF(F23:I23,"F")</f>
        <v>0</v>
      </c>
      <c r="D6" s="274"/>
      <c r="E6" s="288"/>
      <c r="F6" s="286">
        <f>SUM(O6,- A6,- C6)</f>
        <v>0</v>
      </c>
      <c r="G6" s="274"/>
      <c r="H6" s="274"/>
      <c r="I6" s="274"/>
      <c r="J6" s="274"/>
      <c r="K6" s="287"/>
      <c r="L6" s="76">
        <f>COUNTIF(F22:I22,"N")</f>
        <v>2</v>
      </c>
      <c r="M6" s="76">
        <f>COUNTIF(E32:HQ32,"A")</f>
        <v>0</v>
      </c>
      <c r="N6" s="76">
        <f>COUNTIF(E32:HQ32,"B")</f>
        <v>0</v>
      </c>
      <c r="O6" s="273">
        <f>COUNTA(E8:N8)</f>
        <v>4</v>
      </c>
      <c r="P6" s="274"/>
      <c r="Q6" s="274"/>
      <c r="R6" s="274"/>
      <c r="S6" s="274"/>
      <c r="T6" s="275"/>
      <c r="U6" s="77"/>
    </row>
    <row r="7" spans="1:22" ht="11.25" thickBot="1"/>
    <row r="8" spans="1:22" ht="43.5" thickTop="1" thickBot="1">
      <c r="A8" s="107"/>
      <c r="B8" s="170"/>
      <c r="C8" s="171"/>
      <c r="D8" s="172"/>
      <c r="E8" s="171"/>
      <c r="F8" s="173" t="s">
        <v>32</v>
      </c>
      <c r="G8" s="173" t="s">
        <v>33</v>
      </c>
      <c r="H8" s="173" t="s">
        <v>34</v>
      </c>
      <c r="I8" s="173" t="s">
        <v>35</v>
      </c>
      <c r="J8" s="79"/>
      <c r="K8" s="80"/>
      <c r="L8" s="81"/>
    </row>
    <row r="9" spans="1:22" ht="13.5" customHeight="1">
      <c r="A9" s="108" t="s">
        <v>58</v>
      </c>
      <c r="B9" s="175" t="s">
        <v>59</v>
      </c>
      <c r="C9" s="176"/>
      <c r="D9" s="177"/>
      <c r="E9" s="87"/>
      <c r="F9" s="85"/>
      <c r="G9" s="85"/>
      <c r="H9" s="85"/>
      <c r="I9" s="85"/>
    </row>
    <row r="10" spans="1:22" ht="13.5" customHeight="1">
      <c r="A10" s="109"/>
      <c r="B10" s="82"/>
      <c r="C10" s="83"/>
      <c r="D10" s="84" t="s">
        <v>160</v>
      </c>
      <c r="E10" s="228"/>
      <c r="F10" s="85"/>
      <c r="G10" s="85"/>
      <c r="H10" s="85"/>
      <c r="I10" s="85"/>
    </row>
    <row r="11" spans="1:22" ht="13.5" customHeight="1">
      <c r="A11" s="109"/>
      <c r="B11" s="82" t="s">
        <v>126</v>
      </c>
      <c r="C11" s="83"/>
      <c r="D11" s="84"/>
      <c r="E11" s="228"/>
      <c r="F11" s="85"/>
      <c r="G11" s="85"/>
      <c r="H11" s="85"/>
      <c r="I11" s="85"/>
    </row>
    <row r="12" spans="1:22" ht="13.5" customHeight="1">
      <c r="A12" s="109"/>
      <c r="B12" s="82"/>
      <c r="C12" s="83"/>
      <c r="D12" s="225" t="s">
        <v>156</v>
      </c>
      <c r="E12" s="87"/>
      <c r="F12" s="85" t="s">
        <v>76</v>
      </c>
      <c r="G12" s="85"/>
      <c r="H12" s="85"/>
      <c r="I12" s="85"/>
    </row>
    <row r="13" spans="1:22" ht="13.5" customHeight="1">
      <c r="A13" s="109"/>
      <c r="B13" s="82"/>
      <c r="C13" s="83"/>
      <c r="D13" s="225" t="s">
        <v>157</v>
      </c>
      <c r="E13" s="228"/>
      <c r="F13" s="85"/>
      <c r="G13" s="85" t="s">
        <v>76</v>
      </c>
      <c r="H13" s="85"/>
      <c r="I13" s="85"/>
    </row>
    <row r="14" spans="1:22" ht="13.5" customHeight="1">
      <c r="A14" s="109"/>
      <c r="B14" s="82"/>
      <c r="C14" s="83"/>
      <c r="D14" s="84" t="s">
        <v>36</v>
      </c>
      <c r="E14" s="87"/>
      <c r="F14" s="85"/>
      <c r="G14" s="85"/>
      <c r="H14" s="85" t="s">
        <v>76</v>
      </c>
      <c r="I14" s="85"/>
    </row>
    <row r="15" spans="1:22" ht="13.5" customHeight="1" thickBot="1">
      <c r="A15" s="109"/>
      <c r="B15" s="82"/>
      <c r="C15" s="83"/>
      <c r="D15" s="84" t="s">
        <v>37</v>
      </c>
      <c r="E15" s="87"/>
      <c r="F15" s="85"/>
      <c r="G15" s="85"/>
      <c r="H15" s="85"/>
      <c r="I15" s="85" t="s">
        <v>76</v>
      </c>
      <c r="J15" s="88"/>
    </row>
    <row r="16" spans="1:22" ht="13.5" customHeight="1">
      <c r="A16" s="110" t="s">
        <v>60</v>
      </c>
      <c r="B16" s="89" t="s">
        <v>51</v>
      </c>
      <c r="C16" s="90"/>
      <c r="D16" s="91"/>
      <c r="E16" s="92"/>
      <c r="F16" s="93"/>
      <c r="G16" s="93"/>
      <c r="H16" s="93"/>
      <c r="I16" s="93"/>
    </row>
    <row r="17" spans="1:9" ht="13.5" customHeight="1">
      <c r="A17" s="111"/>
      <c r="B17" s="97"/>
      <c r="C17" s="94"/>
      <c r="D17" s="95" t="s">
        <v>127</v>
      </c>
      <c r="E17" s="96"/>
      <c r="F17" s="85" t="s">
        <v>76</v>
      </c>
      <c r="G17" s="85"/>
      <c r="H17" s="85"/>
      <c r="I17" s="85"/>
    </row>
    <row r="18" spans="1:9" ht="13.5" customHeight="1">
      <c r="A18" s="111"/>
      <c r="B18" s="97"/>
      <c r="C18" s="94"/>
      <c r="D18" s="95" t="s">
        <v>158</v>
      </c>
      <c r="E18" s="227"/>
      <c r="F18" s="85"/>
      <c r="G18" s="85" t="s">
        <v>76</v>
      </c>
      <c r="H18" s="85"/>
      <c r="I18" s="85"/>
    </row>
    <row r="19" spans="1:9" ht="13.5" customHeight="1" thickBot="1">
      <c r="A19" s="111"/>
      <c r="B19" s="70"/>
      <c r="C19" s="98"/>
      <c r="D19" s="95" t="s">
        <v>37</v>
      </c>
      <c r="E19" s="99"/>
      <c r="F19" s="85"/>
      <c r="G19" s="85"/>
      <c r="H19" s="85" t="s">
        <v>76</v>
      </c>
      <c r="I19" s="85" t="s">
        <v>76</v>
      </c>
    </row>
    <row r="20" spans="1:9" ht="13.5" customHeight="1">
      <c r="A20" s="111"/>
      <c r="B20" s="97" t="s">
        <v>62</v>
      </c>
      <c r="C20" s="245"/>
      <c r="D20" s="91"/>
      <c r="E20" s="246"/>
      <c r="F20" s="93"/>
      <c r="G20" s="93"/>
      <c r="H20" s="93"/>
      <c r="I20" s="93"/>
    </row>
    <row r="21" spans="1:9" ht="13.5" customHeight="1" thickBot="1">
      <c r="A21" s="111"/>
      <c r="B21" s="89"/>
      <c r="C21" s="245"/>
      <c r="D21" s="91" t="s">
        <v>163</v>
      </c>
      <c r="E21" s="246"/>
      <c r="F21" s="93"/>
      <c r="G21" s="93"/>
      <c r="H21" s="93" t="s">
        <v>76</v>
      </c>
      <c r="I21" s="93" t="s">
        <v>76</v>
      </c>
    </row>
    <row r="22" spans="1:9" ht="13.5" customHeight="1" thickTop="1">
      <c r="A22" s="110" t="s">
        <v>38</v>
      </c>
      <c r="B22" s="297" t="s">
        <v>39</v>
      </c>
      <c r="C22" s="297"/>
      <c r="D22" s="297"/>
      <c r="E22" s="100"/>
      <c r="F22" s="101" t="s">
        <v>40</v>
      </c>
      <c r="G22" s="101" t="s">
        <v>40</v>
      </c>
      <c r="H22" s="101" t="s">
        <v>42</v>
      </c>
      <c r="I22" s="101" t="s">
        <v>42</v>
      </c>
    </row>
    <row r="23" spans="1:9" ht="13.5" customHeight="1">
      <c r="A23" s="111"/>
      <c r="B23" s="303" t="s">
        <v>43</v>
      </c>
      <c r="C23" s="303"/>
      <c r="D23" s="303"/>
      <c r="E23" s="102"/>
      <c r="F23" s="103" t="s">
        <v>44</v>
      </c>
      <c r="G23" s="103" t="s">
        <v>44</v>
      </c>
      <c r="H23" s="103" t="s">
        <v>44</v>
      </c>
      <c r="I23" s="103" t="s">
        <v>44</v>
      </c>
    </row>
    <row r="24" spans="1:9" ht="13.5" customHeight="1">
      <c r="A24" s="111"/>
      <c r="B24" s="295" t="s">
        <v>45</v>
      </c>
      <c r="C24" s="295"/>
      <c r="D24" s="295"/>
      <c r="E24" s="99"/>
      <c r="F24" s="104">
        <v>39139</v>
      </c>
      <c r="G24" s="104">
        <v>39139</v>
      </c>
      <c r="H24" s="104">
        <v>39140</v>
      </c>
      <c r="I24" s="104">
        <v>39141</v>
      </c>
    </row>
    <row r="25" spans="1:9" ht="13.5" customHeight="1" thickBot="1">
      <c r="A25" s="174"/>
      <c r="B25" s="296" t="s">
        <v>46</v>
      </c>
      <c r="C25" s="296"/>
      <c r="D25" s="296"/>
      <c r="E25" s="105"/>
      <c r="F25" s="106"/>
      <c r="G25" s="106"/>
      <c r="H25" s="106"/>
      <c r="I25" s="106"/>
    </row>
    <row r="26" spans="1:9" ht="13.5" customHeight="1" thickTop="1">
      <c r="A26" s="78"/>
      <c r="B26" s="70"/>
      <c r="C26" s="71"/>
      <c r="D26" s="70"/>
    </row>
    <row r="35" ht="10.5"/>
    <row r="36" ht="10.5"/>
  </sheetData>
  <mergeCells count="25">
    <mergeCell ref="B24:D24"/>
    <mergeCell ref="A6:B6"/>
    <mergeCell ref="B25:D25"/>
    <mergeCell ref="B22:D22"/>
    <mergeCell ref="C3:E3"/>
    <mergeCell ref="A3:B3"/>
    <mergeCell ref="A4:B4"/>
    <mergeCell ref="C4:D4"/>
    <mergeCell ref="A5:B5"/>
    <mergeCell ref="B23:D23"/>
    <mergeCell ref="A2:B2"/>
    <mergeCell ref="O6:T6"/>
    <mergeCell ref="F2:K2"/>
    <mergeCell ref="L2:T2"/>
    <mergeCell ref="C2:D2"/>
    <mergeCell ref="O5:T5"/>
    <mergeCell ref="L3:N3"/>
    <mergeCell ref="C5:E5"/>
    <mergeCell ref="F3:K3"/>
    <mergeCell ref="L4:T4"/>
    <mergeCell ref="F5:K5"/>
    <mergeCell ref="F4:K4"/>
    <mergeCell ref="L5:N5"/>
    <mergeCell ref="F6:K6"/>
    <mergeCell ref="C6:E6"/>
  </mergeCells>
  <phoneticPr fontId="34" type="noConversion"/>
  <dataValidations count="3">
    <dataValidation type="list" allowBlank="1" showInputMessage="1" showErrorMessage="1" sqref="F22:I22">
      <formula1>"N,A,B, "</formula1>
    </dataValidation>
    <dataValidation type="list" allowBlank="1" showInputMessage="1" showErrorMessage="1" sqref="F23:I23">
      <formula1>"P,F, "</formula1>
    </dataValidation>
    <dataValidation type="list" allowBlank="1" showInputMessage="1" showErrorMessage="1" sqref="F9:I21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4"/>
  <sheetViews>
    <sheetView workbookViewId="0">
      <selection activeCell="V26" sqref="V26"/>
    </sheetView>
  </sheetViews>
  <sheetFormatPr defaultRowHeight="13.5" customHeight="1"/>
  <cols>
    <col min="1" max="1" width="6.75" style="114" customWidth="1"/>
    <col min="2" max="2" width="13.375" style="122" customWidth="1"/>
    <col min="3" max="3" width="10.75" style="114" customWidth="1"/>
    <col min="4" max="4" width="11.375" style="115" customWidth="1"/>
    <col min="5" max="5" width="1.75" style="114" hidden="1" customWidth="1"/>
    <col min="6" max="7" width="2.875" style="114" bestFit="1" customWidth="1"/>
    <col min="8" max="8" width="2.875" style="114" customWidth="1"/>
    <col min="9" max="10" width="2.875" style="114" bestFit="1" customWidth="1"/>
    <col min="11" max="19" width="2.875" style="114" customWidth="1"/>
    <col min="20" max="20" width="2.875" style="114" bestFit="1" customWidth="1"/>
    <col min="21" max="21" width="2.875" style="114" customWidth="1"/>
    <col min="22" max="16384" width="9" style="114"/>
  </cols>
  <sheetData>
    <row r="1" spans="1:23" ht="13.5" customHeight="1" thickBot="1">
      <c r="A1" s="112"/>
      <c r="B1" s="113"/>
    </row>
    <row r="2" spans="1:23" ht="13.5" customHeight="1">
      <c r="A2" s="316" t="s">
        <v>52</v>
      </c>
      <c r="B2" s="317"/>
      <c r="C2" s="318" t="str">
        <f>機能一覧!E13</f>
        <v>Function3</v>
      </c>
      <c r="D2" s="320"/>
      <c r="F2" s="317" t="s">
        <v>118</v>
      </c>
      <c r="G2" s="317"/>
      <c r="H2" s="317"/>
      <c r="I2" s="317"/>
      <c r="J2" s="317"/>
      <c r="K2" s="317"/>
      <c r="L2" s="346" t="str">
        <f>機能一覧!D13</f>
        <v>saveExam</v>
      </c>
      <c r="M2" s="347"/>
      <c r="N2" s="347"/>
      <c r="O2" s="347"/>
      <c r="P2" s="347"/>
      <c r="Q2" s="347"/>
      <c r="R2" s="347"/>
      <c r="S2" s="347"/>
      <c r="T2" s="348"/>
    </row>
    <row r="3" spans="1:23" ht="13.5" customHeight="1">
      <c r="A3" s="343" t="s">
        <v>53</v>
      </c>
      <c r="B3" s="344"/>
      <c r="C3" s="355" t="s">
        <v>139</v>
      </c>
      <c r="D3" s="356"/>
      <c r="E3" s="357"/>
      <c r="F3" s="340" t="s">
        <v>54</v>
      </c>
      <c r="G3" s="341"/>
      <c r="H3" s="341"/>
      <c r="I3" s="341"/>
      <c r="J3" s="341"/>
      <c r="K3" s="342"/>
      <c r="L3" s="356"/>
      <c r="M3" s="356"/>
      <c r="N3" s="356"/>
      <c r="O3" s="116"/>
      <c r="P3" s="116"/>
      <c r="Q3" s="116"/>
      <c r="R3" s="116"/>
      <c r="S3" s="116"/>
      <c r="T3" s="117"/>
    </row>
    <row r="4" spans="1:23" ht="13.5" customHeight="1">
      <c r="A4" s="345" t="s">
        <v>150</v>
      </c>
      <c r="B4" s="344"/>
      <c r="C4" s="364"/>
      <c r="D4" s="365"/>
      <c r="E4" s="118"/>
      <c r="F4" s="350" t="s">
        <v>149</v>
      </c>
      <c r="G4" s="341"/>
      <c r="H4" s="341"/>
      <c r="I4" s="341"/>
      <c r="J4" s="341"/>
      <c r="K4" s="342"/>
      <c r="L4" s="361">
        <f xml:space="preserve"> IF(機能一覧!E6&lt;&gt;"N/A",SUM(C4*機能一覧!E6/1000,- O6),"N/A")</f>
        <v>-2</v>
      </c>
      <c r="M4" s="362"/>
      <c r="N4" s="362"/>
      <c r="O4" s="362"/>
      <c r="P4" s="362"/>
      <c r="Q4" s="362"/>
      <c r="R4" s="362"/>
      <c r="S4" s="362"/>
      <c r="T4" s="363"/>
      <c r="V4" s="119"/>
    </row>
    <row r="5" spans="1:23" ht="13.5" customHeight="1">
      <c r="A5" s="358" t="s">
        <v>114</v>
      </c>
      <c r="B5" s="359"/>
      <c r="C5" s="337" t="s">
        <v>115</v>
      </c>
      <c r="D5" s="338"/>
      <c r="E5" s="339"/>
      <c r="F5" s="337" t="s">
        <v>116</v>
      </c>
      <c r="G5" s="338"/>
      <c r="H5" s="338"/>
      <c r="I5" s="338"/>
      <c r="J5" s="338"/>
      <c r="K5" s="349"/>
      <c r="L5" s="338" t="s">
        <v>57</v>
      </c>
      <c r="M5" s="338"/>
      <c r="N5" s="338"/>
      <c r="O5" s="351" t="s">
        <v>117</v>
      </c>
      <c r="P5" s="338"/>
      <c r="Q5" s="338"/>
      <c r="R5" s="338"/>
      <c r="S5" s="338"/>
      <c r="T5" s="352"/>
      <c r="V5" s="119"/>
    </row>
    <row r="6" spans="1:23" ht="13.5" customHeight="1" thickBot="1">
      <c r="A6" s="336">
        <f>COUNTIF(F20:HQ31,"P")</f>
        <v>2</v>
      </c>
      <c r="B6" s="335"/>
      <c r="C6" s="332">
        <f>COUNTIF(F31:HQ31,"F")</f>
        <v>0</v>
      </c>
      <c r="D6" s="330"/>
      <c r="E6" s="335"/>
      <c r="F6" s="332">
        <f>SUM(O6,- A6,- C6)</f>
        <v>0</v>
      </c>
      <c r="G6" s="330"/>
      <c r="H6" s="330"/>
      <c r="I6" s="330"/>
      <c r="J6" s="330"/>
      <c r="K6" s="333"/>
      <c r="L6" s="120">
        <f>COUNTIF(F19:HQ30,"N")</f>
        <v>1</v>
      </c>
      <c r="M6" s="120">
        <f>COUNTIF(F19:Y19,"A")</f>
        <v>1</v>
      </c>
      <c r="N6" s="120">
        <f>COUNTIF(F19:AA19,"B")</f>
        <v>0</v>
      </c>
      <c r="O6" s="329">
        <f>COUNTA(E8:HT8)</f>
        <v>2</v>
      </c>
      <c r="P6" s="330"/>
      <c r="Q6" s="330"/>
      <c r="R6" s="330"/>
      <c r="S6" s="330"/>
      <c r="T6" s="331"/>
      <c r="U6" s="121"/>
    </row>
    <row r="7" spans="1:23" ht="11.25" thickBot="1"/>
    <row r="8" spans="1:23" ht="46.5" customHeight="1" thickTop="1" thickBot="1">
      <c r="A8" s="156"/>
      <c r="B8" s="157"/>
      <c r="C8" s="158"/>
      <c r="D8" s="159"/>
      <c r="E8" s="158"/>
      <c r="F8" s="160" t="s">
        <v>32</v>
      </c>
      <c r="G8" s="160" t="s">
        <v>33</v>
      </c>
      <c r="U8" s="123"/>
      <c r="V8" s="124"/>
      <c r="W8" s="112"/>
    </row>
    <row r="9" spans="1:23" ht="13.5" customHeight="1">
      <c r="A9" s="161" t="s">
        <v>58</v>
      </c>
      <c r="B9" s="125" t="s">
        <v>59</v>
      </c>
      <c r="C9" s="126"/>
      <c r="D9" s="127"/>
      <c r="E9" s="128"/>
      <c r="F9" s="129"/>
      <c r="G9" s="129"/>
    </row>
    <row r="10" spans="1:23" ht="13.5" customHeight="1">
      <c r="A10" s="162"/>
      <c r="B10" s="125"/>
      <c r="C10" s="126"/>
      <c r="D10" s="127" t="s">
        <v>160</v>
      </c>
      <c r="E10" s="130"/>
      <c r="F10" s="129"/>
      <c r="G10" s="129"/>
      <c r="V10" s="119"/>
    </row>
    <row r="11" spans="1:23" ht="13.5" customHeight="1">
      <c r="A11" s="162"/>
      <c r="B11" s="125"/>
      <c r="C11" s="126"/>
      <c r="D11" s="127"/>
      <c r="E11" s="130"/>
      <c r="F11" s="129"/>
      <c r="G11" s="129"/>
    </row>
    <row r="12" spans="1:23" ht="13.5" customHeight="1">
      <c r="A12" s="162"/>
      <c r="B12" s="125"/>
      <c r="C12" s="126"/>
      <c r="D12" s="127"/>
      <c r="E12" s="131"/>
      <c r="F12" s="129"/>
      <c r="G12" s="129"/>
    </row>
    <row r="13" spans="1:23" ht="13.5" customHeight="1">
      <c r="A13" s="162"/>
      <c r="B13" s="125" t="s">
        <v>130</v>
      </c>
      <c r="C13" s="126"/>
      <c r="D13" s="127"/>
      <c r="E13" s="132"/>
      <c r="F13" s="129"/>
      <c r="G13" s="129"/>
    </row>
    <row r="14" spans="1:23" ht="13.5" customHeight="1">
      <c r="A14" s="162"/>
      <c r="B14" s="125"/>
      <c r="C14" s="126"/>
      <c r="D14" s="127" t="s">
        <v>132</v>
      </c>
      <c r="E14" s="223"/>
      <c r="F14" s="129" t="s">
        <v>76</v>
      </c>
      <c r="G14" s="129"/>
    </row>
    <row r="15" spans="1:23" ht="13.5" customHeight="1" thickBot="1">
      <c r="A15" s="162"/>
      <c r="B15" s="125"/>
      <c r="C15" s="126"/>
      <c r="D15" s="141" t="s">
        <v>37</v>
      </c>
      <c r="E15" s="132"/>
      <c r="F15" s="129"/>
      <c r="G15" s="129" t="s">
        <v>76</v>
      </c>
      <c r="W15" s="119"/>
    </row>
    <row r="16" spans="1:23" ht="13.5" customHeight="1">
      <c r="A16" s="163" t="s">
        <v>60</v>
      </c>
      <c r="B16" s="139" t="s">
        <v>62</v>
      </c>
      <c r="C16" s="142"/>
      <c r="D16" s="141"/>
      <c r="E16" s="143"/>
      <c r="F16" s="129"/>
      <c r="G16" s="129"/>
    </row>
    <row r="17" spans="1:7" ht="13.5" customHeight="1">
      <c r="A17" s="164"/>
      <c r="B17" s="139"/>
      <c r="C17" s="142"/>
      <c r="D17" s="141" t="s">
        <v>162</v>
      </c>
      <c r="E17" s="143"/>
      <c r="F17" s="129"/>
      <c r="G17" s="129" t="s">
        <v>76</v>
      </c>
    </row>
    <row r="18" spans="1:7" ht="13.5" customHeight="1" thickBot="1">
      <c r="A18" s="164"/>
      <c r="B18" s="144"/>
      <c r="C18" s="145"/>
      <c r="D18" s="146"/>
      <c r="E18" s="147"/>
      <c r="F18" s="148"/>
      <c r="G18" s="148"/>
    </row>
    <row r="19" spans="1:7" ht="13.5" customHeight="1" thickTop="1">
      <c r="A19" s="163" t="s">
        <v>38</v>
      </c>
      <c r="B19" s="354" t="s">
        <v>39</v>
      </c>
      <c r="C19" s="354"/>
      <c r="D19" s="354"/>
      <c r="E19" s="149"/>
      <c r="F19" s="150" t="s">
        <v>40</v>
      </c>
      <c r="G19" s="150" t="s">
        <v>42</v>
      </c>
    </row>
    <row r="20" spans="1:7" ht="13.5" customHeight="1">
      <c r="A20" s="165"/>
      <c r="B20" s="334" t="s">
        <v>43</v>
      </c>
      <c r="C20" s="334"/>
      <c r="D20" s="334"/>
      <c r="E20" s="151"/>
      <c r="F20" s="152" t="s">
        <v>44</v>
      </c>
      <c r="G20" s="152" t="s">
        <v>44</v>
      </c>
    </row>
    <row r="21" spans="1:7" ht="13.5" customHeight="1">
      <c r="A21" s="165"/>
      <c r="B21" s="360" t="s">
        <v>45</v>
      </c>
      <c r="C21" s="360"/>
      <c r="D21" s="360"/>
      <c r="E21" s="143"/>
      <c r="F21" s="153">
        <v>39139</v>
      </c>
      <c r="G21" s="153">
        <v>39139</v>
      </c>
    </row>
    <row r="22" spans="1:7" ht="13.5" customHeight="1" thickBot="1">
      <c r="A22" s="166"/>
      <c r="B22" s="353" t="s">
        <v>46</v>
      </c>
      <c r="C22" s="353"/>
      <c r="D22" s="353"/>
      <c r="E22" s="154"/>
      <c r="F22" s="155"/>
      <c r="G22" s="155"/>
    </row>
    <row r="23" spans="1:7" ht="13.5" customHeight="1" thickTop="1">
      <c r="A23" s="122"/>
      <c r="B23" s="114"/>
      <c r="C23" s="115"/>
      <c r="D23" s="114"/>
    </row>
    <row r="33" s="114" customFormat="1" ht="10.5"/>
    <row r="34" s="114" customFormat="1" ht="10.5"/>
  </sheetData>
  <mergeCells count="25">
    <mergeCell ref="B22:D22"/>
    <mergeCell ref="B19:D19"/>
    <mergeCell ref="C3:E3"/>
    <mergeCell ref="A5:B5"/>
    <mergeCell ref="L5:N5"/>
    <mergeCell ref="B21:D21"/>
    <mergeCell ref="L3:N3"/>
    <mergeCell ref="L4:T4"/>
    <mergeCell ref="C4:D4"/>
    <mergeCell ref="O6:T6"/>
    <mergeCell ref="F6:K6"/>
    <mergeCell ref="A2:B2"/>
    <mergeCell ref="F2:K2"/>
    <mergeCell ref="B20:D20"/>
    <mergeCell ref="C6:E6"/>
    <mergeCell ref="A6:B6"/>
    <mergeCell ref="C5:E5"/>
    <mergeCell ref="F3:K3"/>
    <mergeCell ref="A3:B3"/>
    <mergeCell ref="A4:B4"/>
    <mergeCell ref="L2:T2"/>
    <mergeCell ref="C2:D2"/>
    <mergeCell ref="F5:K5"/>
    <mergeCell ref="F4:K4"/>
    <mergeCell ref="O5:T5"/>
  </mergeCells>
  <phoneticPr fontId="34" type="noConversion"/>
  <dataValidations count="3">
    <dataValidation type="list" allowBlank="1" showInputMessage="1" showErrorMessage="1" sqref="F19:G19">
      <formula1>"N,A,B, "</formula1>
    </dataValidation>
    <dataValidation type="list" allowBlank="1" showInputMessage="1" showErrorMessage="1" sqref="F20:G20">
      <formula1>"P,F, "</formula1>
    </dataValidation>
    <dataValidation type="list" allowBlank="1" showInputMessage="1" showErrorMessage="1" sqref="F9:G17 F18:G1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"/>
  <sheetViews>
    <sheetView tabSelected="1" workbookViewId="0">
      <selection activeCell="W27" sqref="W27"/>
    </sheetView>
  </sheetViews>
  <sheetFormatPr defaultRowHeight="13.5" customHeight="1"/>
  <cols>
    <col min="1" max="1" width="6.75" style="114" customWidth="1"/>
    <col min="2" max="2" width="13.375" style="122" customWidth="1"/>
    <col min="3" max="3" width="10.75" style="114" customWidth="1"/>
    <col min="4" max="4" width="11.375" style="115" customWidth="1"/>
    <col min="5" max="5" width="1.75" style="114" hidden="1" customWidth="1"/>
    <col min="6" max="7" width="2.875" style="114" bestFit="1" customWidth="1"/>
    <col min="8" max="8" width="2.875" style="114" customWidth="1"/>
    <col min="9" max="10" width="2.875" style="114" bestFit="1" customWidth="1"/>
    <col min="11" max="19" width="2.875" style="114" customWidth="1"/>
    <col min="20" max="20" width="2.875" style="114" bestFit="1" customWidth="1"/>
    <col min="21" max="21" width="2.875" style="114" customWidth="1"/>
    <col min="22" max="16384" width="9" style="114"/>
  </cols>
  <sheetData>
    <row r="1" spans="1:22" ht="13.5" customHeight="1" thickBot="1">
      <c r="A1" s="112"/>
      <c r="B1" s="113"/>
    </row>
    <row r="2" spans="1:22" ht="13.5" customHeight="1">
      <c r="A2" s="316" t="s">
        <v>52</v>
      </c>
      <c r="B2" s="317"/>
      <c r="C2" s="318" t="s">
        <v>134</v>
      </c>
      <c r="D2" s="320"/>
      <c r="F2" s="317" t="s">
        <v>118</v>
      </c>
      <c r="G2" s="317"/>
      <c r="H2" s="317"/>
      <c r="I2" s="317"/>
      <c r="J2" s="317"/>
      <c r="K2" s="317"/>
      <c r="L2" s="346" t="s">
        <v>133</v>
      </c>
      <c r="M2" s="347"/>
      <c r="N2" s="347"/>
      <c r="O2" s="347"/>
      <c r="P2" s="347"/>
      <c r="Q2" s="347"/>
      <c r="R2" s="347"/>
      <c r="S2" s="347"/>
      <c r="T2" s="348"/>
    </row>
    <row r="3" spans="1:22" ht="13.5" customHeight="1">
      <c r="A3" s="343" t="s">
        <v>53</v>
      </c>
      <c r="B3" s="344"/>
      <c r="C3" s="355" t="s">
        <v>31</v>
      </c>
      <c r="D3" s="356"/>
      <c r="E3" s="357"/>
      <c r="F3" s="340" t="s">
        <v>54</v>
      </c>
      <c r="G3" s="341"/>
      <c r="H3" s="341"/>
      <c r="I3" s="341"/>
      <c r="J3" s="341"/>
      <c r="K3" s="342"/>
      <c r="L3" s="356"/>
      <c r="M3" s="356"/>
      <c r="N3" s="356"/>
      <c r="O3" s="116"/>
      <c r="P3" s="116"/>
      <c r="Q3" s="116"/>
      <c r="R3" s="116"/>
      <c r="S3" s="116"/>
      <c r="T3" s="117"/>
    </row>
    <row r="4" spans="1:22" ht="13.5" customHeight="1">
      <c r="A4" s="343" t="s">
        <v>55</v>
      </c>
      <c r="B4" s="344"/>
      <c r="C4" s="364"/>
      <c r="D4" s="365"/>
      <c r="E4" s="118"/>
      <c r="F4" s="340" t="s">
        <v>56</v>
      </c>
      <c r="G4" s="341"/>
      <c r="H4" s="341"/>
      <c r="I4" s="341"/>
      <c r="J4" s="341"/>
      <c r="K4" s="342"/>
      <c r="L4" s="361">
        <f xml:space="preserve"> IF(機能一覧!E6&lt;&gt;"N/A",SUM(C4*機能一覧!E6/1000,- O6),"N/A")</f>
        <v>-3</v>
      </c>
      <c r="M4" s="362"/>
      <c r="N4" s="362"/>
      <c r="O4" s="362"/>
      <c r="P4" s="362"/>
      <c r="Q4" s="362"/>
      <c r="R4" s="362"/>
      <c r="S4" s="362"/>
      <c r="T4" s="363"/>
      <c r="V4" s="119"/>
    </row>
    <row r="5" spans="1:22" ht="13.5" customHeight="1">
      <c r="A5" s="358" t="s">
        <v>114</v>
      </c>
      <c r="B5" s="359"/>
      <c r="C5" s="337" t="s">
        <v>115</v>
      </c>
      <c r="D5" s="338"/>
      <c r="E5" s="339"/>
      <c r="F5" s="337" t="s">
        <v>116</v>
      </c>
      <c r="G5" s="338"/>
      <c r="H5" s="338"/>
      <c r="I5" s="338"/>
      <c r="J5" s="338"/>
      <c r="K5" s="349"/>
      <c r="L5" s="338" t="s">
        <v>57</v>
      </c>
      <c r="M5" s="338"/>
      <c r="N5" s="338"/>
      <c r="O5" s="351" t="s">
        <v>117</v>
      </c>
      <c r="P5" s="338"/>
      <c r="Q5" s="338"/>
      <c r="R5" s="338"/>
      <c r="S5" s="338"/>
      <c r="T5" s="352"/>
      <c r="V5" s="119"/>
    </row>
    <row r="6" spans="1:22" ht="13.5" customHeight="1" thickBot="1">
      <c r="A6" s="336">
        <f>COUNTIF(F23:HE23,"P")</f>
        <v>3</v>
      </c>
      <c r="B6" s="335"/>
      <c r="C6" s="332">
        <f>COUNTIF(F23:HE23,"F")</f>
        <v>0</v>
      </c>
      <c r="D6" s="330"/>
      <c r="E6" s="335"/>
      <c r="F6" s="332">
        <f>SUM(O6,- A6,- C6)</f>
        <v>0</v>
      </c>
      <c r="G6" s="330"/>
      <c r="H6" s="330"/>
      <c r="I6" s="330"/>
      <c r="J6" s="330"/>
      <c r="K6" s="333"/>
      <c r="L6" s="120">
        <f>COUNTIF(E22:HE22,"N")</f>
        <v>1</v>
      </c>
      <c r="M6" s="120">
        <f>COUNTIF(E22:HE22,"A")</f>
        <v>2</v>
      </c>
      <c r="N6" s="120">
        <f>COUNTIF(E22:HE22,"B")</f>
        <v>0</v>
      </c>
      <c r="O6" s="329">
        <f>COUNTA(E8:HH8)</f>
        <v>3</v>
      </c>
      <c r="P6" s="330"/>
      <c r="Q6" s="330"/>
      <c r="R6" s="330"/>
      <c r="S6" s="330"/>
      <c r="T6" s="331"/>
      <c r="U6" s="121"/>
    </row>
    <row r="7" spans="1:22" ht="11.25" thickBot="1"/>
    <row r="8" spans="1:22" ht="46.5" customHeight="1" thickTop="1" thickBot="1">
      <c r="A8" s="156"/>
      <c r="B8" s="157"/>
      <c r="C8" s="158"/>
      <c r="D8" s="159"/>
      <c r="E8" s="158"/>
      <c r="F8" s="160" t="s">
        <v>32</v>
      </c>
      <c r="G8" s="160" t="s">
        <v>33</v>
      </c>
      <c r="H8" s="160" t="s">
        <v>34</v>
      </c>
      <c r="I8" s="123"/>
      <c r="J8" s="124"/>
      <c r="K8" s="112"/>
    </row>
    <row r="9" spans="1:22" ht="13.5" customHeight="1">
      <c r="A9" s="161" t="s">
        <v>58</v>
      </c>
      <c r="B9" s="125" t="s">
        <v>59</v>
      </c>
      <c r="C9" s="126"/>
      <c r="D9" s="127"/>
      <c r="E9" s="128"/>
      <c r="F9" s="129"/>
      <c r="G9" s="129"/>
      <c r="H9" s="129"/>
    </row>
    <row r="10" spans="1:22" ht="13.5" customHeight="1">
      <c r="A10" s="162"/>
      <c r="B10" s="125"/>
      <c r="C10" s="126"/>
      <c r="D10" s="127" t="s">
        <v>160</v>
      </c>
      <c r="E10" s="130"/>
      <c r="F10" s="129"/>
      <c r="G10" s="129"/>
      <c r="H10" s="129"/>
      <c r="J10" s="119"/>
    </row>
    <row r="11" spans="1:22" ht="13.5" customHeight="1">
      <c r="A11" s="162"/>
      <c r="B11" s="125"/>
      <c r="C11" s="126"/>
      <c r="D11" s="127"/>
      <c r="E11" s="130"/>
      <c r="F11" s="129"/>
      <c r="G11" s="129"/>
      <c r="H11" s="129"/>
    </row>
    <row r="12" spans="1:22" ht="13.5" customHeight="1">
      <c r="A12" s="162"/>
      <c r="B12" s="125"/>
      <c r="C12" s="126"/>
      <c r="D12" s="127"/>
      <c r="E12" s="131"/>
      <c r="F12" s="129"/>
      <c r="G12" s="129"/>
      <c r="H12" s="129"/>
    </row>
    <row r="13" spans="1:22" ht="13.5" customHeight="1">
      <c r="A13" s="162"/>
      <c r="B13" s="125" t="s">
        <v>135</v>
      </c>
      <c r="C13" s="126"/>
      <c r="D13" s="127"/>
      <c r="E13" s="223"/>
      <c r="F13" s="129"/>
      <c r="G13" s="129"/>
      <c r="H13" s="129"/>
    </row>
    <row r="14" spans="1:22" ht="13.5" customHeight="1">
      <c r="A14" s="162"/>
      <c r="B14" s="125"/>
      <c r="C14" s="126"/>
      <c r="D14" s="127" t="s">
        <v>156</v>
      </c>
      <c r="E14" s="223"/>
      <c r="F14" s="129" t="s">
        <v>76</v>
      </c>
      <c r="G14" s="129"/>
      <c r="H14" s="129"/>
      <c r="K14" s="119"/>
    </row>
    <row r="15" spans="1:22" ht="13.5" customHeight="1">
      <c r="A15" s="162"/>
      <c r="B15" s="125"/>
      <c r="C15" s="126"/>
      <c r="D15" s="226" t="s">
        <v>131</v>
      </c>
      <c r="E15" s="223"/>
      <c r="F15" s="129"/>
      <c r="G15" s="129" t="s">
        <v>76</v>
      </c>
      <c r="H15" s="129"/>
    </row>
    <row r="16" spans="1:22" ht="13.5" customHeight="1" thickBot="1">
      <c r="A16" s="162"/>
      <c r="B16" s="125"/>
      <c r="C16" s="126"/>
      <c r="D16" s="127" t="s">
        <v>136</v>
      </c>
      <c r="E16" s="223"/>
      <c r="F16" s="129"/>
      <c r="G16" s="129"/>
      <c r="H16" s="129" t="s">
        <v>76</v>
      </c>
      <c r="I16" s="133"/>
    </row>
    <row r="17" spans="1:8" ht="13.5" customHeight="1">
      <c r="A17" s="163" t="s">
        <v>60</v>
      </c>
      <c r="B17" s="134" t="s">
        <v>61</v>
      </c>
      <c r="C17" s="135"/>
      <c r="D17" s="136"/>
      <c r="E17" s="137"/>
      <c r="F17" s="138"/>
      <c r="G17" s="138"/>
      <c r="H17" s="138"/>
    </row>
    <row r="18" spans="1:8" ht="13.5" customHeight="1">
      <c r="A18" s="164"/>
      <c r="B18" s="139"/>
      <c r="C18" s="140"/>
      <c r="D18" s="141" t="s">
        <v>130</v>
      </c>
      <c r="E18" s="221"/>
      <c r="F18" s="129" t="s">
        <v>76</v>
      </c>
      <c r="G18" s="129"/>
      <c r="H18" s="129"/>
    </row>
    <row r="19" spans="1:8" ht="13.5" customHeight="1">
      <c r="A19" s="164"/>
      <c r="B19" s="139"/>
      <c r="C19" s="142"/>
      <c r="D19" s="141" t="s">
        <v>37</v>
      </c>
      <c r="E19" s="143"/>
      <c r="F19" s="129"/>
      <c r="G19" s="129" t="s">
        <v>76</v>
      </c>
      <c r="H19" s="129" t="s">
        <v>76</v>
      </c>
    </row>
    <row r="20" spans="1:8" ht="13.5" customHeight="1">
      <c r="A20" s="164"/>
      <c r="B20" s="134" t="s">
        <v>62</v>
      </c>
      <c r="C20" s="366"/>
      <c r="D20" s="136"/>
      <c r="E20" s="367"/>
      <c r="F20" s="138"/>
      <c r="G20" s="138"/>
      <c r="H20" s="138"/>
    </row>
    <row r="21" spans="1:8" ht="13.5" customHeight="1" thickBot="1">
      <c r="A21" s="164"/>
      <c r="B21" s="134"/>
      <c r="C21" s="366"/>
      <c r="D21" s="136" t="s">
        <v>163</v>
      </c>
      <c r="E21" s="367"/>
      <c r="F21" s="138"/>
      <c r="G21" s="138" t="s">
        <v>76</v>
      </c>
      <c r="H21" s="138" t="s">
        <v>76</v>
      </c>
    </row>
    <row r="22" spans="1:8" ht="13.5" customHeight="1" thickTop="1">
      <c r="A22" s="163" t="s">
        <v>38</v>
      </c>
      <c r="B22" s="354" t="s">
        <v>39</v>
      </c>
      <c r="C22" s="354"/>
      <c r="D22" s="354"/>
      <c r="E22" s="222"/>
      <c r="F22" s="150" t="s">
        <v>40</v>
      </c>
      <c r="G22" s="150" t="s">
        <v>42</v>
      </c>
      <c r="H22" s="150" t="s">
        <v>42</v>
      </c>
    </row>
    <row r="23" spans="1:8" ht="13.5" customHeight="1">
      <c r="A23" s="165"/>
      <c r="B23" s="334" t="s">
        <v>43</v>
      </c>
      <c r="C23" s="334"/>
      <c r="D23" s="334"/>
      <c r="E23" s="151"/>
      <c r="F23" s="152" t="s">
        <v>44</v>
      </c>
      <c r="G23" s="152" t="s">
        <v>44</v>
      </c>
      <c r="H23" s="152" t="s">
        <v>44</v>
      </c>
    </row>
    <row r="24" spans="1:8" ht="13.5" customHeight="1">
      <c r="A24" s="165"/>
      <c r="B24" s="360" t="s">
        <v>45</v>
      </c>
      <c r="C24" s="360"/>
      <c r="D24" s="360"/>
      <c r="E24" s="143"/>
      <c r="F24" s="153">
        <v>39139</v>
      </c>
      <c r="G24" s="153">
        <v>39139</v>
      </c>
      <c r="H24" s="153">
        <v>39140</v>
      </c>
    </row>
    <row r="25" spans="1:8" ht="13.5" customHeight="1" thickBot="1">
      <c r="A25" s="166"/>
      <c r="B25" s="353" t="s">
        <v>46</v>
      </c>
      <c r="C25" s="353"/>
      <c r="D25" s="353"/>
      <c r="E25" s="154"/>
      <c r="F25" s="155"/>
      <c r="G25" s="155"/>
      <c r="H25" s="155"/>
    </row>
    <row r="26" spans="1:8" ht="13.5" customHeight="1" thickTop="1">
      <c r="A26" s="122"/>
      <c r="B26" s="114"/>
      <c r="C26" s="115"/>
      <c r="D26" s="114"/>
    </row>
    <row r="39" ht="10.5"/>
    <row r="40" ht="10.5"/>
  </sheetData>
  <mergeCells count="25">
    <mergeCell ref="A2:B2"/>
    <mergeCell ref="C2:D2"/>
    <mergeCell ref="F2:K2"/>
    <mergeCell ref="L2:T2"/>
    <mergeCell ref="A3:B3"/>
    <mergeCell ref="C3:E3"/>
    <mergeCell ref="F3:K3"/>
    <mergeCell ref="L3:N3"/>
    <mergeCell ref="F6:K6"/>
    <mergeCell ref="O6:T6"/>
    <mergeCell ref="B22:D22"/>
    <mergeCell ref="A4:B4"/>
    <mergeCell ref="C4:D4"/>
    <mergeCell ref="F4:K4"/>
    <mergeCell ref="L4:T4"/>
    <mergeCell ref="F5:K5"/>
    <mergeCell ref="L5:N5"/>
    <mergeCell ref="O5:T5"/>
    <mergeCell ref="B23:D23"/>
    <mergeCell ref="B24:D24"/>
    <mergeCell ref="B25:D25"/>
    <mergeCell ref="A5:B5"/>
    <mergeCell ref="C5:E5"/>
    <mergeCell ref="A6:B6"/>
    <mergeCell ref="C6:E6"/>
  </mergeCells>
  <dataValidations count="3">
    <dataValidation type="list" allowBlank="1" showInputMessage="1" showErrorMessage="1" sqref="F23:H23">
      <formula1>"P,F, "</formula1>
    </dataValidation>
    <dataValidation type="list" allowBlank="1" showInputMessage="1" showErrorMessage="1" sqref="F22:H22">
      <formula1>"N,A,B, "</formula1>
    </dataValidation>
    <dataValidation type="list" allowBlank="1" showInputMessage="1" showErrorMessage="1" sqref="F9:H21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ガイドライン</vt:lpstr>
      <vt:lpstr>表紙</vt:lpstr>
      <vt:lpstr>機能一覧</vt:lpstr>
      <vt:lpstr>テスト報告</vt:lpstr>
      <vt:lpstr>getCourses</vt:lpstr>
      <vt:lpstr>findLearnerExams</vt:lpstr>
      <vt:lpstr>saveExam</vt:lpstr>
      <vt:lpstr>findExamById</vt:lpstr>
      <vt:lpstr>findExamById!Print_Area</vt:lpstr>
      <vt:lpstr>findLearnerExams!Print_Area</vt:lpstr>
      <vt:lpstr>getCourses!Print_Area</vt:lpstr>
      <vt:lpstr>saveExam!Print_Area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Nguyễn Hoàng Linh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2016-08-06T08:20:01Z</dcterms:modified>
  <cp:category>Template</cp:category>
  <cp:contentStatus>20/8/2012</cp:contentStatus>
</cp:coreProperties>
</file>