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activeTab="1"/>
  </bookViews>
  <sheets>
    <sheet name="Guidleline" sheetId="1" r:id="rId1"/>
    <sheet name="FunctionList" sheetId="5" r:id="rId2"/>
    <sheet name="Cover" sheetId="4" r:id="rId3"/>
    <sheet name="Test Report" sheetId="6" r:id="rId4"/>
    <sheet name="SearchThreads" sheetId="26" r:id="rId5"/>
    <sheet name="SearchUserInfo" sheetId="32" r:id="rId6"/>
    <sheet name="SearchUsers" sheetId="29" r:id="rId7"/>
    <sheet name="SearchEvent" sheetId="30" r:id="rId8"/>
    <sheet name="SearchOrganizations" sheetId="27" r:id="rId9"/>
  </sheets>
  <definedNames>
    <definedName name="ACTION" localSheetId="4">#REF!</definedName>
    <definedName name="ACTION">#REF!</definedName>
    <definedName name="CreateSlide" localSheetId="4">#REF!</definedName>
    <definedName name="CreateSlide">#REF!</definedName>
    <definedName name="DeleteSlide" localSheetId="4">#REF!</definedName>
    <definedName name="DeleteSlide">#REF!</definedName>
    <definedName name="EditSlide" localSheetId="4">#REF!</definedName>
    <definedName name="EditSlide">#REF!</definedName>
    <definedName name="GetNumberNewMessage" localSheetId="4">#REF!</definedName>
    <definedName name="GetNumberNewMessage">#REF!</definedName>
    <definedName name="_xlnm.Print_Area" localSheetId="1">FunctionList!$A$1:$H$31</definedName>
    <definedName name="_xlnm.Print_Area" localSheetId="0">Guidleline!$A$1:$A$90</definedName>
    <definedName name="_xlnm.Print_Area" localSheetId="4">SearchThreads!$A$1:$Q$44</definedName>
    <definedName name="_xlnm.Print_Area" localSheetId="3">'Test Report'!$A$1:$I$42</definedName>
    <definedName name="Z_2C0D9096_8D85_462A_A9B5_0B488ADB4269_.wvu.Cols" localSheetId="4" hidden="1">SearchThreads!#REF!</definedName>
    <definedName name="Z_2C0D9096_8D85_462A_A9B5_0B488ADB4269_.wvu.PrintArea" localSheetId="3" hidden="1">'Test Report'!$A:$I</definedName>
    <definedName name="Z_6F1DCD5D_5DAC_4817_BF40_2B66F6F593E6_.wvu.Cols" localSheetId="4" hidden="1">SearchThreads!#REF!</definedName>
    <definedName name="Z_6F1DCD5D_5DAC_4817_BF40_2B66F6F593E6_.wvu.PrintArea" localSheetId="3" hidden="1">'Test Report'!$A:$I</definedName>
    <definedName name="Z_BE54E0AD_3725_4423_92D7_4F1C045BE1BC_.wvu.Cols" localSheetId="4" hidden="1">SearchThreads!#REF!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L6" i="27" l="1"/>
  <c r="K6" i="27"/>
  <c r="J6" i="27"/>
  <c r="I6" i="27"/>
  <c r="E6" i="27"/>
  <c r="C6" i="27"/>
  <c r="A6" i="27"/>
  <c r="I3" i="27"/>
  <c r="C3" i="27"/>
  <c r="I2" i="27"/>
  <c r="L6" i="30"/>
  <c r="K6" i="30"/>
  <c r="J6" i="30"/>
  <c r="I6" i="30"/>
  <c r="E6" i="30"/>
  <c r="C6" i="30"/>
  <c r="A6" i="30"/>
  <c r="I3" i="30"/>
  <c r="C3" i="30"/>
  <c r="I2" i="30"/>
  <c r="L6" i="29"/>
  <c r="K6" i="29"/>
  <c r="J6" i="29"/>
  <c r="I6" i="29"/>
  <c r="E6" i="29"/>
  <c r="C6" i="29"/>
  <c r="A6" i="29"/>
  <c r="I3" i="29"/>
  <c r="C3" i="29"/>
  <c r="I2" i="29"/>
  <c r="B6" i="4" l="1"/>
  <c r="I13" i="6" l="1"/>
  <c r="E13" i="6"/>
  <c r="D13" i="6"/>
  <c r="C13" i="6"/>
  <c r="B14" i="6"/>
  <c r="B16" i="6"/>
  <c r="B15" i="6"/>
  <c r="B13" i="6"/>
  <c r="B12" i="6"/>
  <c r="F13" i="5" l="1"/>
  <c r="I16" i="6" l="1"/>
  <c r="E16" i="6"/>
  <c r="D16" i="6"/>
  <c r="C16" i="6"/>
  <c r="L6" i="32" l="1"/>
  <c r="K6" i="32"/>
  <c r="J6" i="32"/>
  <c r="I6" i="32"/>
  <c r="C6" i="32"/>
  <c r="A6" i="32"/>
  <c r="E6" i="32" s="1"/>
  <c r="I3" i="32"/>
  <c r="C3" i="32"/>
  <c r="I2" i="32"/>
  <c r="H16" i="6"/>
  <c r="G16" i="6"/>
  <c r="F16" i="6"/>
  <c r="I15" i="6"/>
  <c r="H15" i="6"/>
  <c r="G15" i="6"/>
  <c r="F15" i="6"/>
  <c r="D15" i="6"/>
  <c r="F13" i="6" l="1"/>
  <c r="G13" i="6"/>
  <c r="H13" i="6"/>
  <c r="E15" i="6"/>
  <c r="C15" i="6"/>
  <c r="I14" i="6"/>
  <c r="H14" i="6"/>
  <c r="G14" i="6"/>
  <c r="F14" i="6"/>
  <c r="D14" i="6"/>
  <c r="C14" i="6"/>
  <c r="E14" i="6" l="1"/>
  <c r="I6" i="26" l="1"/>
  <c r="F12" i="6" s="1"/>
  <c r="J6" i="26"/>
  <c r="G12" i="6" s="1"/>
  <c r="K6" i="26"/>
  <c r="H12" i="6" s="1"/>
  <c r="C6" i="26"/>
  <c r="D12" i="6" s="1"/>
  <c r="A6" i="26"/>
  <c r="C12" i="6" s="1"/>
  <c r="F14" i="5" l="1"/>
  <c r="F10" i="5"/>
  <c r="F11" i="5"/>
  <c r="F12" i="5"/>
  <c r="C3" i="26" l="1"/>
  <c r="L6" i="26" l="1"/>
  <c r="I12" i="6" s="1"/>
  <c r="I3" i="26"/>
  <c r="I2" i="26"/>
  <c r="E6" i="26" l="1"/>
  <c r="E12" i="6" s="1"/>
  <c r="C18" i="6" l="1"/>
  <c r="F4" i="6" l="1"/>
  <c r="F6" i="6"/>
  <c r="F5" i="6"/>
  <c r="E4" i="5"/>
  <c r="B5" i="6"/>
  <c r="B6" i="6" s="1"/>
  <c r="E5" i="5"/>
  <c r="B4" i="6"/>
  <c r="D18" i="6" l="1"/>
  <c r="F18" i="6"/>
  <c r="G18" i="6"/>
  <c r="H18" i="6"/>
  <c r="I18" i="6"/>
  <c r="E18" i="6" l="1"/>
  <c r="D24" i="6"/>
  <c r="D20" i="6"/>
  <c r="D23" i="6"/>
  <c r="D22" i="6"/>
  <c r="D21"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<sst xmlns="http://schemas.openxmlformats.org/spreadsheetml/2006/main" count="315" uniqueCount="139">
  <si>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</si>
  <si>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</si>
  <si>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</si>
  <si>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</si>
  <si>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</si>
  <si>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</si>
  <si>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</si>
  <si>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</si>
  <si>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</si>
  <si>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</si>
  <si>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</si>
  <si>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</si>
  <si>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</si>
  <si>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</si>
  <si>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</si>
  <si>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</si>
  <si>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</si>
  <si>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</si>
  <si>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</si>
  <si>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</si>
  <si>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</si>
  <si>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</si>
  <si>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</si>
  <si>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</si>
  <si>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</si>
  <si>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</si>
  <si>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</si>
  <si>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</si>
  <si>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</si>
  <si>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</si>
  <si>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</si>
  <si>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</si>
  <si>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</si>
  <si>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</si>
  <si>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</si>
  <si>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</si>
  <si>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</si>
  <si>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</si>
  <si>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</si>
  <si>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</si>
  <si>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</si>
  <si>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</si>
  <si>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</si>
  <si>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</si>
  <si>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</si>
  <si>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</si>
  <si>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</si>
  <si>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</si>
  <si>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</si>
  <si>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</si>
  <si>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</si>
  <si>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</si>
  <si>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</si>
  <si>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</si>
  <si>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</si>
  <si>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</si>
  <si>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</si>
  <si>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</si>
  <si>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</si>
  <si>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</si>
  <si>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</si>
  <si>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</si>
  <si>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</si>
  <si>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</si>
  <si>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</si>
  <si>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</si>
  <si>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</si>
  <si>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</si>
  <si>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</si>
  <si>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</si>
  <si>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</si>
  <si>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</si>
  <si>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</si>
  <si>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</si>
  <si>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</si>
  <si>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</si>
  <si>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</si>
  <si>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</si>
  <si>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</si>
  <si>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</si>
  <si>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</si>
  <si>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</si>
  <si>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</si>
  <si>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</si>
  <si>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</si>
  <si>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</si>
  <si>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</si>
  <si>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</si>
  <si>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</si>
  <si>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</si>
  <si>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</si>
  <si>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</si>
  <si>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</si>
  <si>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</si>
  <si>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</si>
  <si>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</si>
  <si>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</si>
  <si>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</si>
  <si>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</si>
  <si>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</si>
  <si>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</si>
  <si>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</si>
  <si>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</si>
  <si>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</si>
  <si>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</si>
  <si>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</si>
  <si>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</si>
  <si>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</si>
  <si>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</si>
  <si>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</si>
  <si>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</si>
  <si>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NotFoundException()</t>
  </si>
  <si>
    <t>Get &lt;List&gt;Thread  from Database</t>
  </si>
  <si>
    <t>SearchDAL</t>
  </si>
  <si>
    <t>SearchThreads</t>
  </si>
  <si>
    <t>SearchUserInfo</t>
  </si>
  <si>
    <t>SearchUsers</t>
  </si>
  <si>
    <t>SearchEvent</t>
  </si>
  <si>
    <t>SearchOrganizations</t>
  </si>
  <si>
    <t>Database exist Thread with Title contain search key word</t>
  </si>
  <si>
    <t>"something that be contained in Thread"</t>
  </si>
  <si>
    <t>"something that doesn't be contained in Thread"</t>
  </si>
  <si>
    <t>"something that be contain in UserInfomation"</t>
  </si>
  <si>
    <t>"something that doesn't be contain in UserInfomation"</t>
  </si>
  <si>
    <t>Input Search keyword</t>
  </si>
  <si>
    <t>Get &lt;List&gt;User_Infomation  from Database</t>
  </si>
  <si>
    <t>Database exist User_Infomation with FullName or Address contain search key word</t>
  </si>
  <si>
    <t>Database exist WS_User with Username or Email contain search key word</t>
  </si>
  <si>
    <t>"something that be contain in  WS_User"</t>
  </si>
  <si>
    <t>"something that doesn't be contain in  WS_User"</t>
  </si>
  <si>
    <t>Get &lt;List&gt; WS_User  from Database</t>
  </si>
  <si>
    <t>"something that be contain in Events"</t>
  </si>
  <si>
    <t>"something that doesn't be contain in Events"</t>
  </si>
  <si>
    <t>Get &lt;List&gt;Event  from Database</t>
  </si>
  <si>
    <t>Database exist Event with Eventname or Location contain search key word</t>
  </si>
  <si>
    <t>"something that be contain in Organization"</t>
  </si>
  <si>
    <t>Get &lt;List&gt;Organization  from Database</t>
  </si>
  <si>
    <t>"something that doesn't be contain in Organization"</t>
  </si>
  <si>
    <t>Database exist Organization with Name,Email,Phone,Address contain search key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</si>
</sst>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39">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2" fillId="27" borderId="27" xfId="78" applyFont="1" applyFill="1" applyBorder="1" applyAlignment="1">
      <alignment horizontal="left" vertical="top"/>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2" fillId="27" borderId="25" xfId="78" applyFont="1" applyFill="1" applyBorder="1" applyAlignment="1">
      <alignment horizontal="center" vertical="top"/>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2" fillId="27" borderId="28" xfId="78" applyFont="1" applyFill="1" applyBorder="1" applyAlignment="1">
      <alignment horizontal="left" vertical="top"/>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24" borderId="42"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1" fontId="12" fillId="0" borderId="0" xfId="67" applyNumberFormat="1" applyAlignment="1">
      <alignment vertical="center"/>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Report'!$F$18:$H$18</c:f>
              <c:numCache>
                <c:formatCode>General</c:formatCode>
                <c:ptCount val="3"/>
                <c:pt idx="0">
                  <c:v>0</c:v>
                </c:pt>
                <c:pt idx="1">
                  <c:v>10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Report'!$F$18:$H$18</c:f>
              <c:numCache>
                <c:formatCode>General</c:formatCode>
                <c:ptCount val="3"/>
                <c:pt idx="0">
                  <c:v>0</c:v>
                </c:pt>
                <c:pt idx="1">
                  <c:v>10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Report'!$C$18:$E$18</c:f>
              <c:numCache>
                <c:formatCode>General</c:formatCode>
                <c:ptCount val="3"/>
                <c:pt idx="0">
                  <c:v>10</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Report'!$C$18:$E$18</c:f>
              <c:numCache>
                <c:formatCode>General</c:formatCode>
                <c:ptCount val="3"/>
                <c:pt idx="0">
                  <c:v>10</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25</xdr:row>
      <xdr:rowOff>0</xdr:rowOff>
    </xdr:from>
    <xdr:to>
      <xdr:col>9</xdr:col>
      <xdr:colOff>0</xdr:colOff>
      <xdr:row>40</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25</xdr:row>
      <xdr:rowOff>19050</xdr:rowOff>
    </xdr:from>
    <xdr:to>
      <xdr:col>3</xdr:col>
      <xdr:colOff>238125</xdr:colOff>
      <xdr:row>40</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6" sqref="A6"/>
    </sheetView>
  </sheetViews>
  <sheetFormatPr defaultRowHeight="14.25"/>
  <cols>
    <col min="1" max="1" width="119.375" style="81" customWidth="1"/>
    <col min="2" max="16384" width="9" style="81"/>
  </cols>
  <sheetData>
    <row r="1" spans="1:1" s="78" customFormat="1" ht="22.5">
      <c r="A1" s="77" t="s">
        <v>54</v>
      </c>
    </row>
    <row r="2" spans="1:1" s="78" customFormat="1" ht="22.5">
      <c r="A2" s="77"/>
    </row>
    <row r="3" spans="1:1" s="79" customFormat="1" ht="18">
      <c r="A3" s="82" t="s">
        <v>70</v>
      </c>
    </row>
    <row r="4" spans="1:1" ht="15" customHeight="1">
      <c r="A4" s="85" t="s">
        <v>52</v>
      </c>
    </row>
    <row r="5" spans="1:1" ht="15" customHeight="1">
      <c r="A5" s="85" t="s">
        <v>75</v>
      </c>
    </row>
    <row r="6" spans="1:1" ht="38.25">
      <c r="A6" s="86" t="s">
        <v>90</v>
      </c>
    </row>
    <row r="7" spans="1:1" ht="29.25" customHeight="1">
      <c r="A7" s="86" t="s">
        <v>93</v>
      </c>
    </row>
    <row r="8" spans="1:1" ht="30" customHeight="1">
      <c r="A8" s="87" t="s">
        <v>77</v>
      </c>
    </row>
    <row r="9" spans="1:1" s="90" customFormat="1" ht="16.5" customHeight="1">
      <c r="A9" s="89" t="s">
        <v>91</v>
      </c>
    </row>
    <row r="10" spans="1:1" ht="16.5" customHeight="1">
      <c r="A10" s="80"/>
    </row>
    <row r="11" spans="1:1" s="79" customFormat="1" ht="18">
      <c r="A11" s="82" t="s">
        <v>53</v>
      </c>
    </row>
    <row r="12" spans="1:1" s="83" customFormat="1" ht="15">
      <c r="A12" s="88" t="s">
        <v>44</v>
      </c>
    </row>
    <row r="13" spans="1:1" s="83" customFormat="1" ht="15">
      <c r="A13" s="88"/>
    </row>
    <row r="14" spans="1:1" s="83" customFormat="1" ht="15">
      <c r="A14" s="88"/>
    </row>
    <row r="15" spans="1:1" s="83" customFormat="1" ht="15">
      <c r="A15" s="88"/>
    </row>
    <row r="16" spans="1:1" s="83" customFormat="1" ht="15">
      <c r="A16" s="88"/>
    </row>
    <row r="17" spans="1:1" s="83" customFormat="1" ht="15">
      <c r="A17" s="88"/>
    </row>
    <row r="18" spans="1:1" s="83" customFormat="1" ht="15">
      <c r="A18" s="88"/>
    </row>
    <row r="19" spans="1:1" s="83" customFormat="1" ht="15">
      <c r="A19" s="88"/>
    </row>
    <row r="20" spans="1:1" s="83" customFormat="1" ht="15">
      <c r="A20" s="88"/>
    </row>
    <row r="21" spans="1:1" s="83" customFormat="1" ht="15">
      <c r="A21" s="88"/>
    </row>
    <row r="22" spans="1:1" s="83" customFormat="1" ht="15">
      <c r="A22" s="88"/>
    </row>
    <row r="23" spans="1:1" s="83" customFormat="1" ht="15">
      <c r="A23" s="88"/>
    </row>
    <row r="24" spans="1:1" s="83" customFormat="1" ht="15">
      <c r="A24" s="88"/>
    </row>
    <row r="25" spans="1:1" s="83" customFormat="1" ht="15">
      <c r="A25" s="88"/>
    </row>
    <row r="26" spans="1:1" s="83" customFormat="1" ht="15">
      <c r="A26" s="88"/>
    </row>
    <row r="27" spans="1:1" s="83" customFormat="1" ht="15">
      <c r="A27" s="88"/>
    </row>
    <row r="28" spans="1:1" s="83" customFormat="1" ht="15">
      <c r="A28" s="88"/>
    </row>
    <row r="29" spans="1:1" s="83" customFormat="1" ht="15">
      <c r="A29" s="88"/>
    </row>
    <row r="30" spans="1:1" s="83" customFormat="1" ht="15">
      <c r="A30" s="88"/>
    </row>
    <row r="31" spans="1:1" s="83" customFormat="1" ht="15">
      <c r="A31" s="88"/>
    </row>
    <row r="32" spans="1:1" s="83" customFormat="1" ht="15">
      <c r="A32" s="88"/>
    </row>
    <row r="33" spans="1:1" s="83" customFormat="1" ht="15">
      <c r="A33" s="88"/>
    </row>
    <row r="34" spans="1:1" s="83" customFormat="1" ht="15">
      <c r="A34" s="88"/>
    </row>
    <row r="35" spans="1:1" s="83" customFormat="1" ht="15">
      <c r="A35" s="88"/>
    </row>
    <row r="36" spans="1:1" s="83" customFormat="1" ht="15">
      <c r="A36" s="88"/>
    </row>
    <row r="37" spans="1:1" s="83" customFormat="1" ht="15">
      <c r="A37" s="88"/>
    </row>
    <row r="38" spans="1:1" s="83" customFormat="1" ht="15">
      <c r="A38" s="88"/>
    </row>
    <row r="39" spans="1:1" s="83" customFormat="1" ht="15">
      <c r="A39" s="88"/>
    </row>
    <row r="40" spans="1:1" s="83" customFormat="1" ht="15">
      <c r="A40" s="88"/>
    </row>
    <row r="41" spans="1:1" s="83" customFormat="1" ht="15">
      <c r="A41" s="88"/>
    </row>
    <row r="42" spans="1:1" s="83" customFormat="1" ht="15">
      <c r="A42" s="88"/>
    </row>
    <row r="43" spans="1:1" s="83" customFormat="1" ht="15">
      <c r="A43" s="88"/>
    </row>
    <row r="44" spans="1:1" s="83" customFormat="1" ht="15">
      <c r="A44" s="88"/>
    </row>
    <row r="45" spans="1:1" s="83" customFormat="1" ht="15">
      <c r="A45" s="88"/>
    </row>
    <row r="46" spans="1:1" s="83" customFormat="1" ht="15">
      <c r="A46" s="88"/>
    </row>
    <row r="47" spans="1:1" s="83" customFormat="1" ht="15">
      <c r="A47" s="88"/>
    </row>
    <row r="48" spans="1:1" s="83" customFormat="1" ht="15">
      <c r="A48" s="88"/>
    </row>
    <row r="49" spans="1:2" s="83" customFormat="1" ht="15">
      <c r="A49" s="88"/>
    </row>
    <row r="50" spans="1:2" s="83" customFormat="1" ht="15">
      <c r="A50" s="88"/>
    </row>
    <row r="51" spans="1:2" s="83" customFormat="1" ht="15">
      <c r="A51" s="88"/>
    </row>
    <row r="52" spans="1:2" s="83" customFormat="1" ht="15">
      <c r="A52" s="88"/>
    </row>
    <row r="53" spans="1:2" s="83" customFormat="1" ht="15">
      <c r="A53" s="88"/>
    </row>
    <row r="54" spans="1:2" s="83" customFormat="1" ht="15">
      <c r="A54" s="88"/>
    </row>
    <row r="55" spans="1:2" ht="25.5">
      <c r="A55" s="85" t="s">
        <v>78</v>
      </c>
    </row>
    <row r="56" spans="1:2">
      <c r="A56" s="85" t="s">
        <v>79</v>
      </c>
    </row>
    <row r="57" spans="1:2">
      <c r="A57" s="86" t="s">
        <v>80</v>
      </c>
    </row>
    <row r="58" spans="1:2">
      <c r="A58" s="80"/>
    </row>
    <row r="59" spans="1:2" s="83" customFormat="1" ht="15">
      <c r="A59" s="88" t="s">
        <v>55</v>
      </c>
    </row>
    <row r="60" spans="1:2">
      <c r="A60" s="85" t="s">
        <v>56</v>
      </c>
      <c r="B60" s="80"/>
    </row>
    <row r="61" spans="1:2">
      <c r="A61" s="88" t="s">
        <v>81</v>
      </c>
    </row>
    <row r="62" spans="1:2">
      <c r="A62" s="85" t="s">
        <v>57</v>
      </c>
      <c r="B62" s="80"/>
    </row>
    <row r="63" spans="1:2" ht="25.5">
      <c r="A63" s="86" t="s">
        <v>58</v>
      </c>
    </row>
    <row r="64" spans="1:2">
      <c r="A64" s="85" t="s">
        <v>59</v>
      </c>
      <c r="B64" s="84"/>
    </row>
    <row r="65" spans="1:4">
      <c r="A65" s="85" t="s">
        <v>60</v>
      </c>
      <c r="B65" s="80"/>
    </row>
    <row r="66" spans="1:4">
      <c r="A66" s="85" t="s">
        <v>94</v>
      </c>
      <c r="B66" s="80"/>
    </row>
    <row r="67" spans="1:4">
      <c r="A67" s="85" t="s">
        <v>61</v>
      </c>
      <c r="B67" s="80"/>
      <c r="C67" s="80" t="s">
        <v>40</v>
      </c>
      <c r="D67" s="80" t="s">
        <v>40</v>
      </c>
    </row>
    <row r="68" spans="1:4">
      <c r="A68" s="85" t="s">
        <v>41</v>
      </c>
    </row>
    <row r="69" spans="1:4">
      <c r="A69" s="85" t="s">
        <v>71</v>
      </c>
      <c r="B69" s="80"/>
    </row>
    <row r="70" spans="1:4">
      <c r="A70" s="85" t="s">
        <v>72</v>
      </c>
    </row>
    <row r="71" spans="1:4">
      <c r="A71" s="85" t="s">
        <v>73</v>
      </c>
    </row>
    <row r="72" spans="1:4">
      <c r="A72" s="85" t="s">
        <v>74</v>
      </c>
      <c r="B72" s="80"/>
      <c r="C72" s="80" t="s">
        <v>40</v>
      </c>
    </row>
    <row r="73" spans="1:4">
      <c r="A73" s="88" t="s">
        <v>82</v>
      </c>
    </row>
    <row r="74" spans="1:4" ht="30" customHeight="1">
      <c r="A74" s="86" t="s">
        <v>62</v>
      </c>
    </row>
    <row r="75" spans="1:4">
      <c r="A75" s="85" t="s">
        <v>42</v>
      </c>
    </row>
    <row r="76" spans="1:4">
      <c r="A76" s="85" t="s">
        <v>63</v>
      </c>
    </row>
    <row r="77" spans="1:4">
      <c r="A77" s="85" t="s">
        <v>64</v>
      </c>
      <c r="B77" s="80"/>
    </row>
    <row r="78" spans="1:4">
      <c r="A78" s="85" t="s">
        <v>65</v>
      </c>
      <c r="B78" s="80"/>
    </row>
    <row r="79" spans="1:4">
      <c r="A79" s="88" t="s">
        <v>83</v>
      </c>
    </row>
    <row r="80" spans="1:4">
      <c r="A80" s="85" t="s">
        <v>66</v>
      </c>
    </row>
    <row r="81" spans="1:2" ht="38.25">
      <c r="A81" s="87" t="s">
        <v>76</v>
      </c>
      <c r="B81" s="80"/>
    </row>
    <row r="82" spans="1:2">
      <c r="A82" s="87"/>
      <c r="B82" s="80"/>
    </row>
    <row r="83" spans="1:2" s="83" customFormat="1" ht="15">
      <c r="A83" s="88" t="s">
        <v>67</v>
      </c>
    </row>
    <row r="84" spans="1:2">
      <c r="A84" s="85" t="s">
        <v>84</v>
      </c>
    </row>
    <row r="85" spans="1:2">
      <c r="A85" s="85" t="s">
        <v>85</v>
      </c>
    </row>
    <row r="86" spans="1:2">
      <c r="A86" s="85" t="s">
        <v>86</v>
      </c>
    </row>
    <row r="87" spans="1:2">
      <c r="A87" s="85" t="s">
        <v>87</v>
      </c>
    </row>
    <row r="88" spans="1:2">
      <c r="A88" s="85" t="s">
        <v>88</v>
      </c>
    </row>
    <row r="89" spans="1:2">
      <c r="A89" s="85" t="s">
        <v>89</v>
      </c>
    </row>
    <row r="90" spans="1:2">
      <c r="A90" s="80" t="s">
        <v>43</v>
      </c>
    </row>
    <row r="91" spans="1:2">
      <c r="A91" s="80"/>
    </row>
  </sheetData>
  <phoneticPr fontId="37"/>
  <pageMargins left="0.75" right="0.75" top="0.7" bottom="0.6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15"/>
  <sheetViews>
    <sheetView tabSelected="1" zoomScaleNormal="100" workbookViewId="0">
      <selection activeCell="F10" sqref="F10"/>
    </sheetView>
  </sheetViews>
  <sheetFormatPr defaultRowHeight="12.75"/>
  <cols>
    <col min="1" max="1" width="7.125" style="50" customWidth="1"/>
    <col min="2" max="2" width="14.75" style="50" customWidth="1"/>
    <col min="3" max="3" width="22.25" style="50" customWidth="1"/>
    <col min="4" max="4" width="26.5" style="21" customWidth="1"/>
    <col min="5" max="5" width="26.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69" t="s">
        <v>0</v>
      </c>
      <c r="B4" s="169"/>
      <c r="C4" s="169"/>
      <c r="D4" s="169"/>
      <c r="E4" s="170" t="str">
        <f>Cover!B4</f>
        <v>WingS</v>
      </c>
      <c r="F4" s="171"/>
      <c r="G4" s="171"/>
      <c r="H4" s="172"/>
    </row>
    <row r="5" spans="1:8" ht="14.25" customHeight="1">
      <c r="A5" s="169" t="s">
        <v>2</v>
      </c>
      <c r="B5" s="169"/>
      <c r="C5" s="169"/>
      <c r="D5" s="169"/>
      <c r="E5" s="170" t="str">
        <f>Cover!B5</f>
        <v>WS</v>
      </c>
      <c r="F5" s="171"/>
      <c r="G5" s="171"/>
      <c r="H5" s="172"/>
    </row>
    <row r="6" spans="1:8" s="26" customFormat="1" ht="80.25" customHeight="1">
      <c r="A6" s="168" t="s">
        <v>10</v>
      </c>
      <c r="B6" s="168"/>
      <c r="C6" s="168"/>
      <c r="D6" s="168"/>
      <c r="E6" s="173" t="s">
        <v>106</v>
      </c>
      <c r="F6" s="174"/>
      <c r="G6" s="174"/>
      <c r="H6" s="175"/>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4">
        <v>1</v>
      </c>
      <c r="B10" s="42"/>
      <c r="C10" s="42" t="s">
        <v>113</v>
      </c>
      <c r="D10" s="42" t="s">
        <v>114</v>
      </c>
      <c r="E10" s="42" t="s">
        <v>114</v>
      </c>
      <c r="F10" s="123" t="str">
        <f t="shared" ref="F10:F14" si="0">E10</f>
        <v>SearchThreads</v>
      </c>
      <c r="G10" s="43"/>
      <c r="H10" s="44"/>
    </row>
    <row r="11" spans="1:8" ht="13.5">
      <c r="A11" s="124">
        <v>2</v>
      </c>
      <c r="B11" s="42"/>
      <c r="C11" s="42" t="s">
        <v>113</v>
      </c>
      <c r="D11" s="42" t="s">
        <v>115</v>
      </c>
      <c r="E11" s="42" t="s">
        <v>115</v>
      </c>
      <c r="F11" s="123" t="str">
        <f t="shared" si="0"/>
        <v>SearchUserInfo</v>
      </c>
      <c r="G11" s="43"/>
      <c r="H11" s="44"/>
    </row>
    <row r="12" spans="1:8" ht="13.5">
      <c r="A12" s="124">
        <v>3</v>
      </c>
      <c r="B12" s="42"/>
      <c r="C12" s="42" t="s">
        <v>113</v>
      </c>
      <c r="D12" s="42" t="s">
        <v>116</v>
      </c>
      <c r="E12" s="42" t="s">
        <v>116</v>
      </c>
      <c r="F12" s="123" t="str">
        <f t="shared" si="0"/>
        <v>SearchUsers</v>
      </c>
      <c r="G12" s="43"/>
      <c r="H12" s="44"/>
    </row>
    <row r="13" spans="1:8" ht="13.5">
      <c r="A13" s="124">
        <v>4</v>
      </c>
      <c r="B13" s="42"/>
      <c r="C13" s="42" t="s">
        <v>113</v>
      </c>
      <c r="D13" s="42" t="s">
        <v>117</v>
      </c>
      <c r="E13" s="42" t="s">
        <v>117</v>
      </c>
      <c r="F13" s="123" t="str">
        <f t="shared" si="0"/>
        <v>SearchEvent</v>
      </c>
      <c r="G13" s="43"/>
      <c r="H13" s="44"/>
    </row>
    <row r="14" spans="1:8" ht="13.5">
      <c r="A14" s="124">
        <v>5</v>
      </c>
      <c r="B14" s="42"/>
      <c r="C14" s="42" t="s">
        <v>113</v>
      </c>
      <c r="D14" s="42" t="s">
        <v>118</v>
      </c>
      <c r="E14" s="42" t="s">
        <v>118</v>
      </c>
      <c r="F14" s="123" t="str">
        <f t="shared" si="0"/>
        <v>SearchOrganizations</v>
      </c>
      <c r="G14" s="43"/>
      <c r="H14" s="44"/>
    </row>
    <row r="15" spans="1:8">
      <c r="A15" s="76"/>
      <c r="B15" s="45"/>
      <c r="C15" s="125"/>
      <c r="D15" s="46"/>
      <c r="E15" s="47"/>
      <c r="F15" s="48"/>
      <c r="G15" s="48"/>
      <c r="H15" s="49"/>
    </row>
  </sheetData>
  <mergeCells count="6">
    <mergeCell ref="A6:D6"/>
    <mergeCell ref="A4:D4"/>
    <mergeCell ref="A5:D5"/>
    <mergeCell ref="E4:H4"/>
    <mergeCell ref="E5:H5"/>
    <mergeCell ref="E6:H6"/>
  </mergeCells>
  <phoneticPr fontId="0" type="noConversion"/>
  <hyperlinks>
    <hyperlink ref="F10" location="SearchThreads!A1" display="SearchThreads!A1"/>
    <hyperlink ref="F11" location="SearchUserInfo!A1" display="SearchUserInfo!A1"/>
    <hyperlink ref="F12" location="SearchUsers!A1" display="SearchUsers!A1"/>
    <hyperlink ref="F13" location="SearchEvent!A1" display="SearchEvent!A1"/>
    <hyperlink ref="F14" location="SearchOrganizations!A1" display="SearchOrganizations!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A12" sqref="A12"/>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100" t="s">
        <v>95</v>
      </c>
      <c r="B2" s="179" t="s">
        <v>96</v>
      </c>
      <c r="C2" s="180"/>
      <c r="D2" s="180"/>
      <c r="E2" s="180"/>
      <c r="F2" s="181"/>
    </row>
    <row r="3" spans="1:6">
      <c r="A3" s="101"/>
      <c r="B3" s="8"/>
      <c r="C3" s="9"/>
      <c r="D3" s="9"/>
      <c r="E3" s="56"/>
      <c r="F3" s="102"/>
    </row>
    <row r="4" spans="1:6" ht="14.25" customHeight="1">
      <c r="A4" s="91" t="s">
        <v>0</v>
      </c>
      <c r="B4" s="176" t="s">
        <v>108</v>
      </c>
      <c r="C4" s="176"/>
      <c r="D4" s="176"/>
      <c r="E4" s="91" t="s">
        <v>1</v>
      </c>
      <c r="F4" s="4" t="s">
        <v>109</v>
      </c>
    </row>
    <row r="5" spans="1:6" ht="14.25" customHeight="1">
      <c r="A5" s="91" t="s">
        <v>2</v>
      </c>
      <c r="B5" s="176" t="s">
        <v>107</v>
      </c>
      <c r="C5" s="176"/>
      <c r="D5" s="176"/>
      <c r="E5" s="91" t="s">
        <v>3</v>
      </c>
      <c r="F5" s="4" t="s">
        <v>109</v>
      </c>
    </row>
    <row r="6" spans="1:6" ht="15.75" customHeight="1">
      <c r="A6" s="177" t="s">
        <v>4</v>
      </c>
      <c r="B6" s="178" t="str">
        <f>B5&amp;"_UnitTestCase_SearchDAL_v1.0.xls"</f>
        <v>WS_UnitTestCase_SearchDAL_v1.0.xls</v>
      </c>
      <c r="C6" s="178"/>
      <c r="D6" s="178"/>
      <c r="E6" s="91" t="s">
        <v>5</v>
      </c>
      <c r="F6" s="103">
        <v>42533</v>
      </c>
    </row>
    <row r="7" spans="1:6" ht="13.5" customHeight="1">
      <c r="A7" s="177"/>
      <c r="B7" s="178"/>
      <c r="C7" s="178"/>
      <c r="D7" s="178"/>
      <c r="E7" s="91" t="s">
        <v>6</v>
      </c>
      <c r="F7" s="104" t="s">
        <v>103</v>
      </c>
    </row>
    <row r="8" spans="1:6">
      <c r="A8" s="105"/>
      <c r="B8" s="5"/>
      <c r="C8" s="6"/>
      <c r="D8" s="6"/>
      <c r="E8" s="7"/>
      <c r="F8" s="106"/>
    </row>
    <row r="9" spans="1:6">
      <c r="A9" s="107"/>
      <c r="B9" s="9"/>
      <c r="C9" s="9"/>
      <c r="D9" s="9"/>
      <c r="E9" s="9"/>
      <c r="F9" s="102"/>
    </row>
    <row r="10" spans="1:6">
      <c r="A10" s="108" t="s">
        <v>7</v>
      </c>
      <c r="B10" s="9"/>
      <c r="C10" s="9"/>
      <c r="D10" s="9"/>
      <c r="E10" s="9"/>
      <c r="F10" s="102"/>
    </row>
    <row r="11" spans="1:6" s="10" customFormat="1">
      <c r="A11" s="11" t="s">
        <v>8</v>
      </c>
      <c r="B11" s="12" t="s">
        <v>6</v>
      </c>
      <c r="C11" s="12" t="s">
        <v>97</v>
      </c>
      <c r="D11" s="12" t="s">
        <v>98</v>
      </c>
      <c r="E11" s="12" t="s">
        <v>99</v>
      </c>
      <c r="F11" s="13" t="s">
        <v>100</v>
      </c>
    </row>
    <row r="12" spans="1:6" s="14" customFormat="1" ht="26.25" customHeight="1">
      <c r="A12" s="122">
        <v>42533</v>
      </c>
      <c r="B12" s="109" t="s">
        <v>101</v>
      </c>
      <c r="C12" s="16"/>
      <c r="D12" s="110" t="s">
        <v>36</v>
      </c>
      <c r="E12" s="17" t="s">
        <v>102</v>
      </c>
      <c r="F12" s="111"/>
    </row>
    <row r="13" spans="1:6" s="14" customFormat="1" ht="21.75" customHeight="1">
      <c r="A13" s="18"/>
      <c r="B13" s="15"/>
      <c r="C13" s="16"/>
      <c r="D13" s="16"/>
      <c r="E13" s="16"/>
      <c r="F13" s="112"/>
    </row>
    <row r="14" spans="1:6" s="14" customFormat="1" ht="19.5" customHeight="1">
      <c r="A14" s="18"/>
      <c r="B14" s="15"/>
      <c r="C14" s="16"/>
      <c r="D14" s="16"/>
      <c r="E14" s="16"/>
      <c r="F14" s="112"/>
    </row>
    <row r="15" spans="1:6" s="14" customFormat="1" ht="21.75" customHeight="1">
      <c r="A15" s="18"/>
      <c r="B15" s="15"/>
      <c r="C15" s="16"/>
      <c r="D15" s="16"/>
      <c r="E15" s="16"/>
      <c r="F15" s="112"/>
    </row>
    <row r="16" spans="1:6" s="14" customFormat="1" ht="21.75" customHeight="1">
      <c r="A16" s="18"/>
      <c r="B16" s="15"/>
      <c r="C16" s="42"/>
      <c r="D16" s="16"/>
      <c r="E16" s="16"/>
      <c r="F16" s="112"/>
    </row>
    <row r="17" spans="1:6" s="14" customFormat="1" ht="19.5" customHeight="1">
      <c r="A17" s="18"/>
      <c r="B17" s="15"/>
      <c r="C17" s="16"/>
      <c r="D17" s="16"/>
      <c r="E17" s="16"/>
      <c r="F17" s="112"/>
    </row>
    <row r="18" spans="1:6" s="14" customFormat="1" ht="21.75" customHeight="1">
      <c r="A18" s="18"/>
      <c r="B18" s="15"/>
      <c r="C18" s="16"/>
      <c r="D18" s="16"/>
      <c r="E18" s="16"/>
      <c r="F18" s="112"/>
    </row>
    <row r="19" spans="1:6" s="14" customFormat="1" ht="19.5" customHeight="1">
      <c r="A19" s="18"/>
      <c r="B19" s="15"/>
      <c r="C19" s="16"/>
      <c r="D19" s="16"/>
      <c r="E19" s="16"/>
      <c r="F19" s="112"/>
    </row>
    <row r="20" spans="1:6">
      <c r="A20" s="113"/>
      <c r="B20" s="15"/>
      <c r="C20" s="98"/>
      <c r="D20" s="98"/>
      <c r="E20" s="98"/>
      <c r="F20" s="114"/>
    </row>
    <row r="21" spans="1:6">
      <c r="A21" s="113"/>
      <c r="B21" s="15"/>
      <c r="C21" s="98"/>
      <c r="D21" s="98"/>
      <c r="E21" s="98"/>
      <c r="F21" s="114"/>
    </row>
    <row r="22" spans="1:6">
      <c r="A22" s="113"/>
      <c r="B22" s="15"/>
      <c r="C22" s="98"/>
      <c r="D22" s="98"/>
      <c r="E22" s="98"/>
      <c r="F22" s="114"/>
    </row>
    <row r="23" spans="1:6">
      <c r="A23" s="113"/>
      <c r="B23" s="15"/>
      <c r="C23" s="98"/>
      <c r="D23" s="98"/>
      <c r="E23" s="98"/>
      <c r="F23" s="114"/>
    </row>
    <row r="24" spans="1:6">
      <c r="A24" s="113"/>
      <c r="B24" s="15"/>
      <c r="C24" s="98"/>
      <c r="D24" s="98"/>
      <c r="E24" s="98"/>
      <c r="F24" s="114"/>
    </row>
    <row r="25" spans="1:6">
      <c r="A25" s="113"/>
      <c r="B25" s="15"/>
      <c r="C25" s="98"/>
      <c r="D25" s="98"/>
      <c r="E25" s="98"/>
      <c r="F25" s="114"/>
    </row>
    <row r="26" spans="1:6">
      <c r="A26" s="113"/>
      <c r="B26" s="15"/>
      <c r="C26" s="98"/>
      <c r="D26" s="98"/>
      <c r="E26" s="98"/>
      <c r="F26" s="114"/>
    </row>
    <row r="27" spans="1:6">
      <c r="A27" s="115"/>
      <c r="B27" s="116"/>
      <c r="C27" s="99"/>
      <c r="D27" s="99"/>
      <c r="E27" s="99"/>
      <c r="F27" s="117"/>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4"/>
  <sheetViews>
    <sheetView zoomScaleNormal="100" workbookViewId="0">
      <selection activeCell="B16" sqref="B16"/>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83" t="s">
        <v>18</v>
      </c>
      <c r="B2" s="183"/>
      <c r="C2" s="183"/>
      <c r="D2" s="183"/>
      <c r="E2" s="183"/>
      <c r="F2" s="183"/>
      <c r="G2" s="183"/>
      <c r="H2" s="183"/>
      <c r="I2" s="183"/>
    </row>
    <row r="3" spans="1:10" ht="14.25" customHeight="1">
      <c r="A3" s="51"/>
      <c r="B3" s="52"/>
      <c r="C3" s="52"/>
      <c r="D3" s="52"/>
      <c r="E3" s="52"/>
      <c r="F3" s="52"/>
      <c r="G3" s="52"/>
      <c r="H3" s="52"/>
      <c r="I3" s="53"/>
    </row>
    <row r="4" spans="1:10" ht="13.5" customHeight="1">
      <c r="A4" s="93" t="s">
        <v>0</v>
      </c>
      <c r="B4" s="184" t="str">
        <f>Cover!B4</f>
        <v>WingS</v>
      </c>
      <c r="C4" s="184"/>
      <c r="D4" s="185" t="s">
        <v>1</v>
      </c>
      <c r="E4" s="185"/>
      <c r="F4" s="170" t="str">
        <f>Cover!F4</f>
        <v>TuanhaSE03108</v>
      </c>
      <c r="G4" s="171"/>
      <c r="H4" s="171"/>
      <c r="I4" s="172"/>
    </row>
    <row r="5" spans="1:10" ht="13.5" customHeight="1">
      <c r="A5" s="93" t="s">
        <v>2</v>
      </c>
      <c r="B5" s="184" t="str">
        <f>Cover!B5</f>
        <v>WS</v>
      </c>
      <c r="C5" s="184"/>
      <c r="D5" s="185" t="s">
        <v>3</v>
      </c>
      <c r="E5" s="185"/>
      <c r="F5" s="170" t="str">
        <f>Cover!F4</f>
        <v>TuanhaSE03108</v>
      </c>
      <c r="G5" s="171"/>
      <c r="H5" s="171"/>
      <c r="I5" s="172"/>
    </row>
    <row r="6" spans="1:10" ht="12.75" customHeight="1">
      <c r="A6" s="94" t="s">
        <v>4</v>
      </c>
      <c r="B6" s="184" t="str">
        <f>B5&amp;"_"&amp;"Test Report"&amp;"_"&amp;"v1.0"</f>
        <v>WS_Test Report_v1.0</v>
      </c>
      <c r="C6" s="184"/>
      <c r="D6" s="185" t="s">
        <v>5</v>
      </c>
      <c r="E6" s="185"/>
      <c r="F6" s="186">
        <f>Cover!F6</f>
        <v>42533</v>
      </c>
      <c r="G6" s="187"/>
      <c r="H6" s="187"/>
      <c r="I6" s="188"/>
      <c r="J6" s="63"/>
    </row>
    <row r="7" spans="1:10" ht="15.75" customHeight="1">
      <c r="A7" s="94" t="s">
        <v>19</v>
      </c>
      <c r="B7" s="182" t="s">
        <v>105</v>
      </c>
      <c r="C7" s="182"/>
      <c r="D7" s="182"/>
      <c r="E7" s="182"/>
      <c r="F7" s="182"/>
      <c r="G7" s="182"/>
      <c r="H7" s="182"/>
      <c r="I7" s="182"/>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238" t="str">
        <f>FunctionList!D10</f>
        <v>SearchThreads</v>
      </c>
      <c r="C12" s="63">
        <f>SearchThreads!A6</f>
        <v>2</v>
      </c>
      <c r="D12" s="63">
        <f>SearchThreads!C6</f>
        <v>0</v>
      </c>
      <c r="E12" s="63">
        <f>SearchThreads!E6</f>
        <v>0</v>
      </c>
      <c r="F12" s="63">
        <f>SearchThreads!I6</f>
        <v>0</v>
      </c>
      <c r="G12" s="63">
        <f>SearchThreads!J6</f>
        <v>2</v>
      </c>
      <c r="H12" s="63">
        <f>SearchThreads!K6</f>
        <v>0</v>
      </c>
      <c r="I12" s="63">
        <f>SearchThreads!L6</f>
        <v>2</v>
      </c>
    </row>
    <row r="13" spans="1:10" ht="13.5">
      <c r="A13" s="62">
        <v>2</v>
      </c>
      <c r="B13" s="123" t="str">
        <f>FunctionList!D11</f>
        <v>SearchUserInfo</v>
      </c>
      <c r="C13" s="63">
        <f>SearchUserInfo!A6</f>
        <v>2</v>
      </c>
      <c r="D13" s="63">
        <f>SearchUserInfo!C6</f>
        <v>0</v>
      </c>
      <c r="E13" s="63">
        <f>SearchUserInfo!E6</f>
        <v>0</v>
      </c>
      <c r="F13" s="63">
        <f>SearchUserInfo!I6</f>
        <v>0</v>
      </c>
      <c r="G13" s="63">
        <f>SearchUserInfo!J6</f>
        <v>2</v>
      </c>
      <c r="H13" s="63">
        <f>SearchUserInfo!K6</f>
        <v>0</v>
      </c>
      <c r="I13" s="63">
        <f>SearchUserInfo!L6</f>
        <v>2</v>
      </c>
    </row>
    <row r="14" spans="1:10" ht="13.5">
      <c r="A14" s="62">
        <v>3</v>
      </c>
      <c r="B14" s="238" t="str">
        <f>FunctionList!D14</f>
        <v>SearchOrganizations</v>
      </c>
      <c r="C14" s="63">
        <f>SearchOrganizations!A6</f>
        <v>2</v>
      </c>
      <c r="D14" s="63">
        <f>SearchOrganizations!C6</f>
        <v>0</v>
      </c>
      <c r="E14" s="63">
        <f>SearchOrganizations!E6</f>
        <v>0</v>
      </c>
      <c r="F14" s="63">
        <f>SearchOrganizations!I6</f>
        <v>0</v>
      </c>
      <c r="G14" s="63">
        <f>SearchOrganizations!J6</f>
        <v>2</v>
      </c>
      <c r="H14" s="63">
        <f>SearchOrganizations!K6</f>
        <v>0</v>
      </c>
      <c r="I14" s="63">
        <f>SearchOrganizations!L6</f>
        <v>2</v>
      </c>
    </row>
    <row r="15" spans="1:10" ht="13.5">
      <c r="A15" s="62">
        <v>4</v>
      </c>
      <c r="B15" s="238" t="str">
        <f>FunctionList!D12</f>
        <v>SearchUsers</v>
      </c>
      <c r="C15" s="63">
        <f>SearchUsers!A6</f>
        <v>2</v>
      </c>
      <c r="D15" s="63">
        <f>SearchUsers!C6</f>
        <v>0</v>
      </c>
      <c r="E15" s="63">
        <f>SearchUsers!E6</f>
        <v>0</v>
      </c>
      <c r="F15" s="63">
        <f>SearchUsers!I6</f>
        <v>0</v>
      </c>
      <c r="G15" s="63">
        <f>SearchUsers!J6</f>
        <v>2</v>
      </c>
      <c r="H15" s="63">
        <f>SearchUsers!K6</f>
        <v>0</v>
      </c>
      <c r="I15" s="63">
        <f>SearchUsers!L6</f>
        <v>2</v>
      </c>
    </row>
    <row r="16" spans="1:10" ht="13.5">
      <c r="A16" s="62">
        <v>5</v>
      </c>
      <c r="B16" s="238" t="str">
        <f>FunctionList!D13</f>
        <v>SearchEvent</v>
      </c>
      <c r="C16" s="63">
        <f>SearchEvent!A6</f>
        <v>2</v>
      </c>
      <c r="D16" s="63">
        <f>SearchEvent!C6</f>
        <v>0</v>
      </c>
      <c r="E16" s="63">
        <f>SearchEvent!E6</f>
        <v>0</v>
      </c>
      <c r="F16" s="63">
        <f>SearchEvent!I6</f>
        <v>0</v>
      </c>
      <c r="G16" s="63">
        <f>SearchEvent!J6</f>
        <v>2</v>
      </c>
      <c r="H16" s="63">
        <f>SearchEvent!K6</f>
        <v>0</v>
      </c>
      <c r="I16" s="63">
        <f>SearchEvent!L6</f>
        <v>2</v>
      </c>
    </row>
    <row r="17" spans="1:9" ht="13.5">
      <c r="A17" s="121"/>
      <c r="B17" s="120"/>
      <c r="C17" s="121"/>
      <c r="D17" s="121"/>
      <c r="E17" s="121"/>
      <c r="F17" s="121"/>
      <c r="G17" s="121"/>
      <c r="H17" s="121"/>
      <c r="I17" s="121"/>
    </row>
    <row r="18" spans="1:9" ht="14.25">
      <c r="A18" s="64"/>
      <c r="B18" s="92" t="s">
        <v>24</v>
      </c>
      <c r="C18" s="65">
        <f>SUM(C12:C16)</f>
        <v>10</v>
      </c>
      <c r="D18" s="65">
        <f>SUM(D10:D16)</f>
        <v>0</v>
      </c>
      <c r="E18" s="65">
        <f>SUM(E10:E16)</f>
        <v>0</v>
      </c>
      <c r="F18" s="65">
        <f>SUM(F10:F16)</f>
        <v>0</v>
      </c>
      <c r="G18" s="65">
        <f>SUM(G10:G16)</f>
        <v>10</v>
      </c>
      <c r="H18" s="65">
        <f>SUM(H10:H16)</f>
        <v>0</v>
      </c>
      <c r="I18" s="65">
        <f>SUM(I10:I16)</f>
        <v>10</v>
      </c>
    </row>
    <row r="19" spans="1:9">
      <c r="A19" s="66"/>
      <c r="B19" s="56"/>
      <c r="C19" s="67"/>
      <c r="D19" s="68"/>
      <c r="E19" s="68"/>
      <c r="F19" s="68"/>
      <c r="G19" s="68"/>
      <c r="H19" s="68"/>
      <c r="I19" s="68"/>
    </row>
    <row r="20" spans="1:9">
      <c r="A20" s="56"/>
      <c r="B20" s="95" t="s">
        <v>25</v>
      </c>
      <c r="C20" s="56"/>
      <c r="D20" s="96">
        <f>(C18+D18)*100/(I18)</f>
        <v>100</v>
      </c>
      <c r="E20" s="56" t="s">
        <v>26</v>
      </c>
      <c r="F20" s="56"/>
      <c r="G20" s="56"/>
      <c r="H20" s="56"/>
      <c r="I20" s="69"/>
    </row>
    <row r="21" spans="1:9">
      <c r="A21" s="56"/>
      <c r="B21" s="95" t="s">
        <v>27</v>
      </c>
      <c r="C21" s="56"/>
      <c r="D21" s="96">
        <f>C18*100/(I18)</f>
        <v>100</v>
      </c>
      <c r="E21" s="56" t="s">
        <v>26</v>
      </c>
      <c r="F21" s="56"/>
      <c r="G21" s="56"/>
      <c r="H21" s="56"/>
      <c r="I21" s="69"/>
    </row>
    <row r="22" spans="1:9">
      <c r="B22" s="95" t="s">
        <v>28</v>
      </c>
      <c r="C22" s="56"/>
      <c r="D22" s="96">
        <f>F18*100/I18</f>
        <v>0</v>
      </c>
      <c r="E22" s="56" t="s">
        <v>26</v>
      </c>
    </row>
    <row r="23" spans="1:9">
      <c r="B23" s="95" t="s">
        <v>29</v>
      </c>
      <c r="D23" s="96">
        <f>G18*100/I18</f>
        <v>100</v>
      </c>
      <c r="E23" s="56" t="s">
        <v>26</v>
      </c>
    </row>
    <row r="24" spans="1:9">
      <c r="B24" s="95" t="s">
        <v>30</v>
      </c>
      <c r="D24" s="96">
        <f>H18*100/I18</f>
        <v>0</v>
      </c>
      <c r="E24"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SearchThreads!A1" display="SearchThreads!A1"/>
    <hyperlink ref="B13" location="SearchUserInfo!A1" display="SearchUserInfo!A1"/>
    <hyperlink ref="B14" location="SearchOrganizations!A1" display="SearchOrganizations!A1"/>
    <hyperlink ref="B15" location="SearchUsers!A1" display="SearchUsers!A1"/>
    <hyperlink ref="B16" location="SearchEvent!A1" display="SearchEvent!A1"/>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4 F15:F16"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Normal="100" workbookViewId="0">
      <selection activeCell="B20" sqref="B20:D20"/>
    </sheetView>
  </sheetViews>
  <sheetFormatPr defaultRowHeight="13.5" customHeight="1"/>
  <cols>
    <col min="1" max="1" width="10.875" style="72" customWidth="1"/>
    <col min="2" max="2" width="13.375" style="75" customWidth="1"/>
    <col min="3" max="3" width="15.375" style="72" customWidth="1"/>
    <col min="4" max="4" width="34.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189" t="s">
        <v>45</v>
      </c>
      <c r="B2" s="190"/>
      <c r="C2" s="191" t="s">
        <v>114</v>
      </c>
      <c r="D2" s="192"/>
      <c r="E2" s="193" t="s">
        <v>14</v>
      </c>
      <c r="F2" s="194"/>
      <c r="G2" s="194"/>
      <c r="H2" s="195"/>
      <c r="I2" s="196" t="str">
        <f>C2</f>
        <v>SearchThreads</v>
      </c>
      <c r="J2" s="197"/>
      <c r="K2" s="197"/>
      <c r="L2" s="197"/>
      <c r="M2" s="197"/>
      <c r="N2" s="197"/>
      <c r="O2" s="197"/>
      <c r="P2" s="197"/>
      <c r="Q2" s="197"/>
      <c r="R2" s="198"/>
      <c r="T2" s="74"/>
    </row>
    <row r="3" spans="1:20" ht="30" customHeight="1">
      <c r="A3" s="199" t="s">
        <v>46</v>
      </c>
      <c r="B3" s="200"/>
      <c r="C3" s="201" t="str">
        <f>Cover!F4</f>
        <v>TuanhaSE03108</v>
      </c>
      <c r="D3" s="202"/>
      <c r="E3" s="203" t="s">
        <v>47</v>
      </c>
      <c r="F3" s="204"/>
      <c r="G3" s="204"/>
      <c r="H3" s="205"/>
      <c r="I3" s="206" t="str">
        <f>C3</f>
        <v>TuanhaSE03108</v>
      </c>
      <c r="J3" s="207"/>
      <c r="K3" s="207"/>
      <c r="L3" s="207"/>
      <c r="M3" s="207"/>
      <c r="N3" s="207"/>
      <c r="O3" s="207"/>
      <c r="P3" s="207"/>
      <c r="Q3" s="207"/>
      <c r="R3" s="208"/>
    </row>
    <row r="4" spans="1:20" ht="13.5" customHeight="1">
      <c r="A4" s="199" t="s">
        <v>48</v>
      </c>
      <c r="B4" s="200"/>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232">
        <f>COUNTIF(E20:HM20,"P")</f>
        <v>2</v>
      </c>
      <c r="B6" s="233"/>
      <c r="C6" s="234">
        <f>COUNTIF(E20:HO20,"F")</f>
        <v>0</v>
      </c>
      <c r="D6" s="210"/>
      <c r="E6" s="209">
        <f>SUM(L6,- A6,- C6)</f>
        <v>0</v>
      </c>
      <c r="F6" s="210"/>
      <c r="G6" s="210"/>
      <c r="H6" s="211"/>
      <c r="I6" s="118">
        <f>COUNTIF(E19:HM19,"N")</f>
        <v>0</v>
      </c>
      <c r="J6" s="118">
        <f>COUNTIF(E19:HM19,"A")</f>
        <v>2</v>
      </c>
      <c r="K6" s="118">
        <f>COUNTIF(E19:HO19,"B")</f>
        <v>0</v>
      </c>
      <c r="L6" s="209">
        <f>COUNTA(E8:R8)</f>
        <v>2</v>
      </c>
      <c r="M6" s="210"/>
      <c r="N6" s="210"/>
      <c r="O6" s="210"/>
      <c r="P6" s="210"/>
      <c r="Q6" s="210"/>
      <c r="R6" s="21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58"/>
      <c r="S8" s="119"/>
    </row>
    <row r="9" spans="1:20" ht="13.5" customHeight="1">
      <c r="A9" s="137" t="s">
        <v>104</v>
      </c>
      <c r="B9" s="141" t="s">
        <v>119</v>
      </c>
      <c r="C9" s="142"/>
      <c r="D9" s="143"/>
      <c r="E9" s="136" t="s">
        <v>68</v>
      </c>
      <c r="F9" s="136" t="s">
        <v>68</v>
      </c>
      <c r="G9" s="136"/>
      <c r="H9" s="136"/>
      <c r="I9" s="136"/>
      <c r="J9" s="149"/>
      <c r="K9" s="149"/>
      <c r="L9" s="149"/>
      <c r="M9" s="151"/>
      <c r="N9" s="151"/>
      <c r="O9" s="151"/>
      <c r="P9" s="151"/>
      <c r="Q9" s="151"/>
      <c r="R9" s="149"/>
    </row>
    <row r="10" spans="1:20" ht="13.5" customHeight="1" thickBot="1">
      <c r="A10" s="137"/>
      <c r="B10" s="141"/>
      <c r="C10" s="142"/>
      <c r="D10" s="143"/>
      <c r="E10" s="150"/>
      <c r="F10" s="150"/>
      <c r="G10" s="150"/>
      <c r="H10" s="150"/>
      <c r="I10" s="150"/>
      <c r="J10" s="149"/>
      <c r="K10" s="149"/>
      <c r="L10" s="149"/>
      <c r="M10" s="151"/>
      <c r="N10" s="151"/>
      <c r="O10" s="151"/>
      <c r="P10" s="151"/>
      <c r="Q10" s="151"/>
      <c r="R10" s="149"/>
    </row>
    <row r="11" spans="1:20" ht="13.5" customHeight="1">
      <c r="A11" s="140" t="s">
        <v>50</v>
      </c>
      <c r="B11" s="141"/>
      <c r="C11" s="127"/>
      <c r="D11" s="143"/>
      <c r="E11" s="149"/>
      <c r="F11" s="149"/>
      <c r="G11" s="149"/>
      <c r="H11" s="149"/>
      <c r="I11" s="149"/>
      <c r="J11" s="149"/>
      <c r="K11" s="149"/>
      <c r="L11" s="149"/>
      <c r="M11" s="151"/>
      <c r="N11" s="151"/>
      <c r="O11" s="151"/>
      <c r="P11" s="151"/>
      <c r="Q11" s="151"/>
      <c r="R11" s="149"/>
    </row>
    <row r="12" spans="1:20" s="128" customFormat="1" ht="13.5" customHeight="1">
      <c r="A12" s="137"/>
      <c r="B12" s="141" t="s">
        <v>124</v>
      </c>
      <c r="C12" s="159"/>
      <c r="D12" s="143"/>
      <c r="E12" s="150"/>
      <c r="F12" s="150"/>
      <c r="G12" s="149"/>
      <c r="H12" s="149"/>
      <c r="I12" s="149"/>
      <c r="J12" s="149"/>
      <c r="K12" s="149"/>
      <c r="L12" s="149"/>
      <c r="M12" s="151"/>
      <c r="N12" s="151"/>
      <c r="O12" s="151"/>
      <c r="P12" s="151"/>
      <c r="Q12" s="151"/>
      <c r="R12" s="149"/>
    </row>
    <row r="13" spans="1:20" s="128" customFormat="1" ht="13.5" customHeight="1">
      <c r="A13" s="137"/>
      <c r="B13" s="141"/>
      <c r="C13" s="167"/>
      <c r="D13" s="143" t="s">
        <v>120</v>
      </c>
      <c r="E13" s="136" t="s">
        <v>68</v>
      </c>
      <c r="F13" s="150"/>
      <c r="G13" s="149"/>
      <c r="H13" s="149"/>
      <c r="I13" s="149"/>
      <c r="J13" s="149"/>
      <c r="K13" s="149"/>
      <c r="L13" s="149"/>
      <c r="M13" s="151"/>
      <c r="N13" s="151"/>
      <c r="O13" s="151"/>
      <c r="P13" s="151"/>
      <c r="Q13" s="151"/>
      <c r="R13" s="149"/>
    </row>
    <row r="14" spans="1:20" s="128" customFormat="1" ht="13.5" customHeight="1">
      <c r="A14" s="137"/>
      <c r="B14" s="126"/>
      <c r="C14" s="167"/>
      <c r="D14" s="143" t="s">
        <v>121</v>
      </c>
      <c r="E14" s="150"/>
      <c r="F14" s="136" t="s">
        <v>68</v>
      </c>
      <c r="G14" s="150"/>
      <c r="H14" s="149"/>
      <c r="I14" s="149"/>
      <c r="J14" s="149"/>
      <c r="K14" s="149"/>
      <c r="L14" s="149"/>
      <c r="M14" s="151"/>
      <c r="N14" s="151"/>
      <c r="O14" s="151"/>
      <c r="P14" s="151"/>
      <c r="Q14" s="151"/>
      <c r="R14" s="149"/>
    </row>
    <row r="15" spans="1:20" ht="13.5" customHeight="1">
      <c r="A15" s="137"/>
      <c r="B15" s="126"/>
      <c r="C15" s="142"/>
      <c r="D15" s="143"/>
      <c r="E15" s="149"/>
      <c r="F15" s="149"/>
      <c r="G15" s="149"/>
      <c r="H15" s="149"/>
      <c r="I15" s="149"/>
      <c r="J15" s="149"/>
      <c r="K15" s="149"/>
      <c r="L15" s="149"/>
      <c r="M15" s="151"/>
      <c r="N15" s="151"/>
      <c r="O15" s="151"/>
      <c r="P15" s="151"/>
      <c r="Q15" s="151"/>
      <c r="R15" s="149"/>
    </row>
    <row r="16" spans="1:20" ht="13.5" customHeight="1">
      <c r="A16" s="138"/>
      <c r="B16" s="132" t="s">
        <v>111</v>
      </c>
      <c r="C16" s="130"/>
      <c r="D16" s="131"/>
      <c r="E16" s="150"/>
      <c r="F16" s="136" t="s">
        <v>68</v>
      </c>
      <c r="G16" s="150"/>
      <c r="H16" s="150"/>
      <c r="I16" s="150"/>
      <c r="J16" s="150"/>
      <c r="K16" s="150"/>
      <c r="L16" s="150"/>
      <c r="M16" s="153"/>
      <c r="N16" s="153"/>
      <c r="O16" s="153"/>
      <c r="P16" s="153"/>
      <c r="Q16" s="153"/>
      <c r="R16" s="150"/>
    </row>
    <row r="17" spans="1:18" ht="14.25" customHeight="1">
      <c r="A17" s="138"/>
      <c r="B17" s="132" t="s">
        <v>112</v>
      </c>
      <c r="C17" s="133"/>
      <c r="D17" s="134"/>
      <c r="E17" s="136" t="s">
        <v>68</v>
      </c>
      <c r="F17" s="150"/>
      <c r="G17" s="136"/>
      <c r="H17" s="150"/>
      <c r="I17" s="150"/>
      <c r="J17" s="136"/>
      <c r="K17" s="136"/>
      <c r="L17" s="136"/>
      <c r="M17" s="152"/>
      <c r="N17" s="152"/>
      <c r="O17" s="152"/>
      <c r="P17" s="152"/>
      <c r="Q17" s="152"/>
      <c r="R17" s="136"/>
    </row>
    <row r="18" spans="1:18" ht="13.5" customHeight="1" thickBot="1">
      <c r="A18" s="138"/>
      <c r="B18" s="132"/>
      <c r="C18" s="133"/>
      <c r="D18" s="134"/>
      <c r="E18" s="136"/>
      <c r="F18" s="136"/>
      <c r="G18" s="136"/>
      <c r="H18" s="136"/>
      <c r="I18" s="136"/>
      <c r="J18" s="136"/>
      <c r="K18" s="136"/>
      <c r="L18" s="136"/>
      <c r="M18" s="152"/>
      <c r="N18" s="152"/>
      <c r="O18" s="152"/>
      <c r="P18" s="152"/>
      <c r="Q18" s="152"/>
      <c r="R18" s="136"/>
    </row>
    <row r="19" spans="1:18" ht="13.5" customHeight="1" thickTop="1">
      <c r="A19" s="139" t="s">
        <v>32</v>
      </c>
      <c r="B19" s="226" t="s">
        <v>33</v>
      </c>
      <c r="C19" s="227"/>
      <c r="D19" s="228"/>
      <c r="E19" s="157" t="s">
        <v>36</v>
      </c>
      <c r="F19" s="157" t="s">
        <v>36</v>
      </c>
      <c r="G19" s="157"/>
      <c r="H19" s="157"/>
      <c r="I19" s="157"/>
      <c r="J19" s="157"/>
      <c r="K19" s="157"/>
      <c r="L19" s="157"/>
      <c r="M19" s="157"/>
      <c r="N19" s="157"/>
      <c r="O19" s="157"/>
      <c r="P19" s="157"/>
      <c r="Q19" s="157"/>
      <c r="R19" s="157"/>
    </row>
    <row r="20" spans="1:18" ht="13.5" customHeight="1">
      <c r="A20" s="138"/>
      <c r="B20" s="229" t="s">
        <v>37</v>
      </c>
      <c r="C20" s="230"/>
      <c r="D20" s="231"/>
      <c r="E20" s="136" t="s">
        <v>38</v>
      </c>
      <c r="F20" s="136" t="s">
        <v>38</v>
      </c>
      <c r="G20" s="136"/>
      <c r="H20" s="136"/>
      <c r="I20" s="136"/>
      <c r="J20" s="136"/>
      <c r="K20" s="136"/>
      <c r="L20" s="136"/>
      <c r="M20" s="136"/>
      <c r="N20" s="136"/>
      <c r="O20" s="136"/>
      <c r="P20" s="136"/>
      <c r="Q20" s="136"/>
      <c r="R20" s="136"/>
    </row>
    <row r="21" spans="1:18" ht="60" customHeight="1">
      <c r="A21" s="138"/>
      <c r="B21" s="223" t="s">
        <v>39</v>
      </c>
      <c r="C21" s="224"/>
      <c r="D21" s="225"/>
      <c r="E21" s="135">
        <v>42533</v>
      </c>
      <c r="F21" s="135">
        <v>42533</v>
      </c>
      <c r="G21" s="135"/>
      <c r="H21" s="135"/>
      <c r="I21" s="135"/>
      <c r="J21" s="135"/>
      <c r="K21" s="135"/>
      <c r="L21" s="135"/>
      <c r="M21" s="135"/>
      <c r="N21" s="135"/>
      <c r="O21" s="135"/>
      <c r="P21" s="135"/>
      <c r="Q21" s="135"/>
      <c r="R21" s="135"/>
    </row>
    <row r="33" spans="2:4" ht="24" customHeight="1">
      <c r="B33" s="72"/>
      <c r="D33" s="72"/>
    </row>
    <row r="34" spans="2:4" ht="39" customHeight="1">
      <c r="B34" s="72"/>
      <c r="D34" s="72"/>
    </row>
    <row r="46" spans="2:4" ht="57" customHeight="1">
      <c r="B46" s="72"/>
      <c r="D46" s="72"/>
    </row>
    <row r="47" spans="2:4" ht="10.5">
      <c r="B47" s="72"/>
      <c r="D47" s="72"/>
    </row>
    <row r="48" spans="2:4" ht="10.5">
      <c r="B48" s="72"/>
      <c r="D48" s="72"/>
    </row>
  </sheetData>
  <mergeCells count="22">
    <mergeCell ref="B21:D21"/>
    <mergeCell ref="B19:D19"/>
    <mergeCell ref="B20:D20"/>
    <mergeCell ref="A6:B6"/>
    <mergeCell ref="C6:D6"/>
    <mergeCell ref="E6:H6"/>
    <mergeCell ref="L6:R6"/>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H16:R16 F17 E16">
      <formula1>"P,F, "</formula1>
    </dataValidation>
    <dataValidation type="list" allowBlank="1" showInputMessage="1" showErrorMessage="1" sqref="E9:I9 F16:G16 H17:I17 E10:R15 E17">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V20" sqref="V20"/>
    </sheetView>
  </sheetViews>
  <sheetFormatPr defaultRowHeight="10.5"/>
  <cols>
    <col min="1" max="1" width="10.5" style="128" customWidth="1"/>
    <col min="2" max="2" width="13.375" style="75" customWidth="1"/>
    <col min="3" max="3" width="15.375" style="128" customWidth="1"/>
    <col min="4" max="4" width="26.7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89" t="s">
        <v>45</v>
      </c>
      <c r="B2" s="190"/>
      <c r="C2" s="191" t="s">
        <v>115</v>
      </c>
      <c r="D2" s="192"/>
      <c r="E2" s="193" t="s">
        <v>14</v>
      </c>
      <c r="F2" s="194"/>
      <c r="G2" s="194"/>
      <c r="H2" s="195"/>
      <c r="I2" s="196" t="str">
        <f>C2</f>
        <v>SearchUserInfo</v>
      </c>
      <c r="J2" s="197"/>
      <c r="K2" s="197"/>
      <c r="L2" s="197"/>
      <c r="M2" s="197"/>
      <c r="N2" s="197"/>
      <c r="O2" s="197"/>
      <c r="P2" s="197"/>
      <c r="Q2" s="197"/>
      <c r="R2" s="198"/>
      <c r="T2" s="74"/>
    </row>
    <row r="3" spans="1:20" ht="30" customHeight="1">
      <c r="A3" s="199" t="s">
        <v>46</v>
      </c>
      <c r="B3" s="200"/>
      <c r="C3" s="201" t="str">
        <f>Cover!F4</f>
        <v>TuanhaSE03108</v>
      </c>
      <c r="D3" s="202"/>
      <c r="E3" s="203" t="s">
        <v>47</v>
      </c>
      <c r="F3" s="204"/>
      <c r="G3" s="204"/>
      <c r="H3" s="205"/>
      <c r="I3" s="206" t="str">
        <f>C3</f>
        <v>TuanhaSE03108</v>
      </c>
      <c r="J3" s="207"/>
      <c r="K3" s="207"/>
      <c r="L3" s="207"/>
      <c r="M3" s="207"/>
      <c r="N3" s="207"/>
      <c r="O3" s="207"/>
      <c r="P3" s="207"/>
      <c r="Q3" s="207"/>
      <c r="R3" s="208"/>
    </row>
    <row r="4" spans="1:20" ht="13.5" customHeight="1">
      <c r="A4" s="199" t="s">
        <v>48</v>
      </c>
      <c r="B4" s="200"/>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232">
        <f>COUNTIF(E20:HM20,"P")</f>
        <v>2</v>
      </c>
      <c r="B6" s="233"/>
      <c r="C6" s="234">
        <f>COUNTIF(E35:HO35,"F")</f>
        <v>0</v>
      </c>
      <c r="D6" s="210"/>
      <c r="E6" s="209">
        <f>SUM(L6,- A6,- C6)</f>
        <v>0</v>
      </c>
      <c r="F6" s="210"/>
      <c r="G6" s="210"/>
      <c r="H6" s="211"/>
      <c r="I6" s="118">
        <f>COUNTIF(E19:HM19,"N")</f>
        <v>0</v>
      </c>
      <c r="J6" s="118">
        <f>COUNTIF(E19:HM19,"A")</f>
        <v>2</v>
      </c>
      <c r="K6" s="118">
        <f>COUNTIF(E19:HM19,"B")</f>
        <v>0</v>
      </c>
      <c r="L6" s="209">
        <f>COUNTA(E8:P8)</f>
        <v>2</v>
      </c>
      <c r="M6" s="210"/>
      <c r="N6" s="210"/>
      <c r="O6" s="210"/>
      <c r="P6" s="210"/>
      <c r="Q6" s="210"/>
      <c r="R6" s="21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58"/>
      <c r="S8" s="119"/>
    </row>
    <row r="9" spans="1:20" ht="13.5" customHeight="1">
      <c r="A9" s="137" t="s">
        <v>104</v>
      </c>
      <c r="B9" s="141" t="s">
        <v>126</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t="s">
        <v>68</v>
      </c>
      <c r="F10" s="150" t="s">
        <v>68</v>
      </c>
      <c r="G10" s="150"/>
      <c r="H10" s="149"/>
      <c r="I10" s="149"/>
      <c r="J10" s="149"/>
      <c r="K10" s="149"/>
      <c r="L10" s="149"/>
      <c r="M10" s="151"/>
      <c r="N10" s="151"/>
      <c r="O10" s="151"/>
      <c r="P10" s="151"/>
      <c r="Q10" s="151"/>
      <c r="R10" s="149"/>
    </row>
    <row r="11" spans="1:20" ht="13.5" customHeight="1">
      <c r="A11" s="140" t="s">
        <v>50</v>
      </c>
      <c r="B11" s="141" t="s">
        <v>124</v>
      </c>
      <c r="C11" s="142"/>
      <c r="D11" s="143"/>
      <c r="E11" s="149"/>
      <c r="F11" s="149"/>
      <c r="G11" s="149"/>
      <c r="H11" s="149"/>
      <c r="I11" s="149"/>
      <c r="J11" s="149"/>
      <c r="K11" s="149"/>
      <c r="L11" s="149"/>
      <c r="M11" s="151"/>
      <c r="N11" s="151"/>
      <c r="O11" s="151"/>
      <c r="P11" s="151"/>
      <c r="Q11" s="151"/>
      <c r="R11" s="149"/>
    </row>
    <row r="12" spans="1:20" ht="13.5" customHeight="1">
      <c r="A12" s="137"/>
      <c r="B12" s="141"/>
      <c r="C12" s="142"/>
      <c r="D12" s="143" t="s">
        <v>122</v>
      </c>
      <c r="E12" s="150" t="s">
        <v>68</v>
      </c>
      <c r="F12" s="150"/>
      <c r="G12" s="149"/>
      <c r="H12" s="149"/>
      <c r="I12" s="149"/>
      <c r="J12" s="149"/>
      <c r="K12" s="149"/>
      <c r="L12" s="149"/>
      <c r="M12" s="151"/>
      <c r="N12" s="151"/>
      <c r="O12" s="151"/>
      <c r="P12" s="151"/>
      <c r="Q12" s="151"/>
      <c r="R12" s="149"/>
    </row>
    <row r="13" spans="1:20" ht="14.25" customHeight="1">
      <c r="A13" s="137"/>
      <c r="B13" s="141"/>
      <c r="C13" s="142"/>
      <c r="D13" s="143" t="s">
        <v>123</v>
      </c>
      <c r="E13" s="150"/>
      <c r="F13" s="150" t="s">
        <v>68</v>
      </c>
      <c r="H13" s="149"/>
      <c r="I13" s="149"/>
      <c r="J13" s="149"/>
      <c r="K13" s="149"/>
      <c r="L13" s="149"/>
      <c r="M13" s="151"/>
      <c r="N13" s="151"/>
      <c r="O13" s="151"/>
      <c r="P13" s="151"/>
      <c r="Q13" s="151"/>
      <c r="R13" s="149"/>
    </row>
    <row r="14" spans="1:20" ht="13.5" customHeight="1" thickBot="1">
      <c r="A14" s="137"/>
      <c r="B14" s="160"/>
      <c r="C14" s="161"/>
      <c r="D14" s="162"/>
      <c r="E14" s="163"/>
      <c r="F14" s="163"/>
      <c r="G14" s="163"/>
      <c r="H14" s="163"/>
      <c r="I14" s="163"/>
      <c r="J14" s="163"/>
      <c r="K14" s="163"/>
      <c r="L14" s="163"/>
      <c r="M14" s="164"/>
      <c r="N14" s="164"/>
      <c r="O14" s="164"/>
      <c r="P14" s="164"/>
      <c r="Q14" s="164"/>
      <c r="R14" s="163"/>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111</v>
      </c>
      <c r="C16" s="133"/>
      <c r="D16" s="134"/>
      <c r="E16" s="150"/>
      <c r="F16" s="150" t="s">
        <v>68</v>
      </c>
      <c r="G16" s="136"/>
      <c r="H16" s="136"/>
      <c r="I16" s="136"/>
      <c r="J16" s="136"/>
      <c r="K16" s="136"/>
      <c r="L16" s="136"/>
      <c r="M16" s="152"/>
      <c r="N16" s="152"/>
      <c r="O16" s="152"/>
      <c r="P16" s="152"/>
      <c r="Q16" s="152"/>
      <c r="R16" s="136"/>
    </row>
    <row r="17" spans="1:18">
      <c r="A17" s="138"/>
      <c r="B17" s="132" t="s">
        <v>125</v>
      </c>
      <c r="C17" s="133"/>
      <c r="D17" s="134"/>
      <c r="E17" s="150" t="s">
        <v>68</v>
      </c>
      <c r="F17" s="150"/>
      <c r="G17" s="136"/>
      <c r="H17" s="136"/>
      <c r="I17" s="136"/>
      <c r="J17" s="136"/>
      <c r="K17" s="136"/>
      <c r="L17" s="136"/>
      <c r="M17" s="152"/>
      <c r="N17" s="152"/>
      <c r="O17" s="152"/>
      <c r="P17" s="152"/>
      <c r="Q17" s="152"/>
      <c r="R17" s="136"/>
    </row>
    <row r="18" spans="1:18" ht="11.25" thickBot="1">
      <c r="A18" s="138"/>
      <c r="B18" s="129"/>
      <c r="C18" s="165"/>
      <c r="D18" s="166"/>
      <c r="E18" s="154"/>
      <c r="F18" s="154"/>
      <c r="G18" s="154"/>
      <c r="H18" s="154"/>
      <c r="I18" s="154"/>
      <c r="J18" s="154"/>
      <c r="K18" s="154"/>
      <c r="L18" s="154"/>
      <c r="M18" s="155"/>
      <c r="N18" s="155"/>
      <c r="O18" s="155"/>
      <c r="P18" s="155"/>
      <c r="Q18" s="155"/>
      <c r="R18" s="156"/>
    </row>
    <row r="19" spans="1:18" ht="11.25" thickTop="1">
      <c r="A19" s="139" t="s">
        <v>32</v>
      </c>
      <c r="B19" s="235" t="s">
        <v>33</v>
      </c>
      <c r="C19" s="236"/>
      <c r="D19" s="237"/>
      <c r="E19" s="157" t="s">
        <v>36</v>
      </c>
      <c r="F19" s="157" t="s">
        <v>36</v>
      </c>
      <c r="G19" s="157"/>
      <c r="H19" s="157"/>
      <c r="I19" s="157"/>
      <c r="J19" s="157"/>
      <c r="K19" s="157"/>
      <c r="L19" s="157"/>
      <c r="M19" s="157"/>
      <c r="N19" s="157"/>
      <c r="O19" s="157"/>
      <c r="P19" s="157"/>
      <c r="Q19" s="157"/>
      <c r="R19" s="157"/>
    </row>
    <row r="20" spans="1:18">
      <c r="A20" s="138"/>
      <c r="B20" s="229" t="s">
        <v>37</v>
      </c>
      <c r="C20" s="230"/>
      <c r="D20" s="231"/>
      <c r="E20" s="136" t="s">
        <v>38</v>
      </c>
      <c r="F20" s="136" t="s">
        <v>38</v>
      </c>
      <c r="G20" s="136"/>
      <c r="H20" s="136"/>
      <c r="I20" s="136"/>
      <c r="J20" s="136"/>
      <c r="K20" s="136"/>
      <c r="L20" s="136"/>
      <c r="M20" s="136"/>
      <c r="N20" s="136"/>
      <c r="O20" s="136"/>
      <c r="P20" s="136"/>
      <c r="Q20" s="136"/>
      <c r="R20" s="136"/>
    </row>
    <row r="21" spans="1:18" ht="54">
      <c r="A21" s="138"/>
      <c r="B21" s="223" t="s">
        <v>39</v>
      </c>
      <c r="C21" s="224"/>
      <c r="D21" s="225"/>
      <c r="E21" s="135">
        <v>42533</v>
      </c>
      <c r="F21" s="135">
        <v>42533</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opLeftCell="A4" workbookViewId="0">
      <selection activeCell="F24" sqref="F24"/>
    </sheetView>
  </sheetViews>
  <sheetFormatPr defaultRowHeight="10.5"/>
  <cols>
    <col min="1" max="1" width="10.5" style="128" customWidth="1"/>
    <col min="2" max="2" width="13.375" style="75" customWidth="1"/>
    <col min="3" max="3" width="15.375" style="128" customWidth="1"/>
    <col min="4" max="4" width="26.7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89" t="s">
        <v>45</v>
      </c>
      <c r="B2" s="190"/>
      <c r="C2" s="191" t="s">
        <v>116</v>
      </c>
      <c r="D2" s="192"/>
      <c r="E2" s="193" t="s">
        <v>14</v>
      </c>
      <c r="F2" s="194"/>
      <c r="G2" s="194"/>
      <c r="H2" s="195"/>
      <c r="I2" s="196" t="str">
        <f>C2</f>
        <v>SearchUsers</v>
      </c>
      <c r="J2" s="197"/>
      <c r="K2" s="197"/>
      <c r="L2" s="197"/>
      <c r="M2" s="197"/>
      <c r="N2" s="197"/>
      <c r="O2" s="197"/>
      <c r="P2" s="197"/>
      <c r="Q2" s="197"/>
      <c r="R2" s="198"/>
      <c r="T2" s="74"/>
    </row>
    <row r="3" spans="1:20" ht="30" customHeight="1">
      <c r="A3" s="199" t="s">
        <v>46</v>
      </c>
      <c r="B3" s="200"/>
      <c r="C3" s="201" t="str">
        <f>Cover!F4</f>
        <v>TuanhaSE03108</v>
      </c>
      <c r="D3" s="202"/>
      <c r="E3" s="203" t="s">
        <v>47</v>
      </c>
      <c r="F3" s="204"/>
      <c r="G3" s="204"/>
      <c r="H3" s="205"/>
      <c r="I3" s="206" t="str">
        <f>C3</f>
        <v>TuanhaSE03108</v>
      </c>
      <c r="J3" s="207"/>
      <c r="K3" s="207"/>
      <c r="L3" s="207"/>
      <c r="M3" s="207"/>
      <c r="N3" s="207"/>
      <c r="O3" s="207"/>
      <c r="P3" s="207"/>
      <c r="Q3" s="207"/>
      <c r="R3" s="208"/>
    </row>
    <row r="4" spans="1:20" ht="13.5" customHeight="1">
      <c r="A4" s="199" t="s">
        <v>48</v>
      </c>
      <c r="B4" s="200"/>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232">
        <f>COUNTIF(E20:HM20,"P")</f>
        <v>2</v>
      </c>
      <c r="B6" s="233"/>
      <c r="C6" s="234">
        <f>COUNTIF(E35:HO35,"F")</f>
        <v>0</v>
      </c>
      <c r="D6" s="210"/>
      <c r="E6" s="209">
        <f>SUM(L6,- A6,- C6)</f>
        <v>0</v>
      </c>
      <c r="F6" s="210"/>
      <c r="G6" s="210"/>
      <c r="H6" s="211"/>
      <c r="I6" s="118">
        <f>COUNTIF(E19:HM19,"N")</f>
        <v>0</v>
      </c>
      <c r="J6" s="118">
        <f>COUNTIF(E19:HM19,"A")</f>
        <v>2</v>
      </c>
      <c r="K6" s="118">
        <f>COUNTIF(E19:HM19,"B")</f>
        <v>0</v>
      </c>
      <c r="L6" s="209">
        <f>COUNTA(E8:P8)</f>
        <v>2</v>
      </c>
      <c r="M6" s="210"/>
      <c r="N6" s="210"/>
      <c r="O6" s="210"/>
      <c r="P6" s="210"/>
      <c r="Q6" s="210"/>
      <c r="R6" s="21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58"/>
      <c r="S8" s="119"/>
    </row>
    <row r="9" spans="1:20" ht="13.5" customHeight="1">
      <c r="A9" s="137" t="s">
        <v>104</v>
      </c>
      <c r="B9" s="141" t="s">
        <v>127</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t="s">
        <v>68</v>
      </c>
      <c r="F10" s="150" t="s">
        <v>68</v>
      </c>
      <c r="G10" s="150"/>
      <c r="H10" s="149"/>
      <c r="I10" s="149"/>
      <c r="J10" s="149"/>
      <c r="K10" s="149"/>
      <c r="L10" s="149"/>
      <c r="M10" s="151"/>
      <c r="N10" s="151"/>
      <c r="O10" s="151"/>
      <c r="P10" s="151"/>
      <c r="Q10" s="151"/>
      <c r="R10" s="149"/>
    </row>
    <row r="11" spans="1:20" ht="13.5" customHeight="1">
      <c r="A11" s="140" t="s">
        <v>50</v>
      </c>
      <c r="B11" s="141" t="s">
        <v>124</v>
      </c>
      <c r="C11" s="142"/>
      <c r="D11" s="143"/>
      <c r="E11" s="149"/>
      <c r="F11" s="149"/>
      <c r="G11" s="149"/>
      <c r="H11" s="149"/>
      <c r="I11" s="149"/>
      <c r="J11" s="149"/>
      <c r="K11" s="149"/>
      <c r="L11" s="149"/>
      <c r="M11" s="151"/>
      <c r="N11" s="151"/>
      <c r="O11" s="151"/>
      <c r="P11" s="151"/>
      <c r="Q11" s="151"/>
      <c r="R11" s="149"/>
    </row>
    <row r="12" spans="1:20" ht="14.25" customHeight="1">
      <c r="A12" s="137"/>
      <c r="B12" s="141"/>
      <c r="C12" s="142"/>
      <c r="D12" s="143" t="s">
        <v>128</v>
      </c>
      <c r="E12" s="150" t="s">
        <v>68</v>
      </c>
      <c r="F12" s="150"/>
      <c r="G12" s="149"/>
      <c r="H12" s="149"/>
      <c r="I12" s="149"/>
      <c r="J12" s="149"/>
      <c r="K12" s="149"/>
      <c r="L12" s="149"/>
      <c r="M12" s="151"/>
      <c r="N12" s="151"/>
      <c r="O12" s="151"/>
      <c r="P12" s="151"/>
      <c r="Q12" s="151"/>
      <c r="R12" s="149"/>
    </row>
    <row r="13" spans="1:20" ht="13.5" customHeight="1">
      <c r="A13" s="137"/>
      <c r="B13" s="141"/>
      <c r="C13" s="142"/>
      <c r="D13" s="143" t="s">
        <v>129</v>
      </c>
      <c r="E13" s="150"/>
      <c r="F13" s="150" t="s">
        <v>68</v>
      </c>
      <c r="H13" s="149"/>
      <c r="I13" s="149"/>
      <c r="J13" s="149"/>
      <c r="K13" s="149"/>
      <c r="L13" s="149"/>
      <c r="M13" s="151"/>
      <c r="N13" s="151"/>
      <c r="O13" s="151"/>
      <c r="P13" s="151"/>
      <c r="Q13" s="151"/>
      <c r="R13" s="149"/>
    </row>
    <row r="14" spans="1:20" ht="13.5" customHeight="1" thickBot="1">
      <c r="A14" s="137"/>
      <c r="B14" s="160"/>
      <c r="C14" s="161"/>
      <c r="D14" s="162"/>
      <c r="E14" s="163"/>
      <c r="F14" s="163"/>
      <c r="G14" s="163"/>
      <c r="H14" s="163"/>
      <c r="I14" s="163"/>
      <c r="J14" s="163"/>
      <c r="K14" s="163"/>
      <c r="L14" s="163"/>
      <c r="M14" s="164"/>
      <c r="N14" s="164"/>
      <c r="O14" s="164"/>
      <c r="P14" s="164"/>
      <c r="Q14" s="164"/>
      <c r="R14" s="163"/>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111</v>
      </c>
      <c r="C16" s="133"/>
      <c r="D16" s="134"/>
      <c r="E16" s="150"/>
      <c r="F16" s="150" t="s">
        <v>68</v>
      </c>
      <c r="G16" s="136"/>
      <c r="H16" s="136"/>
      <c r="I16" s="136"/>
      <c r="J16" s="136"/>
      <c r="K16" s="136"/>
      <c r="L16" s="136"/>
      <c r="M16" s="152"/>
      <c r="N16" s="152"/>
      <c r="O16" s="152"/>
      <c r="P16" s="152"/>
      <c r="Q16" s="152"/>
      <c r="R16" s="136"/>
    </row>
    <row r="17" spans="1:18" ht="13.5" customHeight="1">
      <c r="A17" s="138"/>
      <c r="B17" s="132" t="s">
        <v>130</v>
      </c>
      <c r="C17" s="133"/>
      <c r="D17" s="134"/>
      <c r="E17" s="150" t="s">
        <v>68</v>
      </c>
      <c r="F17" s="150"/>
      <c r="G17" s="136"/>
      <c r="H17" s="136"/>
      <c r="I17" s="136"/>
      <c r="J17" s="136"/>
      <c r="K17" s="136"/>
      <c r="L17" s="136"/>
      <c r="M17" s="152"/>
      <c r="N17" s="152"/>
      <c r="O17" s="152"/>
      <c r="P17" s="152"/>
      <c r="Q17" s="152"/>
      <c r="R17" s="136"/>
    </row>
    <row r="18" spans="1:18" ht="13.5" customHeight="1" thickBot="1">
      <c r="A18" s="138"/>
      <c r="B18" s="129"/>
      <c r="C18" s="165"/>
      <c r="D18" s="166"/>
      <c r="E18" s="154"/>
      <c r="F18" s="154"/>
      <c r="G18" s="154"/>
      <c r="H18" s="154"/>
      <c r="I18" s="154"/>
      <c r="J18" s="154"/>
      <c r="K18" s="154"/>
      <c r="L18" s="154"/>
      <c r="M18" s="155"/>
      <c r="N18" s="155"/>
      <c r="O18" s="155"/>
      <c r="P18" s="155"/>
      <c r="Q18" s="155"/>
      <c r="R18" s="156"/>
    </row>
    <row r="19" spans="1:18" ht="13.5" customHeight="1" thickTop="1">
      <c r="A19" s="139" t="s">
        <v>32</v>
      </c>
      <c r="B19" s="235" t="s">
        <v>33</v>
      </c>
      <c r="C19" s="236"/>
      <c r="D19" s="237"/>
      <c r="E19" s="157" t="s">
        <v>36</v>
      </c>
      <c r="F19" s="157" t="s">
        <v>36</v>
      </c>
      <c r="G19" s="157"/>
      <c r="H19" s="157"/>
      <c r="I19" s="157"/>
      <c r="J19" s="157"/>
      <c r="K19" s="157"/>
      <c r="L19" s="157"/>
      <c r="M19" s="157"/>
      <c r="N19" s="157"/>
      <c r="O19" s="157"/>
      <c r="P19" s="157"/>
      <c r="Q19" s="157"/>
      <c r="R19" s="157"/>
    </row>
    <row r="20" spans="1:18">
      <c r="A20" s="138"/>
      <c r="B20" s="229" t="s">
        <v>37</v>
      </c>
      <c r="C20" s="230"/>
      <c r="D20" s="231"/>
      <c r="E20" s="136" t="s">
        <v>38</v>
      </c>
      <c r="F20" s="136" t="s">
        <v>38</v>
      </c>
      <c r="G20" s="136"/>
      <c r="H20" s="136"/>
      <c r="I20" s="136"/>
      <c r="J20" s="136"/>
      <c r="K20" s="136"/>
      <c r="L20" s="136"/>
      <c r="M20" s="136"/>
      <c r="N20" s="136"/>
      <c r="O20" s="136"/>
      <c r="P20" s="136"/>
      <c r="Q20" s="136"/>
      <c r="R20" s="136"/>
    </row>
    <row r="21" spans="1:18" ht="54.75" customHeight="1">
      <c r="A21" s="138"/>
      <c r="B21" s="223" t="s">
        <v>39</v>
      </c>
      <c r="C21" s="224"/>
      <c r="D21" s="225"/>
      <c r="E21" s="135">
        <v>42533</v>
      </c>
      <c r="F21" s="135">
        <v>42533</v>
      </c>
      <c r="G21" s="135"/>
      <c r="H21" s="135"/>
      <c r="I21" s="135"/>
      <c r="J21" s="135"/>
      <c r="K21" s="135"/>
      <c r="L21" s="135"/>
      <c r="M21" s="135"/>
      <c r="N21" s="135"/>
      <c r="O21" s="135"/>
      <c r="P21" s="135"/>
      <c r="Q21" s="135"/>
      <c r="R21" s="135"/>
    </row>
    <row r="22" spans="1:18" ht="13.5" customHeight="1">
      <c r="A22" s="97"/>
    </row>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row r="33" spans="2:4" ht="13.5" customHeight="1">
      <c r="B33" s="128"/>
      <c r="D33" s="128"/>
    </row>
    <row r="34" spans="2:4" ht="13.5" customHeight="1">
      <c r="B34" s="128"/>
      <c r="D34" s="128"/>
    </row>
    <row r="35" spans="2:4" ht="13.5" customHeight="1">
      <c r="B35" s="128"/>
      <c r="D35" s="128"/>
    </row>
    <row r="36" spans="2:4" ht="13.5" customHeight="1">
      <c r="B36" s="128"/>
      <c r="D36" s="128"/>
    </row>
    <row r="37" spans="2:4" ht="13.5" customHeight="1">
      <c r="B37" s="128"/>
      <c r="D37" s="128"/>
    </row>
    <row r="38" spans="2:4" ht="24" customHeight="1">
      <c r="B38" s="128"/>
      <c r="D38" s="128"/>
    </row>
    <row r="39" spans="2:4" ht="39" customHeight="1">
      <c r="B39" s="128"/>
      <c r="D39" s="128"/>
    </row>
    <row r="40" spans="2:4" ht="13.5" customHeight="1">
      <c r="B40" s="128"/>
      <c r="D40" s="128"/>
    </row>
    <row r="41" spans="2:4" ht="13.5" customHeight="1">
      <c r="B41" s="128"/>
      <c r="D41" s="128"/>
    </row>
    <row r="42" spans="2:4" ht="13.5" customHeight="1">
      <c r="B42" s="128"/>
      <c r="D42" s="128"/>
    </row>
    <row r="43" spans="2:4" ht="13.5" customHeight="1">
      <c r="B43" s="128"/>
      <c r="D43" s="128"/>
    </row>
    <row r="44" spans="2:4" ht="13.5" customHeight="1">
      <c r="B44" s="128"/>
      <c r="D44" s="128"/>
    </row>
    <row r="45" spans="2:4" ht="13.5" customHeight="1">
      <c r="B45" s="128"/>
      <c r="D45" s="128"/>
    </row>
    <row r="46" spans="2:4" ht="13.5" customHeight="1">
      <c r="B46" s="128"/>
      <c r="D46" s="128"/>
    </row>
    <row r="47" spans="2:4" ht="13.5" customHeight="1">
      <c r="B47" s="128"/>
      <c r="D47" s="128"/>
    </row>
    <row r="48" spans="2:4" ht="13.5" customHeight="1">
      <c r="B48" s="128"/>
      <c r="D48" s="128"/>
    </row>
    <row r="49" spans="2:4" ht="13.5" customHeight="1">
      <c r="B49" s="128"/>
      <c r="D49" s="128"/>
    </row>
    <row r="50" spans="2:4" ht="13.5" customHeight="1">
      <c r="B50" s="128"/>
      <c r="D50" s="128"/>
    </row>
    <row r="51" spans="2:4" ht="57" customHeight="1">
      <c r="B51" s="128"/>
      <c r="D51" s="128"/>
    </row>
    <row r="52" spans="2:4">
      <c r="B52" s="128"/>
      <c r="D52" s="128"/>
    </row>
  </sheetData>
  <mergeCells count="22">
    <mergeCell ref="B21:D21"/>
    <mergeCell ref="B20:D20"/>
    <mergeCell ref="A6:B6"/>
    <mergeCell ref="C6:D6"/>
    <mergeCell ref="E6:H6"/>
    <mergeCell ref="L6:R6"/>
    <mergeCell ref="B19:D19"/>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L20" sqref="L20"/>
    </sheetView>
  </sheetViews>
  <sheetFormatPr defaultRowHeight="10.5"/>
  <cols>
    <col min="1" max="1" width="10.5" style="128" customWidth="1"/>
    <col min="2" max="2" width="13.375" style="75" customWidth="1"/>
    <col min="3" max="3" width="15.375" style="128" customWidth="1"/>
    <col min="4" max="4" width="26.62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89" t="s">
        <v>45</v>
      </c>
      <c r="B2" s="190"/>
      <c r="C2" s="191" t="s">
        <v>117</v>
      </c>
      <c r="D2" s="192"/>
      <c r="E2" s="193" t="s">
        <v>14</v>
      </c>
      <c r="F2" s="194"/>
      <c r="G2" s="194"/>
      <c r="H2" s="195"/>
      <c r="I2" s="196" t="str">
        <f>C2</f>
        <v>SearchEvent</v>
      </c>
      <c r="J2" s="197"/>
      <c r="K2" s="197"/>
      <c r="L2" s="197"/>
      <c r="M2" s="197"/>
      <c r="N2" s="197"/>
      <c r="O2" s="197"/>
      <c r="P2" s="197"/>
      <c r="Q2" s="197"/>
      <c r="R2" s="198"/>
      <c r="T2" s="74"/>
    </row>
    <row r="3" spans="1:20" ht="30" customHeight="1">
      <c r="A3" s="199" t="s">
        <v>46</v>
      </c>
      <c r="B3" s="200"/>
      <c r="C3" s="201" t="str">
        <f>Cover!F4</f>
        <v>TuanhaSE03108</v>
      </c>
      <c r="D3" s="202"/>
      <c r="E3" s="203" t="s">
        <v>47</v>
      </c>
      <c r="F3" s="204"/>
      <c r="G3" s="204"/>
      <c r="H3" s="205"/>
      <c r="I3" s="206" t="str">
        <f>C3</f>
        <v>TuanhaSE03108</v>
      </c>
      <c r="J3" s="207"/>
      <c r="K3" s="207"/>
      <c r="L3" s="207"/>
      <c r="M3" s="207"/>
      <c r="N3" s="207"/>
      <c r="O3" s="207"/>
      <c r="P3" s="207"/>
      <c r="Q3" s="207"/>
      <c r="R3" s="208"/>
    </row>
    <row r="4" spans="1:20" ht="13.5" customHeight="1">
      <c r="A4" s="199" t="s">
        <v>48</v>
      </c>
      <c r="B4" s="200"/>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232">
        <f>COUNTIF(E20:HM20,"P")</f>
        <v>2</v>
      </c>
      <c r="B6" s="233"/>
      <c r="C6" s="234">
        <f>COUNTIF(E35:HO35,"F")</f>
        <v>0</v>
      </c>
      <c r="D6" s="210"/>
      <c r="E6" s="209">
        <f>SUM(L6,- A6,- C6)</f>
        <v>0</v>
      </c>
      <c r="F6" s="210"/>
      <c r="G6" s="210"/>
      <c r="H6" s="211"/>
      <c r="I6" s="118">
        <f>COUNTIF(E19:HM19,"N")</f>
        <v>0</v>
      </c>
      <c r="J6" s="118">
        <f>COUNTIF(E19:HM19,"A")</f>
        <v>2</v>
      </c>
      <c r="K6" s="118">
        <f>COUNTIF(E19:HM19,"B")</f>
        <v>0</v>
      </c>
      <c r="L6" s="209">
        <f>COUNTA(E8:P8)</f>
        <v>2</v>
      </c>
      <c r="M6" s="210"/>
      <c r="N6" s="210"/>
      <c r="O6" s="210"/>
      <c r="P6" s="210"/>
      <c r="Q6" s="210"/>
      <c r="R6" s="21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58"/>
      <c r="S8" s="119"/>
    </row>
    <row r="9" spans="1:20" ht="13.5" customHeight="1">
      <c r="A9" s="137" t="s">
        <v>104</v>
      </c>
      <c r="B9" s="141" t="s">
        <v>134</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t="s">
        <v>68</v>
      </c>
      <c r="F10" s="150" t="s">
        <v>68</v>
      </c>
      <c r="G10" s="150"/>
      <c r="H10" s="149"/>
      <c r="I10" s="149"/>
      <c r="J10" s="149"/>
      <c r="K10" s="149"/>
      <c r="L10" s="149"/>
      <c r="M10" s="151"/>
      <c r="N10" s="151"/>
      <c r="O10" s="151"/>
      <c r="P10" s="151"/>
      <c r="Q10" s="151"/>
      <c r="R10" s="149"/>
    </row>
    <row r="11" spans="1:20" ht="13.5" customHeight="1">
      <c r="A11" s="140" t="s">
        <v>50</v>
      </c>
      <c r="B11" s="141" t="s">
        <v>124</v>
      </c>
      <c r="C11" s="142"/>
      <c r="D11" s="143"/>
      <c r="E11" s="149"/>
      <c r="F11" s="149"/>
      <c r="G11" s="149"/>
      <c r="H11" s="149"/>
      <c r="I11" s="149"/>
      <c r="J11" s="149"/>
      <c r="K11" s="149"/>
      <c r="L11" s="149"/>
      <c r="M11" s="151"/>
      <c r="N11" s="151"/>
      <c r="O11" s="151"/>
      <c r="P11" s="151"/>
      <c r="Q11" s="151"/>
      <c r="R11" s="149"/>
    </row>
    <row r="12" spans="1:20" ht="13.5" customHeight="1">
      <c r="A12" s="137"/>
      <c r="B12" s="141"/>
      <c r="C12" s="142"/>
      <c r="D12" s="143" t="s">
        <v>131</v>
      </c>
      <c r="E12" s="150" t="s">
        <v>68</v>
      </c>
      <c r="F12" s="150"/>
      <c r="G12" s="149"/>
      <c r="H12" s="149"/>
      <c r="I12" s="149"/>
      <c r="J12" s="149"/>
      <c r="K12" s="149"/>
      <c r="L12" s="149"/>
      <c r="M12" s="151"/>
      <c r="N12" s="151"/>
      <c r="O12" s="151"/>
      <c r="P12" s="151"/>
      <c r="Q12" s="151"/>
      <c r="R12" s="149"/>
    </row>
    <row r="13" spans="1:20" ht="14.25" customHeight="1">
      <c r="A13" s="137"/>
      <c r="B13" s="141"/>
      <c r="C13" s="142"/>
      <c r="D13" s="143" t="s">
        <v>132</v>
      </c>
      <c r="E13" s="150"/>
      <c r="F13" s="150" t="s">
        <v>68</v>
      </c>
      <c r="H13" s="149"/>
      <c r="I13" s="149"/>
      <c r="J13" s="149"/>
      <c r="K13" s="149"/>
      <c r="L13" s="149"/>
      <c r="M13" s="151"/>
      <c r="N13" s="151"/>
      <c r="O13" s="151"/>
      <c r="P13" s="151"/>
      <c r="Q13" s="151"/>
      <c r="R13" s="149"/>
    </row>
    <row r="14" spans="1:20" ht="13.5" customHeight="1" thickBot="1">
      <c r="A14" s="137"/>
      <c r="B14" s="160"/>
      <c r="C14" s="161"/>
      <c r="D14" s="162"/>
      <c r="E14" s="163"/>
      <c r="F14" s="163"/>
      <c r="G14" s="163"/>
      <c r="H14" s="163"/>
      <c r="I14" s="163"/>
      <c r="J14" s="163"/>
      <c r="K14" s="163"/>
      <c r="L14" s="163"/>
      <c r="M14" s="164"/>
      <c r="N14" s="164"/>
      <c r="O14" s="164"/>
      <c r="P14" s="164"/>
      <c r="Q14" s="164"/>
      <c r="R14" s="163"/>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111</v>
      </c>
      <c r="C16" s="133"/>
      <c r="D16" s="134"/>
      <c r="E16" s="150"/>
      <c r="F16" s="150" t="s">
        <v>68</v>
      </c>
      <c r="G16" s="136"/>
      <c r="H16" s="136"/>
      <c r="I16" s="136"/>
      <c r="J16" s="136"/>
      <c r="K16" s="136"/>
      <c r="L16" s="136"/>
      <c r="M16" s="152"/>
      <c r="N16" s="152"/>
      <c r="O16" s="152"/>
      <c r="P16" s="152"/>
      <c r="Q16" s="152"/>
      <c r="R16" s="136"/>
    </row>
    <row r="17" spans="1:18">
      <c r="A17" s="138"/>
      <c r="B17" s="132" t="s">
        <v>133</v>
      </c>
      <c r="C17" s="133"/>
      <c r="D17" s="134"/>
      <c r="E17" s="150" t="s">
        <v>68</v>
      </c>
      <c r="F17" s="150"/>
      <c r="G17" s="136"/>
      <c r="H17" s="136"/>
      <c r="I17" s="136"/>
      <c r="J17" s="136"/>
      <c r="K17" s="136"/>
      <c r="L17" s="136"/>
      <c r="M17" s="152"/>
      <c r="N17" s="152"/>
      <c r="O17" s="152"/>
      <c r="P17" s="152"/>
      <c r="Q17" s="152"/>
      <c r="R17" s="136"/>
    </row>
    <row r="18" spans="1:18" ht="11.25" thickBot="1">
      <c r="A18" s="138"/>
      <c r="B18" s="129"/>
      <c r="C18" s="165"/>
      <c r="D18" s="166"/>
      <c r="E18" s="154"/>
      <c r="F18" s="154"/>
      <c r="G18" s="154"/>
      <c r="H18" s="154"/>
      <c r="I18" s="154"/>
      <c r="J18" s="154"/>
      <c r="K18" s="154"/>
      <c r="L18" s="154"/>
      <c r="M18" s="155"/>
      <c r="N18" s="155"/>
      <c r="O18" s="155"/>
      <c r="P18" s="155"/>
      <c r="Q18" s="155"/>
      <c r="R18" s="156"/>
    </row>
    <row r="19" spans="1:18" ht="11.25" thickTop="1">
      <c r="A19" s="139" t="s">
        <v>32</v>
      </c>
      <c r="B19" s="235" t="s">
        <v>33</v>
      </c>
      <c r="C19" s="236"/>
      <c r="D19" s="237"/>
      <c r="E19" s="157" t="s">
        <v>36</v>
      </c>
      <c r="F19" s="157" t="s">
        <v>36</v>
      </c>
      <c r="G19" s="157"/>
      <c r="H19" s="157"/>
      <c r="I19" s="157"/>
      <c r="J19" s="157"/>
      <c r="K19" s="157"/>
      <c r="L19" s="157"/>
      <c r="M19" s="157"/>
      <c r="N19" s="157"/>
      <c r="O19" s="157"/>
      <c r="P19" s="157"/>
      <c r="Q19" s="157"/>
      <c r="R19" s="157"/>
    </row>
    <row r="20" spans="1:18">
      <c r="A20" s="138"/>
      <c r="B20" s="229" t="s">
        <v>37</v>
      </c>
      <c r="C20" s="230"/>
      <c r="D20" s="231"/>
      <c r="E20" s="136" t="s">
        <v>38</v>
      </c>
      <c r="F20" s="136" t="s">
        <v>38</v>
      </c>
      <c r="G20" s="136"/>
      <c r="H20" s="136"/>
      <c r="I20" s="136"/>
      <c r="J20" s="136"/>
      <c r="K20" s="136"/>
      <c r="L20" s="136"/>
      <c r="M20" s="136"/>
      <c r="N20" s="136"/>
      <c r="O20" s="136"/>
      <c r="P20" s="136"/>
      <c r="Q20" s="136"/>
      <c r="R20" s="136"/>
    </row>
    <row r="21" spans="1:18" ht="54">
      <c r="A21" s="138"/>
      <c r="B21" s="223" t="s">
        <v>39</v>
      </c>
      <c r="C21" s="224"/>
      <c r="D21" s="225"/>
      <c r="E21" s="135">
        <v>42533</v>
      </c>
      <c r="F21" s="135">
        <v>42533</v>
      </c>
      <c r="G21" s="135"/>
      <c r="H21" s="135"/>
      <c r="I21" s="135"/>
      <c r="J21" s="135"/>
      <c r="K21" s="135"/>
      <c r="L21" s="135"/>
      <c r="M21" s="135"/>
      <c r="N21" s="135"/>
      <c r="O21" s="135"/>
      <c r="P21" s="135"/>
      <c r="Q21" s="135"/>
      <c r="R21" s="135"/>
    </row>
    <row r="22" spans="1:18">
      <c r="A22" s="97"/>
    </row>
    <row r="33" s="128" customFormat="1"/>
    <row r="34" s="128" customFormat="1"/>
    <row r="35" s="128" customFormat="1"/>
    <row r="36" s="128" customFormat="1"/>
    <row r="37" s="128" customFormat="1"/>
    <row r="38" s="128" customFormat="1"/>
    <row r="39" s="128" customFormat="1"/>
    <row r="40" s="128" customFormat="1"/>
    <row r="41" s="128" customFormat="1"/>
    <row r="42" s="128" customFormat="1"/>
    <row r="43" s="128" customFormat="1"/>
    <row r="44" s="128" customFormat="1"/>
    <row r="45" s="128" customFormat="1"/>
    <row r="46" s="128" customFormat="1"/>
    <row r="47" s="128" customFormat="1"/>
    <row r="48" s="128" customFormat="1"/>
    <row r="49" s="128" customFormat="1"/>
    <row r="50" s="128" customFormat="1"/>
    <row r="51" s="128" customFormat="1"/>
    <row r="52" s="128"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D18" sqref="D18"/>
    </sheetView>
  </sheetViews>
  <sheetFormatPr defaultRowHeight="10.5"/>
  <cols>
    <col min="1" max="1" width="10.5" style="128" customWidth="1"/>
    <col min="2" max="2" width="13.375" style="75" customWidth="1"/>
    <col min="3" max="3" width="15.375" style="128" customWidth="1"/>
    <col min="4" max="4" width="36.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89" t="s">
        <v>45</v>
      </c>
      <c r="B2" s="190"/>
      <c r="C2" s="191" t="s">
        <v>118</v>
      </c>
      <c r="D2" s="192"/>
      <c r="E2" s="193" t="s">
        <v>14</v>
      </c>
      <c r="F2" s="194"/>
      <c r="G2" s="194"/>
      <c r="H2" s="195"/>
      <c r="I2" s="196" t="str">
        <f>C2</f>
        <v>SearchOrganizations</v>
      </c>
      <c r="J2" s="197"/>
      <c r="K2" s="197"/>
      <c r="L2" s="197"/>
      <c r="M2" s="197"/>
      <c r="N2" s="197"/>
      <c r="O2" s="197"/>
      <c r="P2" s="197"/>
      <c r="Q2" s="197"/>
      <c r="R2" s="198"/>
      <c r="T2" s="74"/>
    </row>
    <row r="3" spans="1:20" ht="30" customHeight="1">
      <c r="A3" s="199" t="s">
        <v>46</v>
      </c>
      <c r="B3" s="200"/>
      <c r="C3" s="201" t="str">
        <f>Cover!F4</f>
        <v>TuanhaSE03108</v>
      </c>
      <c r="D3" s="202"/>
      <c r="E3" s="203" t="s">
        <v>47</v>
      </c>
      <c r="F3" s="204"/>
      <c r="G3" s="204"/>
      <c r="H3" s="205"/>
      <c r="I3" s="206" t="str">
        <f>C3</f>
        <v>TuanhaSE03108</v>
      </c>
      <c r="J3" s="207"/>
      <c r="K3" s="207"/>
      <c r="L3" s="207"/>
      <c r="M3" s="207"/>
      <c r="N3" s="207"/>
      <c r="O3" s="207"/>
      <c r="P3" s="207"/>
      <c r="Q3" s="207"/>
      <c r="R3" s="208"/>
    </row>
    <row r="4" spans="1:20" ht="13.5" customHeight="1">
      <c r="A4" s="199" t="s">
        <v>48</v>
      </c>
      <c r="B4" s="200"/>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232">
        <f>COUNTIF(E20:HM20,"P")</f>
        <v>2</v>
      </c>
      <c r="B6" s="233"/>
      <c r="C6" s="234">
        <f>COUNTIF(E35:HO35,"F")</f>
        <v>0</v>
      </c>
      <c r="D6" s="210"/>
      <c r="E6" s="209">
        <f>SUM(L6,- A6,- C6)</f>
        <v>0</v>
      </c>
      <c r="F6" s="210"/>
      <c r="G6" s="210"/>
      <c r="H6" s="211"/>
      <c r="I6" s="118">
        <f>COUNTIF(E19:HM19,"N")</f>
        <v>0</v>
      </c>
      <c r="J6" s="118">
        <f>COUNTIF(E19:HM19,"A")</f>
        <v>2</v>
      </c>
      <c r="K6" s="118">
        <f>COUNTIF(E19:HM19,"B")</f>
        <v>0</v>
      </c>
      <c r="L6" s="209">
        <f>COUNTA(E8:P8)</f>
        <v>2</v>
      </c>
      <c r="M6" s="210"/>
      <c r="N6" s="210"/>
      <c r="O6" s="210"/>
      <c r="P6" s="210"/>
      <c r="Q6" s="210"/>
      <c r="R6" s="212"/>
      <c r="S6" s="119"/>
    </row>
    <row r="7" spans="1:20" ht="11.25" thickBot="1"/>
    <row r="8" spans="1:20" ht="46.5" customHeight="1" thickTop="1" thickBot="1">
      <c r="A8" s="148"/>
      <c r="B8" s="144"/>
      <c r="C8" s="145"/>
      <c r="D8" s="146"/>
      <c r="E8" s="147" t="s">
        <v>31</v>
      </c>
      <c r="F8" s="147" t="s">
        <v>110</v>
      </c>
      <c r="G8" s="147"/>
      <c r="H8" s="147"/>
      <c r="I8" s="147"/>
      <c r="J8" s="147"/>
      <c r="K8" s="147"/>
      <c r="L8" s="147"/>
      <c r="M8" s="147"/>
      <c r="N8" s="147"/>
      <c r="O8" s="147"/>
      <c r="P8" s="147"/>
      <c r="Q8" s="147"/>
      <c r="R8" s="158"/>
      <c r="S8" s="119"/>
    </row>
    <row r="9" spans="1:20" ht="13.5" customHeight="1">
      <c r="A9" s="137" t="s">
        <v>104</v>
      </c>
      <c r="B9" s="141" t="s">
        <v>138</v>
      </c>
      <c r="C9" s="142"/>
      <c r="D9" s="143"/>
      <c r="E9" s="136" t="s">
        <v>68</v>
      </c>
      <c r="F9" s="136" t="s">
        <v>68</v>
      </c>
      <c r="G9" s="136"/>
      <c r="H9" s="149"/>
      <c r="I9" s="149"/>
      <c r="J9" s="149"/>
      <c r="K9" s="149"/>
      <c r="L9" s="149"/>
      <c r="M9" s="151"/>
      <c r="N9" s="151"/>
      <c r="O9" s="151"/>
      <c r="P9" s="151"/>
      <c r="Q9" s="151"/>
      <c r="R9" s="149"/>
    </row>
    <row r="10" spans="1:20" ht="13.5" customHeight="1" thickBot="1">
      <c r="A10" s="137"/>
      <c r="B10" s="141"/>
      <c r="C10" s="142"/>
      <c r="D10" s="143"/>
      <c r="E10" s="150" t="s">
        <v>68</v>
      </c>
      <c r="F10" s="150" t="s">
        <v>68</v>
      </c>
      <c r="G10" s="150"/>
      <c r="H10" s="149"/>
      <c r="I10" s="149"/>
      <c r="J10" s="149"/>
      <c r="K10" s="149"/>
      <c r="L10" s="149"/>
      <c r="M10" s="151"/>
      <c r="N10" s="151"/>
      <c r="O10" s="151"/>
      <c r="P10" s="151"/>
      <c r="Q10" s="151"/>
      <c r="R10" s="149"/>
    </row>
    <row r="11" spans="1:20" ht="13.5" customHeight="1">
      <c r="A11" s="140" t="s">
        <v>50</v>
      </c>
      <c r="B11" s="141" t="s">
        <v>124</v>
      </c>
      <c r="C11" s="142"/>
      <c r="D11" s="143"/>
      <c r="E11" s="149"/>
      <c r="F11" s="149"/>
      <c r="G11" s="149"/>
      <c r="H11" s="149"/>
      <c r="I11" s="149"/>
      <c r="J11" s="149"/>
      <c r="K11" s="149"/>
      <c r="L11" s="149"/>
      <c r="M11" s="151"/>
      <c r="N11" s="151"/>
      <c r="O11" s="151"/>
      <c r="P11" s="151"/>
      <c r="Q11" s="151"/>
      <c r="R11" s="149"/>
    </row>
    <row r="12" spans="1:20" ht="14.25" customHeight="1">
      <c r="A12" s="137"/>
      <c r="B12" s="141"/>
      <c r="C12" s="142"/>
      <c r="D12" s="143" t="s">
        <v>135</v>
      </c>
      <c r="E12" s="150" t="s">
        <v>68</v>
      </c>
      <c r="F12" s="150"/>
      <c r="G12" s="149"/>
      <c r="H12" s="149"/>
      <c r="I12" s="149"/>
      <c r="J12" s="149"/>
      <c r="K12" s="149"/>
      <c r="L12" s="149"/>
      <c r="M12" s="151"/>
      <c r="N12" s="151"/>
      <c r="O12" s="151"/>
      <c r="P12" s="151"/>
      <c r="Q12" s="151"/>
      <c r="R12" s="149"/>
    </row>
    <row r="13" spans="1:20" ht="14.25" customHeight="1">
      <c r="A13" s="137"/>
      <c r="B13" s="141"/>
      <c r="C13" s="142"/>
      <c r="D13" s="143" t="s">
        <v>137</v>
      </c>
      <c r="E13" s="150"/>
      <c r="F13" s="150" t="s">
        <v>68</v>
      </c>
      <c r="H13" s="149"/>
      <c r="I13" s="149"/>
      <c r="J13" s="149"/>
      <c r="K13" s="149"/>
      <c r="L13" s="149"/>
      <c r="M13" s="151"/>
      <c r="N13" s="151"/>
      <c r="O13" s="151"/>
      <c r="P13" s="151"/>
      <c r="Q13" s="151"/>
      <c r="R13" s="149"/>
    </row>
    <row r="14" spans="1:20" ht="13.5" customHeight="1" thickBot="1">
      <c r="A14" s="137"/>
      <c r="B14" s="160"/>
      <c r="C14" s="161"/>
      <c r="D14" s="162"/>
      <c r="E14" s="163"/>
      <c r="F14" s="163"/>
      <c r="G14" s="163"/>
      <c r="H14" s="163"/>
      <c r="I14" s="163"/>
      <c r="J14" s="163"/>
      <c r="K14" s="163"/>
      <c r="L14" s="163"/>
      <c r="M14" s="164"/>
      <c r="N14" s="164"/>
      <c r="O14" s="164"/>
      <c r="P14" s="164"/>
      <c r="Q14" s="164"/>
      <c r="R14" s="163"/>
    </row>
    <row r="15" spans="1:20" ht="13.5" customHeight="1" thickTop="1">
      <c r="A15" s="139" t="s">
        <v>51</v>
      </c>
      <c r="B15" s="129"/>
      <c r="C15" s="130"/>
      <c r="D15" s="131"/>
      <c r="E15" s="150"/>
      <c r="F15" s="150"/>
      <c r="G15" s="150"/>
      <c r="H15" s="150"/>
      <c r="I15" s="150"/>
      <c r="J15" s="150"/>
      <c r="K15" s="150"/>
      <c r="L15" s="150"/>
      <c r="M15" s="153"/>
      <c r="N15" s="153"/>
      <c r="O15" s="153"/>
      <c r="P15" s="153"/>
      <c r="Q15" s="153"/>
      <c r="R15" s="150"/>
    </row>
    <row r="16" spans="1:20" ht="13.5" customHeight="1">
      <c r="A16" s="138"/>
      <c r="B16" s="132" t="s">
        <v>111</v>
      </c>
      <c r="C16" s="133"/>
      <c r="D16" s="134"/>
      <c r="E16" s="150"/>
      <c r="F16" s="150" t="s">
        <v>68</v>
      </c>
      <c r="G16" s="136"/>
      <c r="H16" s="136"/>
      <c r="I16" s="136"/>
      <c r="J16" s="136"/>
      <c r="K16" s="136"/>
      <c r="L16" s="136"/>
      <c r="M16" s="152"/>
      <c r="N16" s="152"/>
      <c r="O16" s="152"/>
      <c r="P16" s="152"/>
      <c r="Q16" s="152"/>
      <c r="R16" s="136"/>
    </row>
    <row r="17" spans="1:18" ht="13.5" customHeight="1">
      <c r="A17" s="138"/>
      <c r="B17" s="132" t="s">
        <v>136</v>
      </c>
      <c r="C17" s="133"/>
      <c r="D17" s="134"/>
      <c r="E17" s="150" t="s">
        <v>68</v>
      </c>
      <c r="F17" s="150"/>
      <c r="G17" s="136"/>
      <c r="H17" s="136"/>
      <c r="I17" s="136"/>
      <c r="J17" s="136"/>
      <c r="K17" s="136"/>
      <c r="L17" s="136"/>
      <c r="M17" s="152"/>
      <c r="N17" s="152"/>
      <c r="O17" s="152"/>
      <c r="P17" s="152"/>
      <c r="Q17" s="152"/>
      <c r="R17" s="136"/>
    </row>
    <row r="18" spans="1:18" ht="13.5" customHeight="1" thickBot="1">
      <c r="A18" s="138"/>
      <c r="B18" s="129"/>
      <c r="C18" s="165"/>
      <c r="D18" s="166"/>
      <c r="E18" s="154"/>
      <c r="F18" s="154"/>
      <c r="G18" s="154"/>
      <c r="H18" s="154"/>
      <c r="I18" s="154"/>
      <c r="J18" s="154"/>
      <c r="K18" s="154"/>
      <c r="L18" s="154"/>
      <c r="M18" s="155"/>
      <c r="N18" s="155"/>
      <c r="O18" s="155"/>
      <c r="P18" s="155"/>
      <c r="Q18" s="155"/>
      <c r="R18" s="156"/>
    </row>
    <row r="19" spans="1:18" ht="13.5" customHeight="1" thickTop="1">
      <c r="A19" s="139" t="s">
        <v>32</v>
      </c>
      <c r="B19" s="235" t="s">
        <v>33</v>
      </c>
      <c r="C19" s="236"/>
      <c r="D19" s="237"/>
      <c r="E19" s="157" t="s">
        <v>36</v>
      </c>
      <c r="F19" s="157" t="s">
        <v>36</v>
      </c>
      <c r="G19" s="157"/>
      <c r="H19" s="157"/>
      <c r="I19" s="157"/>
      <c r="J19" s="157"/>
      <c r="K19" s="157"/>
      <c r="L19" s="157"/>
      <c r="M19" s="157"/>
      <c r="N19" s="157"/>
      <c r="O19" s="157"/>
      <c r="P19" s="157"/>
      <c r="Q19" s="157"/>
      <c r="R19" s="157"/>
    </row>
    <row r="20" spans="1:18" ht="13.5" customHeight="1">
      <c r="A20" s="138"/>
      <c r="B20" s="229" t="s">
        <v>37</v>
      </c>
      <c r="C20" s="230"/>
      <c r="D20" s="231"/>
      <c r="E20" s="136" t="s">
        <v>38</v>
      </c>
      <c r="F20" s="136" t="s">
        <v>38</v>
      </c>
      <c r="G20" s="136"/>
      <c r="H20" s="136"/>
      <c r="I20" s="136"/>
      <c r="J20" s="136"/>
      <c r="K20" s="136"/>
      <c r="L20" s="136"/>
      <c r="M20" s="136"/>
      <c r="N20" s="136"/>
      <c r="O20" s="136"/>
      <c r="P20" s="136"/>
      <c r="Q20" s="136"/>
      <c r="R20" s="136"/>
    </row>
    <row r="21" spans="1:18" ht="64.5" customHeight="1">
      <c r="A21" s="138"/>
      <c r="B21" s="223" t="s">
        <v>39</v>
      </c>
      <c r="C21" s="224"/>
      <c r="D21" s="225"/>
      <c r="E21" s="135">
        <v>42533</v>
      </c>
      <c r="F21" s="135">
        <v>42533</v>
      </c>
      <c r="G21" s="135"/>
      <c r="H21" s="135"/>
      <c r="I21" s="135"/>
      <c r="J21" s="135"/>
      <c r="K21" s="135"/>
      <c r="L21" s="135"/>
      <c r="M21" s="135"/>
      <c r="N21" s="135"/>
      <c r="O21" s="135"/>
      <c r="P21" s="135"/>
      <c r="Q21" s="135"/>
      <c r="R21" s="135"/>
    </row>
    <row r="22" spans="1:18" ht="13.5" customHeight="1">
      <c r="A22" s="97"/>
    </row>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row r="33" spans="2:4" ht="13.5" customHeight="1">
      <c r="B33" s="128"/>
      <c r="D33" s="128"/>
    </row>
    <row r="34" spans="2:4" ht="13.5" customHeight="1">
      <c r="B34" s="128"/>
      <c r="D34" s="128"/>
    </row>
    <row r="35" spans="2:4" ht="13.5" customHeight="1">
      <c r="B35" s="128"/>
      <c r="D35" s="128"/>
    </row>
    <row r="36" spans="2:4" ht="13.5" customHeight="1">
      <c r="B36" s="128"/>
      <c r="D36" s="128"/>
    </row>
    <row r="37" spans="2:4" ht="13.5" customHeight="1">
      <c r="B37" s="128"/>
      <c r="D37" s="128"/>
    </row>
    <row r="38" spans="2:4" ht="13.5" customHeight="1">
      <c r="B38" s="128"/>
      <c r="D38" s="128"/>
    </row>
    <row r="39" spans="2:4" ht="24" customHeight="1">
      <c r="B39" s="128"/>
      <c r="D39" s="128"/>
    </row>
    <row r="40" spans="2:4" ht="39" customHeight="1">
      <c r="B40" s="128"/>
      <c r="D40" s="128"/>
    </row>
    <row r="41" spans="2:4" ht="13.5" customHeight="1">
      <c r="B41" s="128"/>
      <c r="D41" s="128"/>
    </row>
    <row r="42" spans="2:4" ht="13.5" customHeight="1">
      <c r="B42" s="128"/>
      <c r="D42" s="128"/>
    </row>
    <row r="43" spans="2:4" ht="13.5" customHeight="1">
      <c r="B43" s="128"/>
      <c r="D43" s="128"/>
    </row>
    <row r="44" spans="2:4" ht="13.5" customHeight="1">
      <c r="B44" s="128"/>
      <c r="D44" s="128"/>
    </row>
    <row r="45" spans="2:4" ht="13.5" customHeight="1">
      <c r="B45" s="128"/>
      <c r="D45" s="128"/>
    </row>
    <row r="46" spans="2:4" ht="13.5" customHeight="1">
      <c r="B46" s="128"/>
      <c r="D46" s="128"/>
    </row>
    <row r="47" spans="2:4" ht="13.5" customHeight="1">
      <c r="B47" s="128"/>
      <c r="D47" s="128"/>
    </row>
    <row r="48" spans="2:4" ht="13.5" customHeight="1">
      <c r="B48" s="128"/>
      <c r="D48" s="128"/>
    </row>
    <row r="49" spans="2:4" ht="13.5" customHeight="1">
      <c r="B49" s="128"/>
      <c r="D49" s="128"/>
    </row>
    <row r="50" spans="2:4" ht="13.5" customHeight="1">
      <c r="B50" s="128"/>
      <c r="D50" s="128"/>
    </row>
    <row r="51" spans="2:4" ht="13.5" customHeight="1">
      <c r="B51" s="128"/>
      <c r="D51" s="128"/>
    </row>
    <row r="52" spans="2:4" ht="57" customHeight="1">
      <c r="B52" s="128"/>
      <c r="D52" s="128"/>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Guidleline</vt:lpstr>
      <vt:lpstr>FunctionList</vt:lpstr>
      <vt:lpstr>Cover</vt:lpstr>
      <vt:lpstr>Test Report</vt:lpstr>
      <vt:lpstr>SearchThreads</vt:lpstr>
      <vt:lpstr>SearchUserInfo</vt:lpstr>
      <vt:lpstr>SearchUsers</vt:lpstr>
      <vt:lpstr>SearchEvent</vt:lpstr>
      <vt:lpstr>SearchOrganizations</vt:lpstr>
      <vt:lpstr>FunctionList!Print_Area</vt:lpstr>
      <vt:lpstr>Guidleline!Print_Area</vt:lpstr>
      <vt:lpstr>SearchThreads!Print_Area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2016-12-06T18:48:56Z</dcterms:modified>
</cp:coreProperties>
</file>