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ingS\201609JS01\201609JS01\WIP\Documents\Report 3\"/>
    </mc:Choice>
  </mc:AlternateContent>
  <bookViews>
    <workbookView xWindow="0" yWindow="0" windowWidth="20490" windowHeight="7755" tabRatio="840" activeTab="7"/>
  </bookViews>
  <sheets>
    <sheet name="Cover" sheetId="1" r:id="rId1"/>
    <sheet name="Test Report" sheetId="5" r:id="rId2"/>
    <sheet name="Test case List" sheetId="2" r:id="rId3"/>
    <sheet name="Message rule" sheetId="22" r:id="rId4"/>
    <sheet name="Common" sheetId="18" r:id="rId5"/>
    <sheet name="Manage Event" sheetId="25" r:id="rId6"/>
    <sheet name="Manage Organization" sheetId="41" r:id="rId7"/>
    <sheet name="Manage Thread" sheetId="27" r:id="rId8"/>
    <sheet name="User Profile" sheetId="37" r:id="rId9"/>
    <sheet name="Donate" sheetId="38" r:id="rId10"/>
    <sheet name="Message" sheetId="39" r:id="rId11"/>
    <sheet name="Admin module" sheetId="36" r:id="rId12"/>
    <sheet name="List" sheetId="42" state="hidden" r:id="rId13"/>
  </sheets>
  <externalReferences>
    <externalReference r:id="rId14"/>
  </externalReferences>
  <definedNames>
    <definedName name="ACTION" localSheetId="11">#REF!</definedName>
    <definedName name="ACTION" localSheetId="5">#REF!</definedName>
    <definedName name="ACTION" localSheetId="7">#REF!</definedName>
    <definedName name="ACTION">#REF!</definedName>
    <definedName name="d">'[1]Search grammar'!$C$45</definedName>
    <definedName name="Defect" comment="fsfsdfs" localSheetId="11">'Admin module'!#REF!</definedName>
    <definedName name="Defect" comment="fsfsdfs" localSheetId="4">Common!#REF!</definedName>
    <definedName name="Defect" comment="fsfsdfs" localSheetId="5">'Manage Event'!#REF!</definedName>
    <definedName name="Defect" comment="fsfsdfs" localSheetId="7">'Manage Thread'!#REF!</definedName>
    <definedName name="Defect" comment="fsfsdfs">#REF!</definedName>
    <definedName name="dfsf">#REF!</definedName>
    <definedName name="Discover">#REF!</definedName>
    <definedName name="Lỗi" localSheetId="11">#REF!</definedName>
    <definedName name="Lỗi" localSheetId="5">#REF!</definedName>
    <definedName name="Lỗi" localSheetId="7">#REF!</definedName>
    <definedName name="Lỗi">#REF!</definedName>
    <definedName name="Pass" localSheetId="11">#REF!</definedName>
    <definedName name="Pass" localSheetId="5">#REF!</definedName>
    <definedName name="Pass" localSheetId="7">#REF!</definedName>
    <definedName name="Pass">#REF!</definedName>
    <definedName name="Statistic" comment="fsfsdfs">#REF!</definedName>
    <definedName name="TestList">List!$A$2:$A$6</definedName>
  </definedNames>
  <calcPr calcId="152511" iterate="1" iterateCount="10000" iterateDelta="1.0000000000000001E-5"/>
  <fileRecoveryPr autoRecover="0"/>
</workbook>
</file>

<file path=xl/calcChain.xml><?xml version="1.0" encoding="utf-8"?>
<calcChain xmlns="http://schemas.openxmlformats.org/spreadsheetml/2006/main">
  <c r="E6" i="18" l="1"/>
  <c r="E6" i="36" l="1"/>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5" i="36"/>
  <c r="A54" i="36"/>
  <c r="A53" i="36"/>
  <c r="A52" i="36"/>
  <c r="A51" i="36"/>
  <c r="A50" i="36"/>
  <c r="A49" i="36"/>
  <c r="A48" i="36"/>
  <c r="A47" i="36"/>
  <c r="A46" i="36"/>
  <c r="A45" i="36"/>
  <c r="A43" i="36"/>
  <c r="A42" i="36"/>
  <c r="A41" i="36"/>
  <c r="A40" i="36"/>
  <c r="A39" i="36"/>
  <c r="A38" i="36"/>
  <c r="A37" i="36"/>
  <c r="A36" i="36"/>
  <c r="A35" i="36"/>
  <c r="A32" i="36"/>
  <c r="A31" i="36"/>
  <c r="A30" i="36"/>
  <c r="A29" i="36"/>
  <c r="A28" i="36"/>
  <c r="A25" i="36"/>
  <c r="A24" i="36"/>
  <c r="A23" i="36"/>
  <c r="A20" i="36"/>
  <c r="A19" i="36"/>
  <c r="A18" i="36"/>
  <c r="A17" i="36"/>
  <c r="A16" i="36"/>
  <c r="A15" i="36"/>
  <c r="A14" i="36"/>
  <c r="A13" i="36"/>
  <c r="A12" i="36"/>
  <c r="A26" i="39" l="1"/>
  <c r="A25" i="39"/>
  <c r="A20" i="39"/>
  <c r="A17" i="39"/>
  <c r="A18" i="39"/>
  <c r="A16" i="39"/>
  <c r="A29" i="39"/>
  <c r="A28" i="39"/>
  <c r="A27" i="39"/>
  <c r="A24" i="39"/>
  <c r="A23" i="39"/>
  <c r="A22" i="39"/>
  <c r="A21" i="39"/>
  <c r="A19" i="39"/>
  <c r="A15" i="39"/>
  <c r="A14" i="39"/>
  <c r="A13" i="39"/>
  <c r="A12" i="39"/>
  <c r="D6" i="39"/>
  <c r="B6" i="39"/>
  <c r="A6" i="39"/>
  <c r="A26" i="38"/>
  <c r="A24" i="38"/>
  <c r="A22" i="38"/>
  <c r="A21" i="38"/>
  <c r="A59" i="25"/>
  <c r="A60" i="25"/>
  <c r="A61" i="25"/>
  <c r="A62" i="25"/>
  <c r="A63" i="25"/>
  <c r="A64" i="25"/>
  <c r="A65" i="25"/>
  <c r="A66" i="25"/>
  <c r="A26" i="41"/>
  <c r="A27" i="41"/>
  <c r="A28" i="41"/>
  <c r="A29" i="41"/>
  <c r="A30" i="41"/>
  <c r="A31" i="41"/>
  <c r="A23" i="41"/>
  <c r="A24" i="41"/>
  <c r="A25" i="41"/>
  <c r="A20" i="41"/>
  <c r="A21" i="41"/>
  <c r="A22" i="41"/>
  <c r="A28" i="27"/>
  <c r="A29" i="27"/>
  <c r="A30" i="27"/>
  <c r="A31" i="27"/>
  <c r="A25" i="27"/>
  <c r="A26" i="27"/>
  <c r="A37" i="25"/>
  <c r="A38" i="25"/>
  <c r="A27" i="27"/>
  <c r="A19" i="41"/>
  <c r="A18" i="41"/>
  <c r="A17" i="41"/>
  <c r="A16" i="41"/>
  <c r="A15" i="41"/>
  <c r="A14" i="41"/>
  <c r="A13" i="41"/>
  <c r="A12" i="41"/>
  <c r="D6" i="41"/>
  <c r="B6" i="41"/>
  <c r="A6" i="41"/>
  <c r="A25" i="38"/>
  <c r="A23" i="38"/>
  <c r="A20" i="38"/>
  <c r="A19" i="38"/>
  <c r="A18" i="38"/>
  <c r="A17" i="38"/>
  <c r="A16" i="38"/>
  <c r="A15" i="38"/>
  <c r="A14" i="38"/>
  <c r="A13" i="38"/>
  <c r="A12" i="38"/>
  <c r="D6" i="38"/>
  <c r="B6" i="38"/>
  <c r="A6" i="38"/>
  <c r="A29" i="37"/>
  <c r="A28" i="37"/>
  <c r="A27" i="37"/>
  <c r="A26" i="37"/>
  <c r="A25" i="37"/>
  <c r="A24" i="37"/>
  <c r="A23" i="37"/>
  <c r="A22" i="37"/>
  <c r="A21" i="37"/>
  <c r="A20" i="37"/>
  <c r="A19" i="37"/>
  <c r="A17" i="37"/>
  <c r="A16" i="37"/>
  <c r="A15" i="37"/>
  <c r="A13" i="37"/>
  <c r="A18" i="37"/>
  <c r="A14" i="37"/>
  <c r="A12" i="37"/>
  <c r="D6" i="37"/>
  <c r="B6" i="37"/>
  <c r="A6" i="37"/>
  <c r="A58" i="25"/>
  <c r="A57" i="25"/>
  <c r="A56" i="25"/>
  <c r="E6" i="39" l="1"/>
  <c r="C6" i="39" s="1"/>
  <c r="F17" i="5" s="1"/>
  <c r="E6" i="38"/>
  <c r="C6" i="38" s="1"/>
  <c r="F16" i="5" s="1"/>
  <c r="E6" i="41"/>
  <c r="C6" i="41" s="1"/>
  <c r="F14" i="5" s="1"/>
  <c r="E6" i="37"/>
  <c r="C6" i="37" s="1"/>
  <c r="F15" i="5" s="1"/>
  <c r="A55" i="25"/>
  <c r="A45" i="27"/>
  <c r="A44" i="27"/>
  <c r="A43" i="27"/>
  <c r="A42" i="27"/>
  <c r="A54" i="25"/>
  <c r="A53" i="25"/>
  <c r="A52" i="25"/>
  <c r="A51" i="25"/>
  <c r="A50" i="25"/>
  <c r="A49" i="25"/>
  <c r="A47" i="25"/>
  <c r="A48" i="25"/>
  <c r="A46" i="25"/>
  <c r="A45" i="25"/>
  <c r="A44" i="25"/>
  <c r="A43" i="25"/>
  <c r="A42" i="25"/>
  <c r="A25" i="25"/>
  <c r="A26" i="25"/>
  <c r="A27" i="25"/>
  <c r="A28" i="25"/>
  <c r="A29" i="25"/>
  <c r="A30" i="25"/>
  <c r="A31" i="25"/>
  <c r="A32" i="25"/>
  <c r="A33" i="25"/>
  <c r="A34" i="25"/>
  <c r="A41" i="25"/>
  <c r="A40" i="25"/>
  <c r="A39" i="25"/>
  <c r="A36" i="25"/>
  <c r="A35" i="25"/>
  <c r="A24" i="25"/>
  <c r="A21" i="25"/>
  <c r="A23" i="25"/>
  <c r="A22" i="25"/>
  <c r="A20" i="25"/>
  <c r="A19" i="25"/>
  <c r="A17" i="25"/>
  <c r="E17" i="5"/>
  <c r="G17" i="5"/>
  <c r="E16" i="5"/>
  <c r="G16" i="5"/>
  <c r="E15" i="5"/>
  <c r="G15" i="5"/>
  <c r="E14" i="5"/>
  <c r="G14" i="5"/>
  <c r="D17" i="5"/>
  <c r="D16" i="5"/>
  <c r="D15" i="5"/>
  <c r="D14" i="5"/>
  <c r="A18" i="25"/>
  <c r="A16" i="25"/>
  <c r="A40" i="27"/>
  <c r="A39" i="27"/>
  <c r="A41" i="27"/>
  <c r="A38" i="27"/>
  <c r="A37" i="27"/>
  <c r="A36" i="27"/>
  <c r="A35" i="27"/>
  <c r="A34" i="27"/>
  <c r="A33" i="27"/>
  <c r="A32" i="27"/>
  <c r="A24" i="27"/>
  <c r="A23" i="27"/>
  <c r="A19" i="27"/>
  <c r="A20" i="27"/>
  <c r="A21" i="27"/>
  <c r="A22" i="27"/>
  <c r="H17" i="5" l="1"/>
  <c r="H16" i="5"/>
  <c r="H15" i="5"/>
  <c r="H14" i="5"/>
  <c r="A18" i="27"/>
  <c r="A13" i="27"/>
  <c r="A17" i="27"/>
  <c r="A16" i="27"/>
  <c r="A15" i="27"/>
  <c r="A14" i="27"/>
  <c r="A12" i="27"/>
  <c r="A15" i="25" l="1"/>
  <c r="A12" i="25"/>
  <c r="A13" i="25"/>
  <c r="A41" i="18"/>
  <c r="A40" i="18"/>
  <c r="A14" i="25"/>
  <c r="D6" i="25"/>
  <c r="G12" i="5" s="1"/>
  <c r="B6" i="25"/>
  <c r="E12" i="5" s="1"/>
  <c r="A6" i="25"/>
  <c r="D12" i="5" s="1"/>
  <c r="E6" i="25" l="1"/>
  <c r="C6" i="25" l="1"/>
  <c r="F12" i="5" s="1"/>
  <c r="H12" i="5"/>
  <c r="A32" i="18"/>
  <c r="A31" i="18"/>
  <c r="A29" i="18"/>
  <c r="A28" i="18"/>
  <c r="A26" i="18"/>
  <c r="A25" i="18"/>
  <c r="A23" i="18"/>
  <c r="A22" i="18"/>
  <c r="A39" i="18"/>
  <c r="A20" i="18"/>
  <c r="A18" i="18"/>
  <c r="A47" i="18" l="1"/>
  <c r="A46" i="18"/>
  <c r="A30" i="18"/>
  <c r="A27" i="18"/>
  <c r="A24" i="18"/>
  <c r="A21" i="18"/>
  <c r="A19" i="18" l="1"/>
  <c r="A33" i="18"/>
  <c r="A17" i="18"/>
  <c r="A34" i="18"/>
  <c r="A14" i="18"/>
  <c r="A45" i="18"/>
  <c r="A44" i="18"/>
  <c r="A43" i="18"/>
  <c r="A42" i="18"/>
  <c r="A38" i="18"/>
  <c r="A36" i="18"/>
  <c r="A35" i="18"/>
  <c r="A6" i="18" l="1"/>
  <c r="B6" i="18"/>
  <c r="D6" i="18"/>
  <c r="A33" i="36" l="1"/>
  <c r="A26" i="36"/>
  <c r="A21" i="36"/>
  <c r="D6" i="36"/>
  <c r="G18" i="5" s="1"/>
  <c r="B6" i="36"/>
  <c r="E18" i="5" s="1"/>
  <c r="A6" i="36"/>
  <c r="D18" i="5" s="1"/>
  <c r="C6" i="36" l="1"/>
  <c r="F18" i="5" s="1"/>
  <c r="H18" i="5"/>
  <c r="A15" i="18"/>
  <c r="A13" i="18"/>
  <c r="D6" i="27" l="1"/>
  <c r="G13" i="5" s="1"/>
  <c r="B6" i="27"/>
  <c r="E13" i="5" s="1"/>
  <c r="A6" i="27"/>
  <c r="D13" i="5" s="1"/>
  <c r="E6" i="27" l="1"/>
  <c r="H13" i="5" s="1"/>
  <c r="A12" i="18"/>
  <c r="C6" i="27" l="1"/>
  <c r="F13" i="5" s="1"/>
  <c r="C6" i="1" l="1"/>
  <c r="D11" i="5"/>
  <c r="E11" i="5"/>
  <c r="E22" i="5" s="1"/>
  <c r="G11" i="5"/>
  <c r="C3" i="5"/>
  <c r="C4" i="5"/>
  <c r="C5" i="5" s="1"/>
  <c r="D3" i="2"/>
  <c r="D4" i="2"/>
  <c r="C6" i="18" l="1"/>
  <c r="F11" i="5" s="1"/>
  <c r="D22" i="5"/>
  <c r="G22" i="5"/>
  <c r="H11" i="5" l="1"/>
  <c r="F22" i="5"/>
  <c r="H22" i="5" l="1"/>
  <c r="E24" i="5" s="1"/>
  <c r="E25"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<sst xmlns="http://schemas.openxmlformats.org/spreadsheetml/2006/main" count="1160" uniqueCount="806">
  <si>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</si>
  <si>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</si>
  <si>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</si>
  <si>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</si>
  <si>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</si>
  <si>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</si>
  <si>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</si>
  <si>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</si>
  <si>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</si>
  <si>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</si>
  <si>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</si>
  <si>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</si>
  <si>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</si>
  <si>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</si>
  <si>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</si>
  <si>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</si>
  <si>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</si>
  <si>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</si>
  <si>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</si>
  <si>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</si>
  <si>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</si>
  <si>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</si>
  <si>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</si>
  <si>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</si>
  <si>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</si>
  <si>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</si>
  <si>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</si>
  <si>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</si>
  <si>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</si>
  <si>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</si>
  <si>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</si>
  <si>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</si>
  <si>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</si>
  <si>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</si>
  <si>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</si>
  <si>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</si>
  <si>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</si>
  <si>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</si>
  <si>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</si>
  <si>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</si>
  <si>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</si>
  <si>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</si>
  <si>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</si>
  <si>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</si>
  <si>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</si>
  <si>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</si>
  <si>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</si>
  <si>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</si>
  <si>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</si>
  <si>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</si>
  <si>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Test Homepage view in 1366x768 screen</t>
  </si>
  <si>
    <t>Test Logo image button</t>
  </si>
  <si>
    <t>1. Click Website logo</t>
  </si>
  <si>
    <t>1. Homepage is displayed</t>
  </si>
  <si>
    <t>Test search page view</t>
  </si>
  <si>
    <t>1. Click Search bar</t>
  </si>
  <si>
    <t>Common</t>
  </si>
  <si>
    <t>This test cases were created to test Common module.</t>
  </si>
  <si>
    <t>Log in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</si>
  <si>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</si>
  <si>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</si>
  <si>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</si>
  <si>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</si>
  <si>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</si>
  <si>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</si>
  <si>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</si>
  <si>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</si>
  <si>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</si>
  <si>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</si>
  <si>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</si>
  <si>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</si>
  <si>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</si>
  <si>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</si>
  <si>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</si>
  <si>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</si>
  <si>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</si>
  <si>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</si>
  <si>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</si>
  <si>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</si>
  <si>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</si>
  <si>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</si>
  <si>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</si>
  <si>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</si>
  <si>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</si>
  <si>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</si>
  <si>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</si>
  <si>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</si>
  <si>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</si>
  <si>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Hover or Click Avatar button in Header</t>
  </si>
  <si>
    <t>Test avatar menu view</t>
  </si>
  <si>
    <t>1. Click Left/Right button in Slider</t>
  </si>
  <si>
    <t>1. Item Slider switch another slider.</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</si>
  <si>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</si>
  <si>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</si>
  <si>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</si>
  <si>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</si>
  <si>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</si>
  <si>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</si>
  <si>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</si>
  <si>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</si>
  <si>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</si>
  <si>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</si>
  <si>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</si>
  <si>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</si>
  <si>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</si>
  <si>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</si>
  <si>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</si>
  <si>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</si>
  <si>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</si>
  <si>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</si>
  <si>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</si>
  <si>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</si>
  <si>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</si>
  <si>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</si>
  <si>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</si>
  <si>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</si>
  <si>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</si>
  <si>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</si>
  <si>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</si>
  <si>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</si>
  <si>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</si>
  <si>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</si>
  <si>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</si>
  <si>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</si>
  <si>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Bình luận tối thiểu từ 10 đến 500 kí tự.</t>
  </si>
  <si>
    <t>Message</t>
  </si>
  <si>
    <t>Admin Module</t>
  </si>
  <si>
    <t>1.The admin page is displayed 
2. Display error message "Username or Password wrong"</t>
  </si>
  <si>
    <t>When user input wrong username and correct password</t>
  </si>
  <si>
    <t>1. Enter the admin page
2. Input username and password, then click "Login" button</t>
  </si>
  <si>
    <t>This test cases were created to test Admin module.</t>
  </si>
  <si>
    <t xml:space="preserve">1. Admin Page is displayed
2. Log in Page is displayed
</t>
  </si>
  <si>
    <t>Test Admin when admin click Slidebar toggle button</t>
  </si>
  <si>
    <t>1. Enter the admin page
2. Click Sidebar toggle button in Right Slide bar
3. Click Sidebar toggle button in Right Slide bar</t>
  </si>
  <si>
    <t>1. Admin Page is displayed
2. Sidebar is hidden
3. Siderbar is showed</t>
  </si>
  <si>
    <t>User Management module</t>
  </si>
  <si>
    <t>Defects</t>
  </si>
  <si>
    <t>Scroll group</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</si>
  <si>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</si>
  <si>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</si>
  <si>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</si>
  <si>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</si>
  <si>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</si>
  <si>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</si>
  <si>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1. Userprofile Page is displayed
2. Profile of user is displayed 
3. User is actived/Deactived  and return Users list Page</t>
  </si>
  <si>
    <t>Email sai định dạng</t>
  </si>
  <si>
    <t>WingS</t>
  </si>
  <si>
    <t>WS</t>
  </si>
  <si>
    <t>DuyTN</t>
  </si>
  <si>
    <t>NghiaDT</t>
  </si>
  <si>
    <t>28/10/2016</t>
  </si>
  <si>
    <t>../../2016</t>
  </si>
  <si>
    <t xml:space="preserve">List enviroment requires in this system
1. Server: 
2. Database server: SQL Server 2012
3. Browser: Google Chrome 53, Mozzila Firefox 30
4. Operation System: Window 8.1 Professional 64 bit </t>
  </si>
  <si>
    <t>Homepage Display</t>
  </si>
  <si>
    <t>1. Go to wings.com
2. Click "Back to top" icon button</t>
  </si>
  <si>
    <t>1. Go to wings.com
2. Scroll to top page</t>
  </si>
  <si>
    <t>1. Go to wings.com
2. Click "Go to bottom" icon button</t>
  </si>
  <si>
    <t>1. Go to wings.com
2. Scroll to bottom page</t>
  </si>
  <si>
    <t>1. Go to wings.com
2. Click "Refresh" icon button</t>
  </si>
  <si>
    <t>1. Go to wings.com
2. This page is refreshed</t>
  </si>
  <si>
    <t>1. Go to wings.com</t>
  </si>
  <si>
    <t>1. Enter the website: http://www.wings.com
2. Click Login button on Homepage</t>
  </si>
  <si>
    <t>1. Enter the website: http://www.wings.com
2. Click on Register button on Home page</t>
  </si>
  <si>
    <t>1.Homepage is displayed 
2. "" is displayed in search text box
3. Search Result page is displayed with all exist event</t>
  </si>
  <si>
    <t>1. Go to wings.com
2. Click "f5"  button</t>
  </si>
  <si>
    <t>User click "Back to top" icon button</t>
  </si>
  <si>
    <t>User click "Go to bottom" icon button</t>
  </si>
  <si>
    <t>User click "f5"  button</t>
  </si>
  <si>
    <t>User click "Refresh" icon button</t>
  </si>
  <si>
    <t>User search a blank</t>
  </si>
  <si>
    <t>User search with max length keyword</t>
  </si>
  <si>
    <t>User search with over max length keyword</t>
  </si>
  <si>
    <t>Test slider User click Left/Right button</t>
  </si>
  <si>
    <t>User search unusual characters</t>
  </si>
  <si>
    <t>1. Go to wings.com
3. Click "Search" icon</t>
  </si>
  <si>
    <t>1.Homepage is displayed 
2. Search page is displayed</t>
  </si>
  <si>
    <t>1. Input "DuyTN" into search text box
2. Choose "Tổ chức" 
3. Press Enter</t>
  </si>
  <si>
    <t>1. Input [maxlength] characters into search text box
2. Click Search or press Enter</t>
  </si>
  <si>
    <t>1. Input unusual [!$#$@] characters into search text box
2. Click Search or press Enter</t>
  </si>
  <si>
    <t>1. Input [maxlength+1] characters into search text box
2. Click Search or press Enter</t>
  </si>
  <si>
    <t>1. Input data is displayed in search text box
2. Search Result page is displayed</t>
  </si>
  <si>
    <t>1. First [maxlength] of input data is displayed in search text box
2. Search Result page is displayed</t>
  </si>
  <si>
    <t>1. User menu is displayed include:
- Message menu item
- Noticification menu item
- Profile menu item
- Logout menu item</t>
  </si>
  <si>
    <t>1. Click View event  button in Homepage</t>
  </si>
  <si>
    <t>1. Click View thread  button in Homepage</t>
  </si>
  <si>
    <t>1. Click View organization  button in Homepage</t>
  </si>
  <si>
    <t xml:space="preserve">1. Event detail page is displayed </t>
  </si>
  <si>
    <t xml:space="preserve">1. Thread detail page is displayed </t>
  </si>
  <si>
    <t xml:space="preserve">1. Organization detail page is displayed </t>
  </si>
  <si>
    <t xml:space="preserve">User go to search page succesfull </t>
  </si>
  <si>
    <t>User search an other user with no data result</t>
  </si>
  <si>
    <t>User search an other user more than 10 data results</t>
  </si>
  <si>
    <t>User search an other user with 10 data results</t>
  </si>
  <si>
    <t>Result Chorme version 53</t>
  </si>
  <si>
    <t>User search an other account with no data result</t>
  </si>
  <si>
    <t>User search an other account with 10 data results</t>
  </si>
  <si>
    <t>User search an other account  more than 10 data results</t>
  </si>
  <si>
    <t>User search event with no data result</t>
  </si>
  <si>
    <t>User search event  with 10 data results</t>
  </si>
  <si>
    <t>User search event more than 10 data results</t>
  </si>
  <si>
    <t>User search thread with no data result</t>
  </si>
  <si>
    <t>User search thread with 10 data results</t>
  </si>
  <si>
    <t>User search thread more than 10 data results</t>
  </si>
  <si>
    <t>1. Go to wings.com 
2. Click on "Search" icon
3. Input "DuyTN" into search text box
4. Choose "Người dùng" 
5. Press Enter</t>
  </si>
  <si>
    <t>1. Go to wings.com 
2. Click on "Search" icon
3. Input "DuyTN" into search text box
4. Choose "Tài khoản" 
5. Press Enter</t>
  </si>
  <si>
    <t>User search Organization with no data result</t>
  </si>
  <si>
    <t>User search Organization with 10 data results</t>
  </si>
  <si>
    <t>User search Organization more than 10 data results</t>
  </si>
  <si>
    <t>1. Go to wings.com 
2. Click on "Search" icon
3. Input "Chidrent" into search text box
4. Choose "Sự kiện" 
5. Press Enter</t>
  </si>
  <si>
    <t>1. Go to wings.com 
2. Click on "Search" icon
3. Input "Chidrent" into search text box
4. Choose "Thảo luận" 
5. Press Enter</t>
  </si>
  <si>
    <t>1. Homepage is displayed includes:
- Header
- Slider
- Category
- Top Event
- Top Thread
- Top organizations
- Footer</t>
  </si>
  <si>
    <t>Display Homepage</t>
  </si>
  <si>
    <t xml:space="preserve">4. This name is displayed in search text box
5. Search Result page is displayed with 2 pages or more
</t>
  </si>
  <si>
    <t xml:space="preserve">4. This name is displayed in search text box
5. Search Result page is displayed with 2 pages or more
</t>
  </si>
  <si>
    <t xml:space="preserve">4. This name is displayed in search text box
5. Search Result page is displayed with with 2 pages or more
</t>
  </si>
  <si>
    <t xml:space="preserve">4. This name is displayed in search text box
5. Search Result page is displayed with 10 records in 1 page
</t>
  </si>
  <si>
    <t xml:space="preserve">4. This name is displayed in search text box
5. Search Result page is displayed with no record
</t>
  </si>
  <si>
    <t>1. Input "" into search text box
2. Choose 1 search type and click Search</t>
  </si>
  <si>
    <t xml:space="preserve">1. Search page is displayed include:
- Header
- Search bar:
+ Search text box
+ Mutiselect category
</t>
  </si>
  <si>
    <t xml:space="preserve"> User click view event button</t>
  </si>
  <si>
    <t xml:space="preserve"> User click view thread button</t>
  </si>
  <si>
    <t>User click view organization button</t>
  </si>
  <si>
    <t>1. Login wings.com with registered account
2. Click on Event tab</t>
  </si>
  <si>
    <t>View Event page with no event when login</t>
  </si>
  <si>
    <t>2. Event page is displayed and</t>
  </si>
  <si>
    <t>Go to Event page when login</t>
  </si>
  <si>
    <t xml:space="preserve">1. Homepage is displayed
2. Event page is displayed with no event </t>
  </si>
  <si>
    <t>Manage Event</t>
  </si>
  <si>
    <t>Result Firefox version  50</t>
  </si>
  <si>
    <t>Managa Event</t>
  </si>
  <si>
    <t>1. Login wings.com with registered account
2. Click on Event tab
3. Click load more</t>
  </si>
  <si>
    <t>Manage Thread</t>
  </si>
  <si>
    <t>This test cases were created to test Manage thread module.</t>
  </si>
  <si>
    <t>Go to Thread page when login</t>
  </si>
  <si>
    <t>1. Login wings.com with registered account
2. Click on Thread tab</t>
  </si>
  <si>
    <t xml:space="preserve">1. Homepage is displayed
2. Thread page is displayed with no thread </t>
  </si>
  <si>
    <t>1. Homepage is displayed
2. Thread page is displayed with 10 threads and Load more icon displayed</t>
  </si>
  <si>
    <t>Manage event</t>
  </si>
  <si>
    <t>Organization</t>
  </si>
  <si>
    <t>User Profile</t>
  </si>
  <si>
    <t>Donate</t>
  </si>
  <si>
    <t>Admin module</t>
  </si>
  <si>
    <t>Check tab focus when user viewing Thread page</t>
  </si>
  <si>
    <t>2. Thread page is displayed and tab focus Thread</t>
  </si>
  <si>
    <t xml:space="preserve">2. Thread page is displayed </t>
  </si>
  <si>
    <t>View Thread detail</t>
  </si>
  <si>
    <t>View Thread page with no thread when login</t>
  </si>
  <si>
    <t>View Thread page with 8 threads when login</t>
  </si>
  <si>
    <t>1. Login wings.com with registered account
2. Click on Thread tab
3. Click on a thread</t>
  </si>
  <si>
    <t>1. Login wings.com with registered account
2. Click on Thread tab
3. Click on a thread
4. Click on Creator name of thread</t>
  </si>
  <si>
    <t>1. Login wings.com with registered account
2. Click on Thread tab
3. Click on a thread
4. Click on Like button</t>
  </si>
  <si>
    <t>1. Login wings.com with registered account
2. Click on Thread tab
3. Click on a thread
4. Click on Share button</t>
  </si>
  <si>
    <t xml:space="preserve">1. Login wings.com with registered account
2. Click on Thread tab
3. Click on a thread
</t>
  </si>
  <si>
    <t>1. Login wings.com with registered account
2. Click on Thread tab
3. Click on a thread
4. Click on Picture tab</t>
  </si>
  <si>
    <t>1. Login wings.com with registered account
2. Click on Thread tab
3. Click on a thread
4. Click on Like comment button</t>
  </si>
  <si>
    <t>1. Login wings.com with registered account
2. Click on Thread tab
3. Click on a thread
4. Click on Reply comment button</t>
  </si>
  <si>
    <t>1. Login wings.com with registered account
2. Click on Thread tab
3. Click on a thread
4. Click on Reply comment button
5. Write comment and press Enter</t>
  </si>
  <si>
    <t>1. Login wings.com with registered account
2. Click on Thread tab
3. Click on a thread
4. Write comment and press Enter</t>
  </si>
  <si>
    <t>1. Login wings.com with registered account
2. Click on Thread tab
3. Click on a thread
4. Click on "Report" button</t>
  </si>
  <si>
    <t>Check "Send Report" button in Report pop-up</t>
  </si>
  <si>
    <t>1. Login wings.com with registered account
2. Click on Thread tab
3. Click on a thread
4. Click on "Report" button
5. Choose 1 reason and click send</t>
  </si>
  <si>
    <t>1. Login wings.com with registered account
2. Click on Create Thread</t>
  </si>
  <si>
    <t>Check upload Thread pictures</t>
  </si>
  <si>
    <t>1. Login wings.com with registered account
2. Click on Create Thread
3. Click on upload pictures</t>
  </si>
  <si>
    <t>2. Thread page is displayed 
3. Pictures is uploaded</t>
  </si>
  <si>
    <t>Check create Thread successful</t>
  </si>
  <si>
    <t>2. Thread page is displayed 
3. Thread created and redirect to thread detail</t>
  </si>
  <si>
    <t>1. Login wings.com with registered account
2. Click on Create Thread
3. Fill all information and click Create</t>
  </si>
  <si>
    <t>1. Login wings.com with registered account
2. Click on Create Thread
3. Fill all information and click Create
4. Click on Content tab
5. Click on Pictures tab</t>
  </si>
  <si>
    <t>2. Thread page is displayed 
3. Thread created and redirect to thread detail
4. Content of thread is displayed
5. Pictures of thread is displayed</t>
  </si>
  <si>
    <t>Review content of recent thread created</t>
  </si>
  <si>
    <t>Review creator of recent thread created</t>
  </si>
  <si>
    <t xml:space="preserve">1. Login wings.com with registered account
2. Click on Create Thread
3. Fill all information and click Create
</t>
  </si>
  <si>
    <t>2. Thread page is displayed 
3. Thread created and redirect to thread detail
- Display name of thread's creator</t>
  </si>
  <si>
    <t>Review date created of recent thread created</t>
  </si>
  <si>
    <t>2. Thread page is displayed 
3. Thread created and redirect to thread detail
- Display date created of thread's creator</t>
  </si>
  <si>
    <t>Check "Report" button in Report pop-up when user already reported before</t>
  </si>
  <si>
    <t xml:space="preserve">1. Login wings.com with registered account
2. Click on Thread tab
3. Click on a thread
4. Click on "Report" button
</t>
  </si>
  <si>
    <t>Bạn đã gửi báo cáo thành công, cảm ơn bạn đã dùng dịch vụ của chúng tôi.</t>
  </si>
  <si>
    <t>View Event page with 5 events when login</t>
  </si>
  <si>
    <t>1. Login wings.com with registered account
2. Click on Event tab
3. Click load more 2 times</t>
  </si>
  <si>
    <t>1. Homepage is displayed
2. Event page is displayed with 4 events and Load more icon displayed</t>
  </si>
  <si>
    <t>Test click "Load more" button on event page</t>
  </si>
  <si>
    <t>Test click "Load more" button 2 times on event page</t>
  </si>
  <si>
    <t>Check Thread title on thread detail page</t>
  </si>
  <si>
    <t>Check Thread creator on thread detail page</t>
  </si>
  <si>
    <t>Check Click Thread creator on thread detail page</t>
  </si>
  <si>
    <t>Check Like button on thread detail page when user did not like this thread before</t>
  </si>
  <si>
    <t>Check Like button on thread detail page when user already liked</t>
  </si>
  <si>
    <t xml:space="preserve">Check Share button on thread detail page </t>
  </si>
  <si>
    <t>Check Thread content on thread detail page</t>
  </si>
  <si>
    <t>Check number comment of thread on thread detail page</t>
  </si>
  <si>
    <t>Check all comment of thread on thread detail page</t>
  </si>
  <si>
    <t xml:space="preserve">Check Send comment  on thread detail page </t>
  </si>
  <si>
    <t>Check Like comment button on thread detail page when user did not like this thread before</t>
  </si>
  <si>
    <t xml:space="preserve">Check Reply comment button on thread detail page </t>
  </si>
  <si>
    <t xml:space="preserve">Check Send reply comment  on thread detail page </t>
  </si>
  <si>
    <t>Check "Report" button on thread detail page  when user already reported before</t>
  </si>
  <si>
    <t>Check Click on "Order by" on Event page</t>
  </si>
  <si>
    <t>1. Login wings.com with registered account
2. Click on Event tab
3. Click on "Order by" button</t>
  </si>
  <si>
    <t>3. Display the sorting criterias</t>
  </si>
  <si>
    <t>1. Homepage is displayed
2. Event page is displayed with 4 events
3. 4 events are loaded and Load more icon displayed</t>
  </si>
  <si>
    <t>1. Homepage is displayed
2. Event page is displayed with 4 events
3. 8 events are loaded and Load more icon displayed</t>
  </si>
  <si>
    <t>Test click "Load more" button until no more event left</t>
  </si>
  <si>
    <t>1. Login wings.com with registered account
2. Click on Event tab
3. Click load more button till no more event left</t>
  </si>
  <si>
    <t>1. Homepage is displayed
2. Event page is displayed with 4 events
3. All event are displayed and "Load more" button is not displayed</t>
  </si>
  <si>
    <t>Check Click on "Order by" on Event page and choose 1</t>
  </si>
  <si>
    <t>1. Login wings.com with registered account
2. Click on Event tab
3. Click on "Order by" button and choose 1</t>
  </si>
  <si>
    <t>3. Display the sorting criterias dropdowlist
4. The dropdownlist closed and the criteria which chosen is displayed</t>
  </si>
  <si>
    <t>Check Click on "Education" link on Event page</t>
  </si>
  <si>
    <t>1. Login wings.com with registered account
2. Click on Event tab
3. Click on ""Education"" link</t>
  </si>
  <si>
    <t>Check Click on "Sociocultural" link on Event page</t>
  </si>
  <si>
    <t>1. Login wings.com with registered account
2. Click on Event tab
3. Click on ""Sociocultural" link</t>
  </si>
  <si>
    <t>3. All events are sorting by Sociocultural type</t>
  </si>
  <si>
    <t>3. All events are sorting by Education type</t>
  </si>
  <si>
    <t>Check Click on "Medical" link on Event page</t>
  </si>
  <si>
    <t>1. Login wings.com with registered account
2. Click on Event tab
3. Click on "Medical" link</t>
  </si>
  <si>
    <t>3. All events are sorting by Medical</t>
  </si>
  <si>
    <t>Check Click on "Other" link on Event page</t>
  </si>
  <si>
    <t>1. Login wings.com with registered account
2. Click on Event tab
3. Click on "Other" link</t>
  </si>
  <si>
    <t>3. Redirect to event order by page</t>
  </si>
  <si>
    <t>Check Thread picture on thread detail page</t>
  </si>
  <si>
    <t>Check Event title on event detail page</t>
  </si>
  <si>
    <r>
      <t>1. Homepage is displayed
2. Thread page is displayed
3. Display thread detail page 
4. Display pop-up with message:</t>
    </r>
    <r>
      <rPr>
        <b/>
        <sz val="10"/>
        <rFont val="Tahoma"/>
        <family val="2"/>
      </rPr>
      <t xml:space="preserve"> [MS31]</t>
    </r>
    <r>
      <rPr>
        <sz val="10"/>
        <rFont val="Tahoma"/>
        <family val="2"/>
      </rPr>
      <t xml:space="preserve">
</t>
    </r>
  </si>
  <si>
    <t xml:space="preserve">1. Homepage is displayed
2. Thread page is displayed 
3. Display thread detail page 
4. Display pop-up with many reasons.
</t>
  </si>
  <si>
    <t xml:space="preserve">1. Homepage is displayed
2. Thread page is displayed
3. Display thread detail page 
4. Display sub comment text for user
5. Display reply comment
</t>
  </si>
  <si>
    <t xml:space="preserve">1. Homepage is displayed
2. Thread page is displayed
3. Display thread detail page 
4. Display comment text for user
</t>
  </si>
  <si>
    <t xml:space="preserve">1. Homepage is displayed
2. Thread page is displayed
3. Display thread detail page 
4. Change color of like comment button and number of like decrease 1
</t>
  </si>
  <si>
    <t xml:space="preserve">1. Homepage is displayed
2. Thread page is displayed 
3. Display thread detail page 
4. Change color of like comment button and number of like increase 1
</t>
  </si>
  <si>
    <t xml:space="preserve">1. Homepage is displayed
2. Thread page is displayed
3. Display thread detail page 
4. Display comment
</t>
  </si>
  <si>
    <t xml:space="preserve">1. Homepage is displayed
2. Thread page is displayed 
3. Display thread detail page 
- Display all comment of thread 
</t>
  </si>
  <si>
    <t xml:space="preserve">1. Homepage is displayed
2. Thread page is displayed 
3. Display thread detail page 
- Display number comment of thread 
</t>
  </si>
  <si>
    <t xml:space="preserve">1. Homepage is displayed
2. Thread page is displayed 
3. Display thread detail page 
4. Display pictures of thread in Pictures tab
</t>
  </si>
  <si>
    <t xml:space="preserve">1. Homepage is displayed
2. Thread page is displayed 
3. Display thread detail page 
- Display content of thread in Content tab
</t>
  </si>
  <si>
    <t xml:space="preserve">1. Homepage is displayed
2. Thread page is displayed 
3. Display thread detail page 
4. Redirect to confirm share post of facebook
</t>
  </si>
  <si>
    <t xml:space="preserve">1. Homepage is displayed
2. Thread page is displayed 
3. Display thread detail page 
4. Change color of like button and number of like decrease 1
</t>
  </si>
  <si>
    <t xml:space="preserve">1. Homepage is displayed
2. Thread page is displayed 
3. Display thread detail page 
4. Change color of like button and number of like increase 1
</t>
  </si>
  <si>
    <t xml:space="preserve">1. Homepage is displayed
2. Thread page is displayed 
3. Display thread detail page 
4. Move to User profile page of creator
</t>
  </si>
  <si>
    <t xml:space="preserve">1. Homepage is displayed
2. Thread page is displayed 
3. Display thread detail page 
- Display creator name of thread
</t>
  </si>
  <si>
    <t>1. Homepage is displayed
2. Thread page is displayed
3. Display thread detail page with title same with in database</t>
  </si>
  <si>
    <t>1. Homepage is displayed
2. Thread page is displayed 
3. Display thread detail page</t>
  </si>
  <si>
    <t>Test Click Load more in event page and with 4 events</t>
  </si>
  <si>
    <t xml:space="preserve">1. Login wings.com with registered account
2. Click on Thread tab
</t>
  </si>
  <si>
    <t>1. Homepage is displayed
2. Thread page is displayed 4 events and button "Load more" is not displayed</t>
  </si>
  <si>
    <t>1. Login wings.com with registered account
2. Click on Event tab
3. Click on a Event
4. Click on Creator name of Event</t>
  </si>
  <si>
    <t>Check Event creator on Event detail page</t>
  </si>
  <si>
    <t>1. Login wings.com with registered account
2. Click on Event tab
3. Click on a Event</t>
  </si>
  <si>
    <t>Check Click Event creator on Event detail page</t>
  </si>
  <si>
    <t>Check Like button on Event detail page when user did not like this Event before</t>
  </si>
  <si>
    <t>1. Login wings.com with registered account
2. Click on Event tab
3. Click on a Event
4. Click on Like button</t>
  </si>
  <si>
    <t>Check Like button on Event detail page when user already liked</t>
  </si>
  <si>
    <t xml:space="preserve">Check Share button on Event detail page </t>
  </si>
  <si>
    <t>1. Login wings.com with registered account
2. Click on Event tab
3. Click on a Event
4. Click on Share button</t>
  </si>
  <si>
    <t>Check Event content on Event detail page</t>
  </si>
  <si>
    <t xml:space="preserve">1. Login wings.com with registered account
2. Click on Event tab
3. Click on a Event
</t>
  </si>
  <si>
    <t>Check Event picture on Event detail page</t>
  </si>
  <si>
    <t>1. Login wings.com with registered account
2. Click on Event tab
3. Click on a Event
4. Click on Picture tab</t>
  </si>
  <si>
    <t>Check Event timeline on Event detail page</t>
  </si>
  <si>
    <t>Check Event contact on Event detail page</t>
  </si>
  <si>
    <t>Check Event donate on Event detail page</t>
  </si>
  <si>
    <t>1. Login wings.com with registered account
2. Click on Event tab
3. Click on a Event
4. Click on timeline tab</t>
  </si>
  <si>
    <t>1. Login wings.com with registered account
2. Click on Event tab
3. Click on a Event
4. Click on donate tab</t>
  </si>
  <si>
    <t>1. Login wings.com with registered account
2. Click on Event tab
3. Click on a Event
4. Click on contact tab</t>
  </si>
  <si>
    <t xml:space="preserve">1. Homepage is displayed
2. Event page is displayed 
3. Display Event detail page 
4. Display contact of Event in contact tab
</t>
  </si>
  <si>
    <t xml:space="preserve">1. Homepage is displayed
2. Event page is displayed 
3. Display Event detail page 
4. Display donate of Event in donate tab
</t>
  </si>
  <si>
    <t xml:space="preserve">1. Homepage is displayed
2. Event page is displayed 
3. Display Event detail page 
4. Display pictures of Event in Pictures tab
</t>
  </si>
  <si>
    <t>1. Homepage is displayed
2. Event page is displayed 
3. Display Event detail page with title same with in database</t>
  </si>
  <si>
    <t xml:space="preserve">1. Homepage is displayed
2. Event page is displayed 
3. Display Event detail page 
- Display creator name of Event
</t>
  </si>
  <si>
    <t xml:space="preserve">1. Homepage is displayed
2. Event page is displayed 
3. Display Event detail page 
4. Move to Organization profile page of creator
</t>
  </si>
  <si>
    <t xml:space="preserve">1. Homepage is displayed
2. Event page is displayed 
3. Display Event detail page 
4. Change color of like button and number of like increase 1
</t>
  </si>
  <si>
    <t xml:space="preserve">1. Homepage is displayed
2. Event page is displayed 
3. Display Event detail page 
4. Change color of like button and number of like decrease 1
</t>
  </si>
  <si>
    <t xml:space="preserve">1. Homepage is displayed
2. Event page is displayed 
3. Display Event detail page 
4. Redirect to confirm share post of facebook
</t>
  </si>
  <si>
    <t xml:space="preserve">1. Homepage is displayed
2. Event page is displayed 
3. Display Event detail page 
- Display content of Event in Content tab
</t>
  </si>
  <si>
    <t xml:space="preserve">1. Homepage is displayed
2. Event page is displayed 
3. Display Event detail page 
4. Display timeline of Event in timeline tab
</t>
  </si>
  <si>
    <t xml:space="preserve">1. Login wings.com with registered account
2. Click on event tab
3. Click on a event
</t>
  </si>
  <si>
    <t>Check all comment of event on event detail page</t>
  </si>
  <si>
    <t xml:space="preserve">1. Homepage is displayed
2. event page is displayed 
3. Display event detail page 
- Display all comment of event 
</t>
  </si>
  <si>
    <t>Check number comment of event on event detail page</t>
  </si>
  <si>
    <t xml:space="preserve">1. Homepage is displayed
2. event page is displayed 
3. Display event detail page 
- Display number comment of event 
</t>
  </si>
  <si>
    <t xml:space="preserve">Check Send comment  on event detail page </t>
  </si>
  <si>
    <t>1. Login wings.com with registered account
2. Click on event tab
3. Click on a event
4. Write comment and press Enter</t>
  </si>
  <si>
    <t xml:space="preserve">1. Homepage is displayed
2. event page is displayed
3. Display event detail page 
4. Display comment
</t>
  </si>
  <si>
    <t>Check Like comment button on event detail page when user did not like this event before</t>
  </si>
  <si>
    <t>1. Login wings.com with registered account
2. Click on event tab
3. Click on a event
4. Click on Like comment button</t>
  </si>
  <si>
    <t xml:space="preserve">1. Homepage is displayed
2. event page is displayed 
3. Display event detail page 
4. Change color of like comment button and number of like increase 1
</t>
  </si>
  <si>
    <t>Check Like button on event detail page when user already liked</t>
  </si>
  <si>
    <t xml:space="preserve">1. Homepage is displayed
2. event page is displayed
3. Display event detail page 
4. Change color of like comment button and number of like decrease 1
</t>
  </si>
  <si>
    <t xml:space="preserve">Check Reply comment button on event detail page </t>
  </si>
  <si>
    <t>1. Login wings.com with registered account
2. Click on event tab
3. Click on a event
4. Click on Reply comment button</t>
  </si>
  <si>
    <t xml:space="preserve">1. Homepage is displayed
2. event page is displayed
3. Display event detail page 
4. Display comment text for user
</t>
  </si>
  <si>
    <t xml:space="preserve">Check Send reply comment  on event detail page </t>
  </si>
  <si>
    <t>1. Login wings.com with registered account
2. Click on event tab
3. Click on a event
4. Click on Reply comment button
5. Write comment and press Enter</t>
  </si>
  <si>
    <t xml:space="preserve">1. Homepage is displayed
2. event page is displayed
3. Display event detail page 
4. Display sub comment text for user
5. Display reply comment
</t>
  </si>
  <si>
    <t>Go to Creat Thread page when login</t>
  </si>
  <si>
    <t xml:space="preserve">1. Login wings.com with registered account
2. Click on event tab
3. Click on a event
4. Click on "Report" button
</t>
  </si>
  <si>
    <t xml:space="preserve">1. Homepage is displayed
2. event page is displayed
3. Display event detail page 
4. Display pop-up with message: [MS31]
</t>
  </si>
  <si>
    <t>Check "Report" button on event detail page  when user already reported before</t>
  </si>
  <si>
    <t>1. Login wings.com with registered account
2. Click on event tab
3. Click on a event
4. Click on "Report" button</t>
  </si>
  <si>
    <t>1. Login wings.com with registered account
2. Click on event tab
3. Click on a event
4. Click on "Report" button
5. Choose 1 reason and click send</t>
  </si>
  <si>
    <t>This test cases were created to test Manage Event module.</t>
  </si>
  <si>
    <t>Go to Creat Event page when login</t>
  </si>
  <si>
    <t>Go to Creat Event page and check Content tab</t>
  </si>
  <si>
    <t xml:space="preserve">2. Create Thread page is displayed </t>
  </si>
  <si>
    <t xml:space="preserve">2. Create Event page is displayed </t>
  </si>
  <si>
    <t>1. Login wings.com with registered account
2. Click on Create Event</t>
  </si>
  <si>
    <t>Go to Creat Event page and check Timeline tab</t>
  </si>
  <si>
    <t>Go to Creat Event page and check Picture tab</t>
  </si>
  <si>
    <t>1. Login wings.com with registered account
2. Click on Create Event
3. Click on Timeline tab</t>
  </si>
  <si>
    <t>1. Login wings.com with registered account
2. Click on Create Event
3. Click on Pictures tab</t>
  </si>
  <si>
    <t>1. Login wings.com with registered account
2. Click on Create Event
3. Click on Timeline tab
4. Click on upload pictures</t>
  </si>
  <si>
    <t>2. Create Event page is displayed 
3. Picture tab is displayed</t>
  </si>
  <si>
    <t>2. Create Event page is displayed 
3. Picture tab is displayed
4. Pictures is uploaded</t>
  </si>
  <si>
    <t>2. Create Event page is displayed 
3. Timeline tab is displayed</t>
  </si>
  <si>
    <t>2. Create Event page is displayed 
- Content tab is displayed</t>
  </si>
  <si>
    <t>1. Login wings.com with registered account
2. Click on Create Event
3. Fill all information and click Create</t>
  </si>
  <si>
    <t>2. Event page is displayed 
3. Event created and redirect to event detail</t>
  </si>
  <si>
    <t>2. Event page is displayed 
3. Event created and redirect to event detail
- Display name of event's creator</t>
  </si>
  <si>
    <t xml:space="preserve">1. Login wings.com with registered account
2. Click on Create Event
3. Fill all information and click Create
</t>
  </si>
  <si>
    <t>Review creator of recent event created</t>
  </si>
  <si>
    <t>Review date created of recent event created</t>
  </si>
  <si>
    <t>2. Event page is displayed 
3. Event created and redirect to event detail
- Display date created of event's creator</t>
  </si>
  <si>
    <t>Review content of recent event created</t>
  </si>
  <si>
    <t>2. Event page is displayed 
3. Event created and redirect to event detail
4. Content of event is displayed
5. Timeline of event is displayed
6. Pictures of event is displayed</t>
  </si>
  <si>
    <t xml:space="preserve">1. Login wings.com with registered account
2. Click on Create Event
3. Fill all information and click Create
4. Click on Content tab
5. Click on timeline tab
6. Click on Pictures tab
</t>
  </si>
  <si>
    <t>Create Event successful</t>
  </si>
  <si>
    <t>Upload Event pictures</t>
  </si>
  <si>
    <t xml:space="preserve">Go to Edit Event page </t>
  </si>
  <si>
    <t>1. Login wings.com with registered account
2. Click on Avatar menu -&gt; Your organization
3. Click on an event
4. Click on Edit event</t>
  </si>
  <si>
    <t xml:space="preserve">Go to Edit Thread page </t>
  </si>
  <si>
    <t>1. Login wings.com with registered account
2. Click thread tab
3. Click on a created thread
4. Click on Edit Thread</t>
  </si>
  <si>
    <t>2. Your Organization page is displayed 
3. Created thread page is displayed
4. Edit thread page is displayed</t>
  </si>
  <si>
    <t>Edit Thread page successful</t>
  </si>
  <si>
    <t>1. Login wings.com with registered account
2. Click thread tab
3. Click on a created thread
4. Click on Edit Thread
5. Edit thread and click "Save" button</t>
  </si>
  <si>
    <t>Review creator of recent thread edited</t>
  </si>
  <si>
    <t>Review content of recent thread edited</t>
  </si>
  <si>
    <t>Edit Event page successful</t>
  </si>
  <si>
    <t>Review creator of recent event edited</t>
  </si>
  <si>
    <t>Review content of recent event edited</t>
  </si>
  <si>
    <t>2. Thread page is displayed 
3. Created thread page is displayed
4. Edit thread page is displayed
5. Edit thread page is closed and move to thread detail</t>
  </si>
  <si>
    <t>2. Thread page is displayed 
3. Created thread page is displayed
4. Edit thread page is displayed
5. Edit thread page is closed and move to thread detail
- Display name of thread's creator as before</t>
  </si>
  <si>
    <t>2. Thread page is displayed 
3. Created thread page is displayed
4. Edit thread page is displayed
5. Edit thread page is closed and move to thread detail
- Display content of thread as edited</t>
  </si>
  <si>
    <t>1. Login wings.com with registered account
2. Click event tab
3. Click on a created event
4. Click on Edit Event
5. Edit event and click "Save" button</t>
  </si>
  <si>
    <t>User profile</t>
  </si>
  <si>
    <t>This test cases were created to test User profile module.</t>
  </si>
  <si>
    <t>Go to User profile page when login</t>
  </si>
  <si>
    <t>1. Login wings.com with registered account
2. Click on User avatar menu
3. Click on User Information</t>
  </si>
  <si>
    <t xml:space="preserve">1. Display home page
2. Display menu list:
- Message
- User Information
- Organization
- Log out
3. Redirect to user information page
</t>
  </si>
  <si>
    <t xml:space="preserve">1. Display home page
2. Display menu list:
- Message
- User Information
- Organization
- Log out
3. Redirect to user information page
- All information of user display
</t>
  </si>
  <si>
    <t>View other user profile page when login</t>
  </si>
  <si>
    <t>1. Login wings.com with registered account
2. ../Profile/AccountTest</t>
  </si>
  <si>
    <t xml:space="preserve">1. Display home page
2. Redirect to Accounttest information page
</t>
  </si>
  <si>
    <t>Go to User profile page and check information tab</t>
  </si>
  <si>
    <t xml:space="preserve">Go to User profile page and check donation history tab with no record </t>
  </si>
  <si>
    <t>1. Login wings.com with registered account
2. Click on User avatar menu
3. Click on User Information
4. Click on donation history tab</t>
  </si>
  <si>
    <t xml:space="preserve">3. Redirect to user information page
4. Donation history tab is displayed with no record
</t>
  </si>
  <si>
    <t>Go to User profile page and check donation history tab with 5 records</t>
  </si>
  <si>
    <t xml:space="preserve">3. Redirect to user information page
4. Donation history tab is displayed with 5 records
</t>
  </si>
  <si>
    <t>Go to User profile page and search on donation history tab</t>
  </si>
  <si>
    <t>1. Login wings.com with registered account
2. Click on User avatar menu
3. Click on User Information
4. Click on donation history tab
5. Input keyword on searching box</t>
  </si>
  <si>
    <t xml:space="preserve">Go to User profile page and check created thread tab with no record </t>
  </si>
  <si>
    <t xml:space="preserve">1. Login wings.com with registered account
2. Click on User avatar menu
3. Click on User Information. 
4. Click on Created thread </t>
  </si>
  <si>
    <t xml:space="preserve">3. Redirect to user information page
4. Created thread tab is displayed with no record
</t>
  </si>
  <si>
    <t>Go to User profile page and check created thread tab with 4 records</t>
  </si>
  <si>
    <t xml:space="preserve">3. Redirect to user information page
4. Created thread tab is displayed with no records
</t>
  </si>
  <si>
    <t xml:space="preserve">3. Redirect to user information page
4. Donation history tab is displayed
5. Only event has keyword display on table
</t>
  </si>
  <si>
    <t>Go to User profile page and search on created thread tab</t>
  </si>
  <si>
    <t xml:space="preserve">3. Redirect to user information page
4. Donation history tab is displayed
5. Only threads which have keyword display on table
</t>
  </si>
  <si>
    <t>1. Login wings.com with registered account
2. Click on User avatar menu
3. Click on User Information
4. Click on created thread tab
5. Input keyword on searching box</t>
  </si>
  <si>
    <t>Go to Change password tab</t>
  </si>
  <si>
    <t>1. Login wings.com with registered account
2. Click on User avatar menu
3. Click on User Information
4. Click on Change password tab</t>
  </si>
  <si>
    <t xml:space="preserve">3. Redirect to user information page
4. Change password tab is displayed 
</t>
  </si>
  <si>
    <t>Change password without input old password</t>
  </si>
  <si>
    <t>Change password without input user name</t>
  </si>
  <si>
    <r>
      <t xml:space="preserve">3. Redirect to user information page
4. Change password tab is displayed 
5 Display message: </t>
    </r>
    <r>
      <rPr>
        <b/>
        <sz val="10"/>
        <rFont val="Tahoma"/>
        <family val="2"/>
      </rPr>
      <t>[MS03]</t>
    </r>
    <r>
      <rPr>
        <sz val="10"/>
        <rFont val="Tahoma"/>
        <family val="2"/>
      </rPr>
      <t xml:space="preserve">
</t>
    </r>
  </si>
  <si>
    <r>
      <t xml:space="preserve">3. Redirect to user information page
4. Change password tab is displayed 
5 Display message: </t>
    </r>
    <r>
      <rPr>
        <b/>
        <sz val="10"/>
        <rFont val="Tahoma"/>
        <family val="2"/>
      </rPr>
      <t>[MS04]</t>
    </r>
    <r>
      <rPr>
        <sz val="10"/>
        <rFont val="Tahoma"/>
        <family val="2"/>
      </rPr>
      <t xml:space="preserve">
</t>
    </r>
  </si>
  <si>
    <t>Change password without input new password</t>
  </si>
  <si>
    <t>1. Login wings.com with registered account
2. Click on User avatar menu
3. Click on User Information
4. Click on Change password tab
5. Input all field without user name</t>
  </si>
  <si>
    <t>1. Login wings.com with registered account
2. Click on User avatar menu
3. Click on User Information
4. Click on Change password tab
5. Input only new password and user name</t>
  </si>
  <si>
    <t> Nhập lại mật khẩu không được để trống</t>
  </si>
  <si>
    <t> Nhập lại mật khẩu không giống</t>
  </si>
  <si>
    <r>
      <t xml:space="preserve">3. Redirect to user information page
4. Change password tab is displayed 
5 Display message: </t>
    </r>
    <r>
      <rPr>
        <b/>
        <sz val="10"/>
        <rFont val="Tahoma"/>
        <family val="2"/>
      </rPr>
      <t>[MS31]</t>
    </r>
    <r>
      <rPr>
        <sz val="10"/>
        <rFont val="Tahoma"/>
        <family val="2"/>
      </rPr>
      <t xml:space="preserve">
</t>
    </r>
  </si>
  <si>
    <t>1. Login wings.com with registered account
2. Click on User avatar menu
3. Click on User Information
4. Click on Change password tab
5. Do not input new password</t>
  </si>
  <si>
    <r>
      <t xml:space="preserve">3. Redirect to user information page
4. Change password tab is displayed 
5 Display message: </t>
    </r>
    <r>
      <rPr>
        <b/>
        <sz val="10"/>
        <rFont val="Tahoma"/>
        <family val="2"/>
      </rPr>
      <t>[MS30]</t>
    </r>
    <r>
      <rPr>
        <sz val="10"/>
        <rFont val="Tahoma"/>
        <family val="2"/>
      </rPr>
      <t xml:space="preserve">
</t>
    </r>
  </si>
  <si>
    <t>1. Login wings.com with registered account
2. Click on User avatar menu
3. Click on User Information
4. Click on Change password tab
5. Input new password and confirm password do not match</t>
  </si>
  <si>
    <t>Change password successful</t>
  </si>
  <si>
    <t xml:space="preserve">1. Login wings.com with registered account
2. Click on User avatar menu
3. Click on User Information
4. Click on Change password tab
5. Input all field and click </t>
  </si>
  <si>
    <t>Check button Edit Information</t>
  </si>
  <si>
    <t>1. Login wings.com with registered account
2. Click on User avatar menu
3. Click on User Information
4. Click on "Edit Information" button</t>
  </si>
  <si>
    <t xml:space="preserve">3. Redirect to user information page
4. Information field enable to edit
</t>
  </si>
  <si>
    <t>Edit Information without change data</t>
  </si>
  <si>
    <t>1. Login wings.com with registered account
2. Click on User avatar menu
3. Click on User Information
4. Click on "Edit Information" button
5. Click on save withou change data</t>
  </si>
  <si>
    <t>Edit Information with change data</t>
  </si>
  <si>
    <t>Đã cập nhật thông tin thành công</t>
  </si>
  <si>
    <t>MS32</t>
  </si>
  <si>
    <r>
      <t xml:space="preserve">3. Redirect to user information page
4. Information field enable to edit
5. Infomation field disable to edit and no data chage. 
- Display pop-up with message: </t>
    </r>
    <r>
      <rPr>
        <b/>
        <sz val="10"/>
        <rFont val="Tahoma"/>
        <family val="2"/>
      </rPr>
      <t>[MS32]</t>
    </r>
    <r>
      <rPr>
        <sz val="10"/>
        <rFont val="Tahoma"/>
        <family val="2"/>
      </rPr>
      <t xml:space="preserve">
</t>
    </r>
  </si>
  <si>
    <r>
      <t xml:space="preserve">3. Redirect to user information page
4. Information field enable to edit
5. Infomation field disable to edit and data has been changed as edited
- Display pop-up with message: </t>
    </r>
    <r>
      <rPr>
        <b/>
        <sz val="10"/>
        <rFont val="Tahoma"/>
        <family val="2"/>
      </rPr>
      <t>[MS32]</t>
    </r>
    <r>
      <rPr>
        <sz val="10"/>
        <rFont val="Tahoma"/>
        <family val="2"/>
      </rPr>
      <t xml:space="preserve">
</t>
    </r>
  </si>
  <si>
    <t>Manage Organization</t>
  </si>
  <si>
    <t>This test cases were created to test Manage organization module.</t>
  </si>
  <si>
    <t>Go to Organization page when login</t>
  </si>
  <si>
    <t>1. Login wings.com with registered account
2. Click on Organization tab</t>
  </si>
  <si>
    <t xml:space="preserve">2. Organization page is displayed </t>
  </si>
  <si>
    <t>Check tab focus when user viewing Organization page</t>
  </si>
  <si>
    <t>2. Organization page is displayed and tab focus Organization</t>
  </si>
  <si>
    <t xml:space="preserve">1. Homepage is displayed
2. Organization page is displayed with no Organization </t>
  </si>
  <si>
    <t xml:space="preserve">1. Login wings.com with registered account
2. Click on Organization tab
</t>
  </si>
  <si>
    <t>View Organization detail</t>
  </si>
  <si>
    <t>1. Login wings.com with registered account
2. Click on Organization tab
3. Click on a Organization</t>
  </si>
  <si>
    <t>1. Homepage is displayed
2. Organization page is displayed 
3. Display Organization detail page</t>
  </si>
  <si>
    <t xml:space="preserve">View Organization page with no Organization </t>
  </si>
  <si>
    <t xml:space="preserve">View Organization page with 10 Organizations </t>
  </si>
  <si>
    <t>1. Homepage is displayed
2. Organization page is displayed with 8 Organizations and Load more icon displayed</t>
  </si>
  <si>
    <t>Test Click Load more in event page and with 8 events</t>
  </si>
  <si>
    <t>1. Homepage is displayed
2. Organization page is displayed 8 events and button "Load more" is not displayed</t>
  </si>
  <si>
    <t>Check Organization Name on Organization detail page</t>
  </si>
  <si>
    <t>1. Homepage is displayed
2. Organization page is displayed
3. Display Organization detail page with name same with in database</t>
  </si>
  <si>
    <t>Check Organization information on Organization detail page</t>
  </si>
  <si>
    <t xml:space="preserve">1. Homepage is displayed
2. Organization page is displayed 
3. Display Organization detail page 
</t>
  </si>
  <si>
    <t>View list event of Organization with no event created</t>
  </si>
  <si>
    <t xml:space="preserve">1. Homepage is displayed
2. Organization page is displayed 
3. Display Organization detail page 
- No event display 
</t>
  </si>
  <si>
    <t>1. Login wings.com with registered account
2. Click on Organization tab
3. Click on a Organization
4. Click on "Load more" button</t>
  </si>
  <si>
    <t>View list event of Organization with 5 events created</t>
  </si>
  <si>
    <t xml:space="preserve">1. Homepage is displayed
2. Organization page is displayed 
3. Display Organization detail page 
- 4 events and "Load more" button display
</t>
  </si>
  <si>
    <t xml:space="preserve">1. Homepage is displayed
2. Organization page is displayed 
3. Display Organization detail page 
- 4 events and "Load more" button display
4. 5 events are displayed and "Loadmore" button disappear
</t>
  </si>
  <si>
    <t>1. Login wings.com with registered account
2. Click on Organization tab
3. Click on a Organization
4. Click on an event</t>
  </si>
  <si>
    <t xml:space="preserve">1. Homepage is displayed
2. Organization page is displayed 
3. Go to Event detail
</t>
  </si>
  <si>
    <t>Click on "View more" button on Organization detail page</t>
  </si>
  <si>
    <t>Click on an event on Organization detail page</t>
  </si>
  <si>
    <t>Click button "Load more" on Organization detail page with 5 events created</t>
  </si>
  <si>
    <t>1. Login wings.com with registered account
2. Click on Organization tab
3. Click on a Organization
4. Click on "View more" button</t>
  </si>
  <si>
    <t>Order event list by point on Organization detail page</t>
  </si>
  <si>
    <t>Order event list by status "Ongoing" on Organization detail page</t>
  </si>
  <si>
    <t>Order event list by status "Closed" on Organization detail page</t>
  </si>
  <si>
    <t xml:space="preserve">1. Login wings.com with registered account
2. Click on Organization tab
3. Click on a Organization
4. Click on Order list
5. Choose Point
</t>
  </si>
  <si>
    <t xml:space="preserve">1. Login wings.com with registered account
2. Click on Organization tab
3. Click on a Organization
4. Click on Order list
5. Choose Ongoing
</t>
  </si>
  <si>
    <t xml:space="preserve">1. Login wings.com with registered account
2. Click on Organization tab
3. Click on a Organization
4. Click on Order list
5. Choose Closed
</t>
  </si>
  <si>
    <t xml:space="preserve">1. Homepage is displayed
2. Organization page is displayed 
3. Organization detail page is displayed
4. Display Order list:
- Other
- Point
- Ongoing
- Closed
5. Event list order by Point
</t>
  </si>
  <si>
    <t xml:space="preserve">1. Homepage is displayed
2. Organization page is displayed 
3. Organization detail page is displayed
4. Display Order list:
- Other
- Point
- Ongoing
- Closed
5. Event list order by status: Ongoing
</t>
  </si>
  <si>
    <t xml:space="preserve">1. Homepage is displayed
2. Organization page is displayed 
3. Organization detail page is displayed
4. Display Order list:
- Other
- Point
- Ongoing
- Closed
5. Event list order by status: Closed
</t>
  </si>
  <si>
    <t>Check "Report" button on organization detail page  when user already reported before</t>
  </si>
  <si>
    <t xml:space="preserve">1. Homepage is displayed
2. Thread page is displayed 
3. Display thread detail page 
4. Display pop-up and notice that user already reported
</t>
  </si>
  <si>
    <t xml:space="preserve">1. Homepage is displayed
2. event page is displayed 
3. Display event detail page 
4. Display pop-up and notice that user already reported
</t>
  </si>
  <si>
    <t xml:space="preserve">1. Homepage is displayed
2. event page is displayed 
3. Display event detail page 
4. Display pop-up with reasons.
5. Pop-up is closed and notice that report successful
</t>
  </si>
  <si>
    <t xml:space="preserve">1. Homepage is displayed
2. Thread page is displayed 
3. Display thread detail page 
4. Display pop-up with many reasons.
5. Pop-up is closed and notice that report successful
</t>
  </si>
  <si>
    <t>This test cases were created to test Donate module.</t>
  </si>
  <si>
    <t>Go to Donate event page</t>
  </si>
  <si>
    <t>1. Login wings.com with registered account
2. Click on an event
3. Click "Donate" button</t>
  </si>
  <si>
    <t>1. Display home page
2. Display event detail page
3. Display Donate event page</t>
  </si>
  <si>
    <t>Result Firefox version 50</t>
  </si>
  <si>
    <t>View chat room in an event</t>
  </si>
  <si>
    <t>1. Login wings.com with registered account
2. Click event tab
3. Click on a created event
4. Click on Edit event
5. Edit event and click "Save" button</t>
  </si>
  <si>
    <t>2. Event tab is displayed
3. Created event page is displayed
4. Edit event page is displayed
5. Edit event page is closed and move to event detail
- Display content of event as edited</t>
  </si>
  <si>
    <t>2. Event tab is displayed
3. Created event page is displayed
4. Edit event page is displayed
5. Edit event page is closed and move to event detail
- Display name of event's creator as before</t>
  </si>
  <si>
    <t>2. Event tab is displayed
3. Created event page is displayed
4. Edit event page is displayed</t>
  </si>
  <si>
    <t>2. Event tab is displayed
3. Created event page is displayed
4. Edit event page is displayed
5. Edit event page is closed and move to event detail</t>
  </si>
  <si>
    <t>1. Login wings.com with registered account
2. Click event tab
3. Click on an event
4. Click on header of chat room</t>
  </si>
  <si>
    <t>3. Event detail page is displayed
4. Room chat pop up is displayed</t>
  </si>
  <si>
    <t xml:space="preserve">1. Login wings.com with registered account
2. Click event tab
3. Click on an event
</t>
  </si>
  <si>
    <t>3. Event detail page is displayed
-  Room chat pop up is displayed on right corner of page</t>
  </si>
  <si>
    <t>Show up room chat</t>
  </si>
  <si>
    <t>Minimize room chat by click on header of Room chat pop-up</t>
  </si>
  <si>
    <t>Minimize room chat by click on Minimize button of Room chat pop-up</t>
  </si>
  <si>
    <t>3. Event detail page is displayed
4. Room chat pop up is minimized</t>
  </si>
  <si>
    <t>1. Login wings.com with registered account
2. Click event tab
3. Click on an event
4. Click on Minimize button of chat room</t>
  </si>
  <si>
    <t>Close room chat pop-up</t>
  </si>
  <si>
    <t>1. Login wings.com with registered account
2. Click event tab
3. Click on an event
4. Click on Close button of chat room</t>
  </si>
  <si>
    <t>3. Event detail page is displayed
4. Room chat pop up is disappear</t>
  </si>
  <si>
    <t>1. Login wings.com with registered account
2. Click event tab
3. Click on an event
4. Click on header of chat room
5. Click Enter chat room</t>
  </si>
  <si>
    <t>3. Event detail page is displayed
4. Room chat pop up is displayed
5. Room chat content is displayed with no message</t>
  </si>
  <si>
    <t>Enter room chat successful with no message on it</t>
  </si>
  <si>
    <t>Enter room chat successful with messages on it</t>
  </si>
  <si>
    <t>3. Event detail page is displayed
4. Room chat pop up is displayed
5. Room chat content is displayed with messages display on it</t>
  </si>
  <si>
    <t>Send message in chat room</t>
  </si>
  <si>
    <t>1. Login wings.com with registered account
2. Click event tab
3. Click on an event
4. Click on header of chat room
5. Click Enter chat room
6. Write message and press Enter</t>
  </si>
  <si>
    <t>3. Event detail page is displayed
4. Room chat pop up is displayed
5. Room chat content is displayed 
6. Message sent and display on chat room content.</t>
  </si>
  <si>
    <t>Check payment methods</t>
  </si>
  <si>
    <t>1. Login wings.com with registered account
2. Click on an event
3. Click "Donate" button
4. Click on Ngan luong payment method</t>
  </si>
  <si>
    <t>1. Display home page
2. Display event detail page
3. Display Donate event page
4. Display information of payment method</t>
  </si>
  <si>
    <t>1. Login wings.com with registered account
2. Click on an event
3. Click "Donate" button
4. Click on Banking  payment method</t>
  </si>
  <si>
    <t>1. Login wings.com with registered account
2. Click on an event
3. Click "Donate" button
4. Click on Visa payment method</t>
  </si>
  <si>
    <t>Check donation information</t>
  </si>
  <si>
    <t>1. Display home page
2. Display event detail page
3. Display Donate event page
- Check donor's name</t>
  </si>
  <si>
    <t xml:space="preserve">1. Display home page
2. Display event detail page
3. Display Donate event page
- Check donor's mail </t>
  </si>
  <si>
    <t>1. Display home page
2. Display event detail page
3. Display Donate event page
- Check donor's phone number</t>
  </si>
  <si>
    <t>1. Display home page
2. Display event detail page
3. Display Donate event page
- Check event's name</t>
  </si>
  <si>
    <t>Check Click button without input donate content</t>
  </si>
  <si>
    <t>MS33</t>
  </si>
  <si>
    <t>Vui lòng điền vào trường này</t>
  </si>
  <si>
    <t>1. Login wings.com with registered account
2. Click on an event
3. Click "Donate" button
4. Input all field except donate content and click Enter</t>
  </si>
  <si>
    <r>
      <t xml:space="preserve">1. Display home page
2. Display event detail page
3. Display Donate event page
4. Display message: </t>
    </r>
    <r>
      <rPr>
        <b/>
        <sz val="10"/>
        <rFont val="Tahoma"/>
        <family val="2"/>
      </rPr>
      <t>[MS33]</t>
    </r>
  </si>
  <si>
    <t>Donate success by Ngan luong payment method</t>
  </si>
  <si>
    <t>Donate success by Banking payment method</t>
  </si>
  <si>
    <t>Donate success by Visa payment method</t>
  </si>
  <si>
    <t>1. Login wings.com with registered account
2. Click on an event
3. Click "Donate" button
4. Input all field and click Donate</t>
  </si>
  <si>
    <t>Donate fail by Ngan luong payment method</t>
  </si>
  <si>
    <t>1. Display home page
2. Display event detail page
3. Display Donate event page
4. Redirect to payment website 
Redirect to donate fail page</t>
  </si>
  <si>
    <t>1. Display home page
2. Display event detail page
3. Display Donate event page
4. Redirect to payment website 
- Display message successful</t>
  </si>
  <si>
    <t>Donate fail by Banking payment method</t>
  </si>
  <si>
    <t>Donate fail by Visa payment method</t>
  </si>
  <si>
    <t>View message page when user have no message yet</t>
  </si>
  <si>
    <t>1. Login wings.com with registered account
2. Click on User avatar menu
3. Click on message</t>
  </si>
  <si>
    <t>1. Home page is displayed
2. User menu is displayed:
- Message
- User Information
- Organization
- Logout
3. Message page is displayed with no message</t>
  </si>
  <si>
    <t>1. Home page is displayed
2. User menu is displayed:
- Message
- User Information
- Organization
- Logout
3. Message page is displayed with message list of only 1 other user</t>
  </si>
  <si>
    <t>View message page when user have 1  message of only 1 other user</t>
  </si>
  <si>
    <t>1. Home page is displayed
2. User menu is displayed:
- Message
- User Information
- Organization
- Logout
3. Message page is displayed with 1 message of only 1 other user</t>
  </si>
  <si>
    <t>View message page when user have 2 messages of only 1 other user</t>
  </si>
  <si>
    <t>View message page when user have  messages of only 2 other users</t>
  </si>
  <si>
    <t xml:space="preserve">1. Home page is displayed
2. User menu is displayed:
- Message
- User Information
- Organization
- Logout
3. Message page is displayed with message list </t>
  </si>
  <si>
    <t>Click on a message on list message</t>
  </si>
  <si>
    <t>1. Login wings.com with registered account
2. Click on User avatar menu
3. Click on message
4. Click on a message on list</t>
  </si>
  <si>
    <t>3. Message page is displayed with message list 
4. Message detail is displayed beside</t>
  </si>
  <si>
    <t>Check title of message on list message</t>
  </si>
  <si>
    <t>3. Message page is displayed with message list 
4. Message detail is displayed beside
- Title of message same as database</t>
  </si>
  <si>
    <t>Check content of message on list message</t>
  </si>
  <si>
    <t>3. Message page is displayed with message list 
4. Message detail is displayed beside
- Content of message same as database</t>
  </si>
  <si>
    <t>Check user who sent  message on list message</t>
  </si>
  <si>
    <t>3. Message page is displayed with message list 
4. Message detail is displayed beside
- User name of whom sent message same as database</t>
  </si>
  <si>
    <t>Check avatar of user whom sent message on list message</t>
  </si>
  <si>
    <t>3. Message page is displayed with message list 
4. Message detail is displayed beside
-  Avatar of user whom  message same as database</t>
  </si>
  <si>
    <t>Click on group message box</t>
  </si>
  <si>
    <t xml:space="preserve">1. Login wings.com with registered account
2. Click on User avatar menu
3. Click on message
4. Click on group message box
</t>
  </si>
  <si>
    <t>3. Message page is displayed with message list 
4. Display:
- All
- Read
- Unread</t>
  </si>
  <si>
    <t>Check time of message on list message</t>
  </si>
  <si>
    <t>3. Message page is displayed with message list 
4. Message detail is displayed beside
- Sent time of message same as database</t>
  </si>
  <si>
    <t>Reply message successful</t>
  </si>
  <si>
    <t xml:space="preserve">1. Login wings.com with registered account
2. Click on User avatar menu
3. Click on message
4. Click on a message on list
5. Write message on text box and press Enter
</t>
  </si>
  <si>
    <t xml:space="preserve">3. Message page is displayed with message list 
4. Message detail is displayed beside
5. Message displayed on message content
</t>
  </si>
  <si>
    <t>Check send message pop-up to other user</t>
  </si>
  <si>
    <t xml:space="preserve">1. Login wings.com with registered account
2. Go to URL: …/Profile/AccountTest2
3. Click on message
</t>
  </si>
  <si>
    <t xml:space="preserve">1. Home page is displayed
2. User profile page of AccountTest2 is displayed
3. Send message pop-up is displayed
</t>
  </si>
  <si>
    <t>Check receiver name in send message pop-up</t>
  </si>
  <si>
    <t xml:space="preserve">1. Home page is displayed
2. User profile page of AccountTest2 is displayed
3. Send message pop-up is displayed
- Display name of receiver: AccountTest2
</t>
  </si>
  <si>
    <t>Check click Send button in Message pop-up when only input message title</t>
  </si>
  <si>
    <t>Check click Send button in Message pop-up when only input message content</t>
  </si>
  <si>
    <t>Check click Send button in Message pop-up when input message title and content</t>
  </si>
  <si>
    <t>Bạn đã gửi tin nhắn thành công, hãy kiểm tra tại Tin nhắn</t>
  </si>
  <si>
    <t>MS34</t>
  </si>
  <si>
    <t xml:space="preserve">1. Login wings.com with registered account
2. Go to URL: …/Profile/AccountTest2
3. Click on message
4. Input only title and click Send
5. Click OK
</t>
  </si>
  <si>
    <t xml:space="preserve">1. Login wings.com with registered account
2. Go to URL: …/Profile/AccountTest2
3. Click on message
4. Input only content and click Send
5. Click OK
</t>
  </si>
  <si>
    <t xml:space="preserve">1. Login wings.com with registered account
2. Go to URL: …/Profile/AccountTest2
3. Click on message
4. Input title and content then click Send
5. Click OK
</t>
  </si>
  <si>
    <r>
      <t xml:space="preserve">1. Home page is displayed
2. User profile page of AccountTest2 is displayed
3. Send message pop-up is displayed
4. Display message </t>
    </r>
    <r>
      <rPr>
        <b/>
        <sz val="10"/>
        <rFont val="Tahoma"/>
        <family val="2"/>
      </rPr>
      <t>[MS34]</t>
    </r>
    <r>
      <rPr>
        <sz val="10"/>
        <rFont val="Tahoma"/>
        <family val="2"/>
      </rPr>
      <t xml:space="preserve">
</t>
    </r>
  </si>
  <si>
    <r>
      <t xml:space="preserve">1. Home page is displayed
2. User profile page of AccountTest2 is displayed
3. Send message pop-up is displayed
4. Display message </t>
    </r>
    <r>
      <rPr>
        <b/>
        <sz val="10"/>
        <rFont val="Tahoma"/>
        <family val="2"/>
      </rPr>
      <t>[MS34]</t>
    </r>
  </si>
  <si>
    <t>Test Login panel view</t>
  </si>
  <si>
    <t xml:space="preserve">1. Go to …/Admin.com
</t>
  </si>
  <si>
    <t>1. Admin Login page is displayed</t>
  </si>
  <si>
    <t>Admin login success</t>
  </si>
  <si>
    <t>1. Go to …/Admin.com
2. Enter UserName and Password:
 - admin
- 123456
3. Click on 'Đăng nhập' button</t>
  </si>
  <si>
    <t>1. Admin Login page is displayed
2. 
- "admin" is displayed in user name text box
- "••••••••••" is displayed in password text box
3. Admin is logged in</t>
  </si>
  <si>
    <t>Admin login without UserName</t>
  </si>
  <si>
    <t>1. Go to …/Admin.com
2. Do not input to User name text box and input password
3. Click on 'Đăng nhập' button</t>
  </si>
  <si>
    <r>
      <t xml:space="preserve">1. Admin Login page is displayed
2. Display message: </t>
    </r>
    <r>
      <rPr>
        <b/>
        <sz val="10"/>
        <rFont val="Tahoma"/>
        <family val="2"/>
      </rPr>
      <t>MS23</t>
    </r>
  </si>
  <si>
    <t>Admin login with wrong user name</t>
  </si>
  <si>
    <t>1. Go to …/Admin.com
2. Input "!!!!!@@@SS" to User name text box</t>
  </si>
  <si>
    <t>Admin login with  non-existence user name</t>
  </si>
  <si>
    <t>1. Go to …/Admin.com
2. Input "NonExitstance" to User name text box</t>
  </si>
  <si>
    <t>Admin login with wrong user password</t>
  </si>
  <si>
    <t>1. Go to …/Admin.com
2. Enter UserName and Password:
 - adminfail
- 12345678
3. Click on 'Đăng nhập' button</t>
  </si>
  <si>
    <t>Admin login without user password</t>
  </si>
  <si>
    <t>1. Go to …/Admin.com
2. Enter password and do not enter UserName
4. Click on 'Đăng nhập' button</t>
  </si>
  <si>
    <t>1. Go to …/Admin.com
2. Enter UserName
 - wingstest01
and do not input user password
3.  Click on 'Đăng nhập' button</t>
  </si>
  <si>
    <t>Admin login without UserName and password</t>
  </si>
  <si>
    <t>1. Go to …/Admin.com
2. Do not input UserName and password
3. Click on 'Đăng nhập' button</t>
  </si>
  <si>
    <t>Check Admin view</t>
  </si>
  <si>
    <t>1. Go to …/Admin.com</t>
  </si>
  <si>
    <t xml:space="preserve">1. Admin Page is displayed with the following list:
- Header
- Right Side bar
- Content details left
</t>
  </si>
  <si>
    <t>Check Logout button</t>
  </si>
  <si>
    <t>1. Go to …/Admin.com
2. Click logout button in Right Slide bar</t>
  </si>
  <si>
    <t>Check  Slidebar toggle button</t>
  </si>
  <si>
    <t>1. Go to …/Admin.com
2. Click Sidebar toggle button in Right Slide bar
3. Click Sidebar toggle button in Right Slide bar</t>
  </si>
  <si>
    <t>Check  User button in sidebar</t>
  </si>
  <si>
    <t>1. Go to …/Admin.com
2. Click User button in Right Slide bar
3. Click Dashboard button in User menu</t>
  </si>
  <si>
    <t>1. Admin Page is displayed
2. Dropdowlist is displayed with:
+ Dashboard
+ User list
3. Content about dashboard of user is displayed</t>
  </si>
  <si>
    <t>Check  User list button in User menu</t>
  </si>
  <si>
    <t>1. Go to …/Admin.com
2. Click User button in Right Slide bar
3. Click User list button in User menu</t>
  </si>
  <si>
    <t>1. Admin Page is displayed
2. Dropdowlist is displayed with:
+ Dashboard
+ User list
3. Content of User list is displayed</t>
  </si>
  <si>
    <t>Check View button in Users list table</t>
  </si>
  <si>
    <t>1. Go to …/Admin.com
2. Click User button in Right Slide bar
3. Click User list button in User menu
4. Select a user and click View button</t>
  </si>
  <si>
    <t>1. Admin Page is displayed
2. Dropdowlist is displayed with:
3. Content of Users list is displayed
4. Userprofile Page is displayed</t>
  </si>
  <si>
    <t>Check Active User button</t>
  </si>
  <si>
    <t>1. Enter the Userprofle Page
2. Click tab Profile
3. Click Active button (on De-active user)</t>
  </si>
  <si>
    <t xml:space="preserve">1. Userprofile Page is displayed
2. Profile of user is displayed 
3. User status is changed to Active </t>
  </si>
  <si>
    <t>Check Deactive User button</t>
  </si>
  <si>
    <t>1. Enter the Userprofle Page
2. Click tab Profile
3. Click Deactive button  (on active user)</t>
  </si>
  <si>
    <t>1. Userprofile Page is displayed
2. Profile of user is displayed 
3. User status is changed Deactive</t>
  </si>
  <si>
    <t>Test Active/Deactive User in same time</t>
  </si>
  <si>
    <t>1. Enter the Userprofle Page
2. Click tab Profile
3. Click Active/Deactive button 2 timé</t>
  </si>
  <si>
    <t>Check Event button in sidebar</t>
  </si>
  <si>
    <t>1. Enter the admin page
2. Click Event button in Right Slide bar
3. Click Dashboard button in User menu</t>
  </si>
  <si>
    <t>1. Admin Page is displayed
2. Dropdowlist is displayed with:
+ Dashboard
+  Event list
+  Event type</t>
  </si>
  <si>
    <t>Check Events List button in Event menu</t>
  </si>
  <si>
    <t>1. Enter the admin page
2. Click Event button in Right Slide bar
3. Click Events list  button in Event menu</t>
  </si>
  <si>
    <t>1. Admin Page is displayed
2. Dropdowlist is displayed with:
+ Dashboard
+ Events list
+ Event type
3. Content about Events lists of Event is displayed</t>
  </si>
  <si>
    <t>Check Events List when have no data yet</t>
  </si>
  <si>
    <t>1. Admin Page is displayed
2. Dropdowlist is displayed with:
+ Dashboard
+ Events list
+ Event type
3. No data is displayed on Events lists of Event is displayed</t>
  </si>
  <si>
    <t>Check Events List when have 2 events</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</si>
  <si>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</si>
  <si>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</si>
  <si>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</si>
  <si>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</si>
  <si>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</si>
  <si>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</si>
  <si>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Active Event  button</t>
  </si>
  <si>
    <t>1. Enter the admin page
2. Click on Event List on Event tab menu
3. Click Active button (on De-active Event)</t>
  </si>
  <si>
    <t xml:space="preserve">1. Enter the admin page
2. Click on Event List on Event tab menu
3. Event status is changed to Active </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</si>
  <si>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</si>
  <si>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</si>
  <si>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</si>
  <si>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View button in Event list table</t>
  </si>
  <si>
    <t>1. Enter the admin page
2. Click Event button in Right Slide bar
3. Click Event list button in Event menu
4. Select a Event and click View button</t>
  </si>
  <si>
    <t xml:space="preserve">1. Admin Page is displayed
2. Dropdowlist is displayed
3. Content of Events list is displayed
4. Event detail Page is displayed.
</t>
  </si>
  <si>
    <t>Check Thread button in sidebar</t>
  </si>
  <si>
    <t xml:space="preserve">1. Login on admin page
2. Click Thread  button in Right Slide bar
</t>
  </si>
  <si>
    <t>1. Admin Page is displayed
2. Dropdowlist is displayed with:
+ Dashboard
+  Thread list</t>
  </si>
  <si>
    <t>Check Dashboard button in Thread menu</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</si>
  <si>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</si>
  <si>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</si>
  <si>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</si>
  <si>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1. Admin Page is displayed
2. Dropdowlist is displayed with:
+ Dashboard
+ Thread list
3. Display no record</t>
  </si>
  <si>
    <t>Check 10 record on Dashboard of thread</t>
  </si>
  <si>
    <t>1. Admin Page is displayed
2. Dropdowlist is displayed with:
+ Dashboard
+ Thread list
3. Display 10 records on Dashboard</t>
  </si>
  <si>
    <t>Check 20 record on Dashboard of thread</t>
  </si>
  <si>
    <t>1. Admin Page is displayed
2. Dropdowlist is displayed with:
+ Dashboard
+ Thread list
3. Display 10 records on Dashboard and 2 pages</t>
  </si>
  <si>
    <t>Check Thread List button in Thread menu</t>
  </si>
  <si>
    <t>1. Login on admin page
2. Click Thread button in Right Slide bar
3. Click Thread list  button in Thread menu</t>
  </si>
  <si>
    <t>1. Admin Page is displayed
2. Dropdowlist is displayed with:
+ Dashboard
+ Thread list
3. Content about Thread lists of Thread is displayed</t>
  </si>
  <si>
    <t>Check Thread List when have no data yet</t>
  </si>
  <si>
    <t>1. Admin Page is displayed
2. Dropdowlist is displayed with:
+ Dashboard
+ Thread list
3. No data is displayed on Thread lists of Thread is displayed</t>
  </si>
  <si>
    <t>Check Thread List when have 2 events</t>
  </si>
  <si>
    <t>1. Admin Page is displayed
2. Dropdowlist is displayed with:
+ Dashboard
+ Thread list
3. 2 threads displayed on Thread lists of Event is displayed</t>
  </si>
  <si>
    <t>Check Thread List when have 10 events</t>
  </si>
  <si>
    <t>1. Admin Page is displayed
2. Dropdowlist is displayed with:
+ Dashboard
+ Thread list
3. 2 thread displayed on Thread lists of Thread is displayed</t>
  </si>
  <si>
    <t>Check Active Thread  button</t>
  </si>
  <si>
    <t>1. Enter the admin page
2. Click on Thread List on Thread tab menu
3. Click Active button (on De-active Event)</t>
  </si>
  <si>
    <t xml:space="preserve">1. Enter the admin page
2. Click Thread button in Right Slide bar
3. Thread status is changed to Active </t>
  </si>
  <si>
    <t>Check Deactive Thread button</t>
  </si>
  <si>
    <t>1. Enter the admin page
2. Click on Thread List on Thread tab menu
3. Click Deactive button  (on active Event)</t>
  </si>
  <si>
    <t>1. Enter the admin page
2. Click on Thread List on Thread tab menu
3. Thread status is changed Deactive</t>
  </si>
  <si>
    <t xml:space="preserve"> EventManagement module</t>
  </si>
  <si>
    <t xml:space="preserve"> ThreadManagement module</t>
  </si>
  <si>
    <t>Common module</t>
  </si>
  <si>
    <t>Admin login with OrganizationManagement module</t>
  </si>
  <si>
    <t>Check List Organization button in sidebar</t>
  </si>
  <si>
    <t>1. Admin Page is displayed
2. Dropdowlist is displayed with:
+ Dashboard
+ Organization list
+ Request list</t>
  </si>
  <si>
    <t>1. Login on admin page
2. Click Organization button in Right Slide bar
3. Click Dashboard button in Organization menu</t>
  </si>
  <si>
    <t>1. Admin Page is displayed
2. Dropdowlist is displayed with:
+ Dashboard
+ Organization list
+ Request list
3. Organization dashboard is displayed</t>
  </si>
  <si>
    <t>Check 0 record on Dashboard of Organization</t>
  </si>
  <si>
    <t>1. Admin Page is displayed
2. Dropdowlist is displayed with:
+ Dashboard
+ Organization list
+ Request list
3. Display no record</t>
  </si>
  <si>
    <t>Check 20 record on Dashboard of Organization</t>
  </si>
  <si>
    <t>1. Admin Page is displayed
2. Dropdowlist is displayed with:
+ Dashboard
+ Organization list
+ Request list
3. Display 10 records on Dashboard and 2 pages</t>
  </si>
  <si>
    <t>1. Admin Page is displayed
2. Dropdowlist is displayed with:
+ Dashboard
+ Organization list
+ Request list
3. Display 20 records on Dashboard and 2 pages</t>
  </si>
  <si>
    <t>Check Organization List when have no data yet</t>
  </si>
  <si>
    <t>1. Login on admin page
2. Click Organization button in Right Slide bar
3. Click Organization list  button in Event menu</t>
  </si>
  <si>
    <t>1. Admin Page is displayed
2. Dropdowlist is displayed with:
+ Dashboard
+ Organization list
3. No data is displayed on Organization lists of Organization is displayed</t>
  </si>
  <si>
    <t>Check Organization List when have 2 organization</t>
  </si>
  <si>
    <t>1. Login on admin page
2. Click Organization button in Right Slide bar
3. Click Organization list  button in Organization menu</t>
  </si>
  <si>
    <t>1. Admin Page is displayed
2. Dropdowlist is displayed with:
+ Dashboard
+ Organization list
3. 2 organizations displayed on Organization lists of Organization is displayed</t>
  </si>
  <si>
    <t>Check Organization List when have 10 events</t>
  </si>
  <si>
    <t>1. Admin Page is displayed
2. Dropdowlist is displayed with:
+ Dashboard
+ Organization list
3. 2 organizations displayed on Organization lists of Thread is displayed</t>
  </si>
  <si>
    <t>Check 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</si>
  <si>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</si>
  <si>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</si>
  <si>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Check Deactive Organization button</t>
  </si>
  <si>
    <t>1. Enter the admin page
2. Click on Organization List on Organization tab menu
3. Click Deactive button  (on active Event)</t>
  </si>
  <si>
    <t>1. Enter the admin page
2. Click on Organization List on Thread tab menu
3. Organization status is changed Deactive</t>
  </si>
  <si>
    <t>Check Report list  in sidebar</t>
  </si>
  <si>
    <t xml:space="preserve">1. Enter the admin page
2. Click Report button in Right Slide bar
</t>
  </si>
  <si>
    <t xml:space="preserve">1. Admin Page is displayed
2. Dropdowlist is displayed with:
+ User
+ Event
+ Thread
+ Organization
</t>
  </si>
  <si>
    <t>Check User Report list  in sidebar when have no data</t>
  </si>
  <si>
    <t xml:space="preserve">1. Enter the admin page
2. Click Report button in Right Slide bar
3. Click on User 
</t>
  </si>
  <si>
    <t xml:space="preserve">3. Display list user reported and no record on it
</t>
  </si>
  <si>
    <t>Check User Report list  in sidebar when 10 records</t>
  </si>
  <si>
    <t xml:space="preserve">3. Display list user reported and 10 records display on it
</t>
  </si>
  <si>
    <t>Check User Report list  and click confirm</t>
  </si>
  <si>
    <t>1. Enter the admin page
2. Click Report button in Right Slide bar
3. Click on User 
4. Chose 1 record and click "Confirm"</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</si>
  <si>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</si>
  <si>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</si>
  <si>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</si>
  <si>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</si>
  <si>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 xml:space="preserve">1. Enter the admin page
2. Click Report button in Right Slide bar
3. Click on Event 
</t>
  </si>
  <si>
    <t xml:space="preserve">3. Display list event reported and no record on it
</t>
  </si>
  <si>
    <t>Check Event Report list  in sidebar when 10 records</t>
  </si>
  <si>
    <t xml:space="preserve">3. Display list event reported and 10 records display on it
</t>
  </si>
  <si>
    <t>Check Event Report list  and click confirm</t>
  </si>
  <si>
    <t>1. Enter the admin page
2. Click Report button in Right Slide bar
3. Click on Event 
4. Chose 1 record and click "Confirm"</t>
  </si>
  <si>
    <t>3. Display list event reported and 10 records display on it
4. Event has been banned and report status has been changed</t>
  </si>
  <si>
    <t>Check Event Report list  and click Cancel</t>
  </si>
  <si>
    <t>1. Enter the admin page
2. Click Report button in Right Slide bar
3. Click on Event 
4. Chose 1 record and click "Cancel"</t>
  </si>
  <si>
    <t>Check Thread Report list  in sidebar when have no data</t>
  </si>
  <si>
    <t xml:space="preserve">1. Enter the admin page
2. Click Report button in Right Slide bar
3. Click on Thread 
</t>
  </si>
  <si>
    <t xml:space="preserve">3. Display list thread reported and no record on it
</t>
  </si>
  <si>
    <t>Check Thread Report list  in sidebar when 10 records</t>
  </si>
  <si>
    <t xml:space="preserve">3. Display list thread reported and 10 records display on it
</t>
  </si>
  <si>
    <t>Check Thread Report list  and click confirm</t>
  </si>
  <si>
    <t>1. Enter the admin page
2. Click Report button in Right Slide bar
3. Click on Thread 
4. Chose 1 record and click "Confirm"</t>
  </si>
  <si>
    <t>3. Display list thread reported and 10 records display on it
4. Thread has been banned and report status has been changed</t>
  </si>
  <si>
    <t>Check Thread Report list  and click Cancel</t>
  </si>
  <si>
    <t>1. Enter the admin page
2. Click Report button in Right Slide bar
3. Click on Thread 
4. Chose 1 record and click "Cancel"</t>
  </si>
  <si>
    <t>Check Organization Report list  in sidebar when have no data</t>
  </si>
  <si>
    <t xml:space="preserve">1. Enter the admin page
2. Click Report button in Right Slide bar
3. Click on Organization 
</t>
  </si>
  <si>
    <t xml:space="preserve">3. Display list organization reported and no record on it
</t>
  </si>
  <si>
    <t>Check Organization Report list  in sidebar when 10 records</t>
  </si>
  <si>
    <t xml:space="preserve">3. Display list organization reported and 10 records display on it
</t>
  </si>
  <si>
    <t>Check Organization Report list  and click confirm</t>
  </si>
  <si>
    <t>1. Enter the admin page
2. Click Report button in Right Slide bar
3. Click on Organization 
4. Chose 1 record and click "Confirm"</t>
  </si>
  <si>
    <t>3. Display list thread reported and 10 records display on it
4. Organization has been banned and report status has been changed</t>
  </si>
  <si>
    <t>Check Organization Report list  and click Cancel</t>
  </si>
  <si>
    <t>1. Enter the admin page
2. Click Report button in Right Slide bar
3. Click on Organization 
4. Chose 1 record and click "Cancel"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</si>
</sst>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b/>
      <sz val="11"/>
      <color theme="0"/>
      <name val="Times New Roman"/>
      <family val="1"/>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s>
  <borders count="5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medium">
        <color indexed="8"/>
      </right>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64"/>
      </left>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0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14" fontId="3" fillId="6" borderId="2" xfId="5" applyNumberFormat="1"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3" fillId="2" borderId="0" xfId="2" applyFont="1" applyFill="1" applyBorder="1"/>
    <xf numFmtId="0" fontId="26" fillId="0" borderId="0" xfId="2" applyFont="1" applyFill="1" applyBorder="1" applyAlignment="1"/>
    <xf numFmtId="0" fontId="26" fillId="0" borderId="0" xfId="2" applyFont="1" applyFill="1" applyBorder="1"/>
    <xf numFmtId="0" fontId="29" fillId="0" borderId="0" xfId="0" applyFont="1"/>
    <xf numFmtId="0" fontId="29" fillId="0" borderId="22" xfId="0" applyFont="1" applyBorder="1"/>
    <xf numFmtId="0" fontId="29" fillId="0" borderId="36" xfId="0" applyFont="1" applyBorder="1" applyAlignment="1">
      <alignment vertical="center" wrapText="1"/>
    </xf>
    <xf numFmtId="0" fontId="28" fillId="0" borderId="22" xfId="0" applyFont="1" applyBorder="1" applyAlignment="1">
      <alignment horizontal="left" vertical="center" wrapText="1" indent="1"/>
    </xf>
    <xf numFmtId="0" fontId="14" fillId="4" borderId="37" xfId="5" applyFont="1" applyFill="1" applyBorder="1" applyAlignment="1">
      <alignment horizontal="left" vertical="center"/>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3" fillId="7" borderId="22" xfId="5" applyFont="1" applyFill="1" applyBorder="1" applyAlignment="1">
      <alignment horizontal="left" vertical="center"/>
    </xf>
    <xf numFmtId="0" fontId="3" fillId="6" borderId="37" xfId="5" applyFont="1" applyFill="1" applyBorder="1" applyAlignment="1">
      <alignment vertical="top" wrapText="1"/>
    </xf>
    <xf numFmtId="0" fontId="3" fillId="6" borderId="1" xfId="5" applyFont="1" applyFill="1" applyBorder="1" applyAlignment="1">
      <alignment vertical="top" wrapText="1"/>
    </xf>
    <xf numFmtId="0" fontId="14" fillId="4" borderId="22" xfId="5" applyFont="1" applyFill="1" applyBorder="1" applyAlignment="1">
      <alignment horizontal="left" vertical="center"/>
    </xf>
    <xf numFmtId="0" fontId="3" fillId="2" borderId="22" xfId="2" applyFont="1" applyFill="1" applyBorder="1"/>
    <xf numFmtId="0" fontId="29" fillId="0" borderId="22" xfId="0" applyFont="1" applyBorder="1" applyAlignment="1">
      <alignment wrapText="1"/>
    </xf>
    <xf numFmtId="0" fontId="28" fillId="0" borderId="36" xfId="0" applyFont="1" applyBorder="1" applyAlignment="1">
      <alignment horizontal="left" vertical="center" wrapText="1" indent="1"/>
    </xf>
    <xf numFmtId="0" fontId="3" fillId="6" borderId="36" xfId="5" applyFont="1" applyFill="1" applyBorder="1" applyAlignment="1">
      <alignment vertical="top" wrapText="1"/>
    </xf>
    <xf numFmtId="0" fontId="3" fillId="2" borderId="22" xfId="0" applyFont="1" applyFill="1" applyBorder="1" applyAlignment="1">
      <alignment horizontal="center" vertical="center"/>
    </xf>
    <xf numFmtId="0" fontId="14" fillId="8" borderId="36" xfId="5" applyFont="1" applyFill="1" applyBorder="1" applyAlignment="1">
      <alignment horizontal="left" vertical="center"/>
    </xf>
    <xf numFmtId="0" fontId="3" fillId="10" borderId="22" xfId="0" applyFont="1" applyFill="1" applyBorder="1"/>
    <xf numFmtId="0" fontId="3" fillId="10" borderId="22" xfId="0" applyFont="1" applyFill="1" applyBorder="1" applyAlignment="1">
      <alignment vertical="top" wrapText="1"/>
    </xf>
    <xf numFmtId="0" fontId="32" fillId="10" borderId="22" xfId="0" applyFont="1" applyFill="1" applyBorder="1" applyAlignment="1">
      <alignment horizontal="left" vertical="top"/>
    </xf>
    <xf numFmtId="0" fontId="14" fillId="4" borderId="36" xfId="5" applyFont="1" applyFill="1" applyBorder="1" applyAlignment="1">
      <alignment horizontal="left" vertical="center"/>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8" fillId="2" borderId="22" xfId="7" applyFont="1" applyFill="1" applyBorder="1" applyAlignment="1">
      <alignment horizontal="left" vertical="top" wrapText="1"/>
    </xf>
    <xf numFmtId="0" fontId="27" fillId="2" borderId="22" xfId="7" applyFont="1" applyFill="1" applyBorder="1" applyAlignment="1">
      <alignment horizontal="left" vertical="top" wrapText="1"/>
    </xf>
    <xf numFmtId="0" fontId="9" fillId="3" borderId="37"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7" fillId="2" borderId="22"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3" fillId="11" borderId="34" xfId="0" applyFont="1" applyFill="1" applyBorder="1" applyAlignment="1">
      <alignment horizontal="center" vertical="center" wrapText="1"/>
    </xf>
    <xf numFmtId="0" fontId="33" fillId="11" borderId="35" xfId="0" applyFont="1" applyFill="1" applyBorder="1" applyAlignment="1">
      <alignment horizontal="center" vertical="center" wrapText="1"/>
    </xf>
    <xf numFmtId="0" fontId="33" fillId="11" borderId="22" xfId="0" applyFont="1" applyFill="1" applyBorder="1" applyAlignment="1">
      <alignment horizontal="center" vertical="center" wrapText="1"/>
    </xf>
    <xf numFmtId="0" fontId="12" fillId="2" borderId="1"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0" borderId="22" xfId="5" applyFont="1" applyFill="1" applyBorder="1" applyAlignment="1">
      <alignment vertical="top" wrapText="1"/>
    </xf>
    <xf numFmtId="0" fontId="3" fillId="6" borderId="22" xfId="5" applyNumberFormat="1" applyFont="1" applyFill="1" applyBorder="1" applyAlignment="1">
      <alignment vertical="top" wrapText="1"/>
    </xf>
    <xf numFmtId="0" fontId="3" fillId="6" borderId="50" xfId="5" applyNumberFormat="1" applyFont="1" applyFill="1" applyBorder="1" applyAlignment="1">
      <alignment vertical="top" wrapText="1"/>
    </xf>
    <xf numFmtId="0" fontId="3" fillId="6" borderId="51" xfId="5" applyFont="1" applyFill="1" applyBorder="1" applyAlignment="1">
      <alignment vertical="top" wrapText="1"/>
    </xf>
    <xf numFmtId="0" fontId="32" fillId="10" borderId="22" xfId="0"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0" fillId="0" borderId="0" xfId="0" applyFont="1" applyAlignment="1">
      <alignment horizontal="left" vertical="center"/>
    </xf>
    <xf numFmtId="0" fontId="8" fillId="2" borderId="46" xfId="5" applyFont="1" applyFill="1" applyBorder="1" applyAlignment="1">
      <alignment horizontal="left" wrapText="1"/>
    </xf>
    <xf numFmtId="0" fontId="8" fillId="2" borderId="47" xfId="5" applyFont="1" applyFill="1" applyBorder="1" applyAlignment="1">
      <alignment horizontal="left" wrapText="1"/>
    </xf>
    <xf numFmtId="0" fontId="8" fillId="2" borderId="48"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5"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5" xfId="2" applyFont="1" applyFill="1" applyBorder="1" applyAlignment="1">
      <alignment horizontal="center" vertical="center" wrapText="1"/>
    </xf>
    <xf numFmtId="0" fontId="18" fillId="2" borderId="42" xfId="2" applyFont="1" applyFill="1" applyBorder="1" applyAlignment="1">
      <alignment horizontal="center" vertical="center" wrapText="1"/>
    </xf>
    <xf numFmtId="0" fontId="18" fillId="2" borderId="43"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8" fillId="2" borderId="32" xfId="5" applyFont="1" applyFill="1" applyBorder="1" applyAlignment="1">
      <alignment horizontal="left" wrapText="1"/>
    </xf>
    <xf numFmtId="0" fontId="8" fillId="2" borderId="49"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4" fillId="4" borderId="52" xfId="5" applyFont="1" applyFill="1" applyBorder="1" applyAlignment="1">
      <alignment horizontal="center" vertical="center"/>
    </xf>
    <xf numFmtId="0" fontId="14" fillId="4" borderId="0" xfId="5" applyFont="1" applyFill="1" applyBorder="1" applyAlignment="1">
      <alignment horizontal="center" vertical="center"/>
    </xf>
    <xf numFmtId="0" fontId="32" fillId="9"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localhost:2710/"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3" sqref="G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72" t="s">
        <v>0</v>
      </c>
      <c r="D2" s="172"/>
      <c r="E2" s="172"/>
      <c r="F2" s="172"/>
      <c r="G2" s="172"/>
    </row>
    <row r="3" spans="1:7">
      <c r="B3" s="6"/>
      <c r="C3" s="7"/>
      <c r="F3" s="8"/>
    </row>
    <row r="4" spans="1:7" ht="14.25" customHeight="1">
      <c r="B4" s="9" t="s">
        <v>1</v>
      </c>
      <c r="C4" s="173" t="s">
        <v>146</v>
      </c>
      <c r="D4" s="173"/>
      <c r="E4" s="173"/>
      <c r="F4" s="9" t="s">
        <v>2</v>
      </c>
      <c r="G4" s="10" t="s">
        <v>148</v>
      </c>
    </row>
    <row r="5" spans="1:7" ht="14.25" customHeight="1">
      <c r="B5" s="9" t="s">
        <v>3</v>
      </c>
      <c r="C5" s="173" t="s">
        <v>147</v>
      </c>
      <c r="D5" s="173"/>
      <c r="E5" s="173"/>
      <c r="F5" s="9" t="s">
        <v>4</v>
      </c>
      <c r="G5" s="10" t="s">
        <v>149</v>
      </c>
    </row>
    <row r="6" spans="1:7" ht="15.75" customHeight="1">
      <c r="B6" s="174" t="s">
        <v>5</v>
      </c>
      <c r="C6" s="175" t="str">
        <f>C5&amp;"_"&amp;"System Test Case"&amp;"_"&amp;"v1.0"</f>
        <v>WS_System Test Case_v1.0</v>
      </c>
      <c r="D6" s="175"/>
      <c r="E6" s="175"/>
      <c r="F6" s="9" t="s">
        <v>6</v>
      </c>
      <c r="G6" s="72" t="s">
        <v>150</v>
      </c>
    </row>
    <row r="7" spans="1:7" ht="13.5" customHeight="1">
      <c r="B7" s="174"/>
      <c r="C7" s="175"/>
      <c r="D7" s="175"/>
      <c r="E7" s="175"/>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t="s">
        <v>150</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A5" zoomScale="80" zoomScaleNormal="80" workbookViewId="0">
      <selection activeCell="F12" sqref="F12:H20"/>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240</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543</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0</v>
      </c>
      <c r="B6" s="87">
        <f>COUNTIF(F12:G99,"Fail")</f>
        <v>0</v>
      </c>
      <c r="C6" s="87">
        <f>E6-D6-B6-A6</f>
        <v>30</v>
      </c>
      <c r="D6" s="88">
        <f>COUNTIF(F12:G99,"N/A")</f>
        <v>0</v>
      </c>
      <c r="E6" s="199">
        <f>COUNTA(A12:A99)*2</f>
        <v>30</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7.25" customHeight="1">
      <c r="A12" s="54" t="str">
        <f t="shared" ref="A12:A13" si="0">IF(OR(B12&lt;&gt;"",D12&lt;E11&gt;""),"["&amp;TEXT($B$2,"##")&amp;"-"&amp;TEXT(ROW()-10,"##")&amp;"]","")</f>
        <v>[Donate-2]</v>
      </c>
      <c r="B12" s="97" t="s">
        <v>544</v>
      </c>
      <c r="C12" s="97" t="s">
        <v>545</v>
      </c>
      <c r="D12" s="97" t="s">
        <v>546</v>
      </c>
      <c r="E12" s="99"/>
      <c r="F12" s="106"/>
      <c r="G12" s="106"/>
      <c r="H12" s="98"/>
      <c r="I12" s="101"/>
      <c r="J12" s="90"/>
    </row>
    <row r="13" spans="1:257" ht="16.5" customHeight="1">
      <c r="A13" s="54" t="str">
        <f t="shared" si="0"/>
        <v>[Donate-3]</v>
      </c>
      <c r="B13" s="97" t="s">
        <v>574</v>
      </c>
      <c r="C13" s="97" t="s">
        <v>575</v>
      </c>
      <c r="D13" s="97" t="s">
        <v>576</v>
      </c>
      <c r="E13" s="99"/>
      <c r="F13" s="106"/>
      <c r="G13" s="106"/>
      <c r="H13" s="98"/>
      <c r="I13" s="101"/>
      <c r="J13" s="90"/>
    </row>
    <row r="14" spans="1:257" ht="15.75" customHeight="1">
      <c r="A14" s="54" t="str">
        <f>IF(OR(B14&lt;&gt;"",D14&lt;E12&gt;""),"["&amp;TEXT($B$2,"##")&amp;"-"&amp;TEXT(ROW()-10,"##")&amp;"]","")</f>
        <v>[Donate-4]</v>
      </c>
      <c r="B14" s="97" t="s">
        <v>574</v>
      </c>
      <c r="C14" s="97" t="s">
        <v>577</v>
      </c>
      <c r="D14" s="97" t="s">
        <v>576</v>
      </c>
      <c r="E14" s="99"/>
      <c r="F14" s="106"/>
      <c r="G14" s="106"/>
      <c r="H14" s="98"/>
      <c r="I14" s="101"/>
      <c r="J14" s="90"/>
    </row>
    <row r="15" spans="1:257" ht="18" customHeight="1">
      <c r="A15" s="54" t="str">
        <f t="shared" ref="A15:A17" si="1">IF(OR(B15&lt;&gt;"",D15&lt;E14&gt;""),"["&amp;TEXT($B$2,"##")&amp;"-"&amp;TEXT(ROW()-10,"##")&amp;"]","")</f>
        <v>[Donate-5]</v>
      </c>
      <c r="B15" s="97" t="s">
        <v>574</v>
      </c>
      <c r="C15" s="97" t="s">
        <v>578</v>
      </c>
      <c r="D15" s="97" t="s">
        <v>576</v>
      </c>
      <c r="E15" s="99"/>
      <c r="F15" s="106"/>
      <c r="G15" s="106"/>
      <c r="H15" s="98"/>
      <c r="I15" s="101"/>
      <c r="J15" s="90"/>
    </row>
    <row r="16" spans="1:257" ht="15.75" customHeight="1">
      <c r="A16" s="54" t="str">
        <f t="shared" si="1"/>
        <v>[Donate-6]</v>
      </c>
      <c r="B16" s="97" t="s">
        <v>579</v>
      </c>
      <c r="C16" s="97" t="s">
        <v>545</v>
      </c>
      <c r="D16" s="97" t="s">
        <v>580</v>
      </c>
      <c r="E16" s="99"/>
      <c r="F16" s="106"/>
      <c r="G16" s="106"/>
      <c r="H16" s="98"/>
      <c r="I16" s="101"/>
      <c r="J16" s="90"/>
    </row>
    <row r="17" spans="1:10" ht="15" customHeight="1">
      <c r="A17" s="54" t="str">
        <f t="shared" si="1"/>
        <v>[Donate-7]</v>
      </c>
      <c r="B17" s="97" t="s">
        <v>579</v>
      </c>
      <c r="C17" s="97" t="s">
        <v>545</v>
      </c>
      <c r="D17" s="97" t="s">
        <v>581</v>
      </c>
      <c r="E17" s="99"/>
      <c r="F17" s="106"/>
      <c r="G17" s="106"/>
      <c r="H17" s="98"/>
      <c r="I17" s="101"/>
      <c r="J17" s="90"/>
    </row>
    <row r="18" spans="1:10" ht="15.75" customHeight="1">
      <c r="A18" s="54" t="str">
        <f t="shared" ref="A18:A19" si="2">IF(OR(B18&lt;&gt;"",D18&lt;E15&gt;""),"["&amp;TEXT($B$2,"##")&amp;"-"&amp;TEXT(ROW()-10,"##")&amp;"]","")</f>
        <v>[Donate-8]</v>
      </c>
      <c r="B18" s="97" t="s">
        <v>579</v>
      </c>
      <c r="C18" s="97" t="s">
        <v>545</v>
      </c>
      <c r="D18" s="97" t="s">
        <v>582</v>
      </c>
      <c r="E18" s="99"/>
      <c r="F18" s="106"/>
      <c r="G18" s="106"/>
      <c r="H18" s="98"/>
      <c r="I18" s="101"/>
      <c r="J18" s="90"/>
    </row>
    <row r="19" spans="1:10" ht="16.5" customHeight="1">
      <c r="A19" s="54" t="str">
        <f t="shared" si="2"/>
        <v>[Donate-9]</v>
      </c>
      <c r="B19" s="97" t="s">
        <v>579</v>
      </c>
      <c r="C19" s="97" t="s">
        <v>545</v>
      </c>
      <c r="D19" s="97" t="s">
        <v>583</v>
      </c>
      <c r="E19" s="99"/>
      <c r="F19" s="106"/>
      <c r="G19" s="106"/>
      <c r="H19" s="98"/>
      <c r="I19" s="101"/>
      <c r="J19" s="90"/>
    </row>
    <row r="20" spans="1:10" ht="15" customHeight="1">
      <c r="A20" s="54" t="str">
        <f t="shared" ref="A20" si="3">IF(OR(B20&lt;&gt;"",D20&lt;E19&gt;""),"["&amp;TEXT($B$2,"##")&amp;"-"&amp;TEXT(ROW()-10,"##")&amp;"]","")</f>
        <v>[Donate-10]</v>
      </c>
      <c r="B20" s="97" t="s">
        <v>584</v>
      </c>
      <c r="C20" s="97" t="s">
        <v>587</v>
      </c>
      <c r="D20" s="97" t="s">
        <v>588</v>
      </c>
      <c r="E20" s="99"/>
      <c r="F20" s="106"/>
      <c r="G20" s="106"/>
      <c r="H20" s="98"/>
      <c r="I20" s="101"/>
      <c r="J20" s="90"/>
    </row>
    <row r="21" spans="1:10" ht="14.25" customHeight="1">
      <c r="A21" s="54" t="str">
        <f t="shared" ref="A21" si="4">IF(OR(B21&lt;&gt;"",D21&lt;E20&gt;""),"["&amp;TEXT($B$2,"##")&amp;"-"&amp;TEXT(ROW()-10,"##")&amp;"]","")</f>
        <v>[Donate-11]</v>
      </c>
      <c r="B21" s="97" t="s">
        <v>589</v>
      </c>
      <c r="C21" s="97" t="s">
        <v>592</v>
      </c>
      <c r="D21" s="97" t="s">
        <v>595</v>
      </c>
      <c r="E21" s="99"/>
      <c r="F21" s="106"/>
      <c r="G21" s="106"/>
      <c r="H21" s="98"/>
      <c r="I21" s="101"/>
      <c r="J21" s="90"/>
    </row>
    <row r="22" spans="1:10" ht="15" customHeight="1">
      <c r="A22" s="54" t="str">
        <f t="shared" ref="A22" si="5">IF(OR(B22&lt;&gt;"",D22&lt;E21&gt;""),"["&amp;TEXT($B$2,"##")&amp;"-"&amp;TEXT(ROW()-10,"##")&amp;"]","")</f>
        <v>[Donate-12]</v>
      </c>
      <c r="B22" s="97" t="s">
        <v>593</v>
      </c>
      <c r="C22" s="97" t="s">
        <v>592</v>
      </c>
      <c r="D22" s="97" t="s">
        <v>594</v>
      </c>
      <c r="E22" s="99"/>
      <c r="F22" s="106"/>
      <c r="G22" s="106"/>
      <c r="H22" s="98"/>
      <c r="I22" s="101"/>
      <c r="J22" s="90"/>
    </row>
    <row r="23" spans="1:10" ht="14.25" customHeight="1">
      <c r="A23" s="54" t="str">
        <f>IF(OR(B23&lt;&gt;"",D23&lt;E21&gt;""),"["&amp;TEXT($B$2,"##")&amp;"-"&amp;TEXT(ROW()-10,"##")&amp;"]","")</f>
        <v>[Donate-13]</v>
      </c>
      <c r="B23" s="97" t="s">
        <v>590</v>
      </c>
      <c r="C23" s="97" t="s">
        <v>592</v>
      </c>
      <c r="D23" s="97" t="s">
        <v>595</v>
      </c>
      <c r="E23" s="99"/>
      <c r="F23" s="106"/>
      <c r="G23" s="106"/>
      <c r="H23" s="98"/>
      <c r="I23" s="101"/>
      <c r="J23" s="90"/>
    </row>
    <row r="24" spans="1:10" ht="16.5" customHeight="1">
      <c r="A24" s="54" t="str">
        <f t="shared" ref="A24" si="6">IF(OR(B24&lt;&gt;"",D24&lt;E23&gt;""),"["&amp;TEXT($B$2,"##")&amp;"-"&amp;TEXT(ROW()-10,"##")&amp;"]","")</f>
        <v>[Donate-14]</v>
      </c>
      <c r="B24" s="97" t="s">
        <v>596</v>
      </c>
      <c r="C24" s="97" t="s">
        <v>592</v>
      </c>
      <c r="D24" s="97" t="s">
        <v>594</v>
      </c>
      <c r="E24" s="99"/>
      <c r="F24" s="106"/>
      <c r="G24" s="106"/>
      <c r="H24" s="98"/>
      <c r="I24" s="101"/>
      <c r="J24" s="90"/>
    </row>
    <row r="25" spans="1:10" ht="15" customHeight="1">
      <c r="A25" s="54" t="str">
        <f>IF(OR(B25&lt;&gt;"",D25&lt;E23&gt;""),"["&amp;TEXT($B$2,"##")&amp;"-"&amp;TEXT(ROW()-10,"##")&amp;"]","")</f>
        <v>[Donate-15]</v>
      </c>
      <c r="B25" s="97" t="s">
        <v>591</v>
      </c>
      <c r="C25" s="97" t="s">
        <v>592</v>
      </c>
      <c r="D25" s="97" t="s">
        <v>595</v>
      </c>
      <c r="E25" s="99"/>
      <c r="F25" s="106"/>
      <c r="G25" s="106"/>
      <c r="H25" s="98"/>
      <c r="I25" s="101"/>
      <c r="J25" s="90"/>
    </row>
    <row r="26" spans="1:10" ht="14.25" customHeight="1">
      <c r="A26" s="54" t="str">
        <f t="shared" ref="A26" si="7">IF(OR(B26&lt;&gt;"",D26&lt;E25&gt;""),"["&amp;TEXT($B$2,"##")&amp;"-"&amp;TEXT(ROW()-10,"##")&amp;"]","")</f>
        <v>[Donate-16]</v>
      </c>
      <c r="B26" s="97" t="s">
        <v>597</v>
      </c>
      <c r="C26" s="97" t="s">
        <v>592</v>
      </c>
      <c r="D26" s="97" t="s">
        <v>594</v>
      </c>
      <c r="E26" s="99"/>
      <c r="F26" s="106"/>
      <c r="G26" s="106"/>
      <c r="H26" s="98"/>
      <c r="I26" s="101"/>
      <c r="J26" s="90"/>
    </row>
    <row r="27" spans="1:10">
      <c r="A27" s="54"/>
      <c r="B27" s="102"/>
      <c r="C27" s="97"/>
      <c r="D27" s="102"/>
      <c r="E27" s="104"/>
      <c r="F27" s="106"/>
      <c r="G27" s="106"/>
      <c r="H27" s="98"/>
      <c r="I27" s="104"/>
      <c r="J27" s="90"/>
    </row>
    <row r="28" spans="1:10">
      <c r="A28" s="54"/>
      <c r="B28" s="102"/>
      <c r="C28" s="97"/>
      <c r="D28" s="97"/>
      <c r="E28" s="104"/>
      <c r="F28" s="106"/>
      <c r="G28" s="106"/>
      <c r="H28" s="98"/>
      <c r="I28" s="104"/>
      <c r="J28" s="90"/>
    </row>
    <row r="29" spans="1:10">
      <c r="A29" s="54"/>
      <c r="B29" s="102"/>
      <c r="C29" s="97"/>
      <c r="D29" s="97"/>
      <c r="E29" s="104"/>
      <c r="F29" s="106"/>
      <c r="G29" s="106"/>
      <c r="H29" s="98"/>
      <c r="I29" s="104"/>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A4" zoomScale="80" zoomScaleNormal="80" workbookViewId="0">
      <selection activeCell="A12" sqref="A1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125</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543</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0</v>
      </c>
      <c r="B6" s="87">
        <f>COUNTIF(F12:G99,"Fail")</f>
        <v>0</v>
      </c>
      <c r="C6" s="87">
        <f>E6-D6-B6-A6</f>
        <v>36</v>
      </c>
      <c r="D6" s="88">
        <f>COUNTIF(F12:G99,"N/A")</f>
        <v>0</v>
      </c>
      <c r="E6" s="199">
        <f>COUNTA(A12:A99)*2</f>
        <v>36</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5" customHeight="1">
      <c r="A12" s="54" t="str">
        <f t="shared" ref="A12:A13" si="0">IF(OR(B12&lt;&gt;"",D12&lt;E11&gt;""),"["&amp;TEXT($B$2,"##")&amp;"-"&amp;TEXT(ROW()-10,"##")&amp;"]","")</f>
        <v>[Message-2]</v>
      </c>
      <c r="B12" s="97" t="s">
        <v>598</v>
      </c>
      <c r="C12" s="97" t="s">
        <v>599</v>
      </c>
      <c r="D12" s="97" t="s">
        <v>600</v>
      </c>
      <c r="E12" s="99"/>
      <c r="F12" s="106"/>
      <c r="G12" s="106"/>
      <c r="H12" s="98"/>
      <c r="I12" s="101"/>
      <c r="J12" s="90"/>
    </row>
    <row r="13" spans="1:257" ht="14.25" customHeight="1">
      <c r="A13" s="54" t="str">
        <f t="shared" si="0"/>
        <v>[Message-3]</v>
      </c>
      <c r="B13" s="97" t="s">
        <v>602</v>
      </c>
      <c r="C13" s="97" t="s">
        <v>599</v>
      </c>
      <c r="D13" s="97" t="s">
        <v>603</v>
      </c>
      <c r="E13" s="99"/>
      <c r="F13" s="106"/>
      <c r="G13" s="106"/>
      <c r="H13" s="98"/>
      <c r="I13" s="101"/>
      <c r="J13" s="90"/>
    </row>
    <row r="14" spans="1:257" ht="15.75" customHeight="1">
      <c r="A14" s="54" t="str">
        <f>IF(OR(B14&lt;&gt;"",D14&lt;E12&gt;""),"["&amp;TEXT($B$2,"##")&amp;"-"&amp;TEXT(ROW()-10,"##")&amp;"]","")</f>
        <v>[Message-4]</v>
      </c>
      <c r="B14" s="97" t="s">
        <v>604</v>
      </c>
      <c r="C14" s="97" t="s">
        <v>599</v>
      </c>
      <c r="D14" s="97" t="s">
        <v>601</v>
      </c>
      <c r="E14" s="99"/>
      <c r="F14" s="106"/>
      <c r="G14" s="106"/>
      <c r="H14" s="98"/>
      <c r="I14" s="101"/>
      <c r="J14" s="90"/>
    </row>
    <row r="15" spans="1:257" ht="15.75" customHeight="1">
      <c r="A15" s="54" t="str">
        <f t="shared" ref="A15" si="1">IF(OR(B15&lt;&gt;"",D15&lt;E14&gt;""),"["&amp;TEXT($B$2,"##")&amp;"-"&amp;TEXT(ROW()-10,"##")&amp;"]","")</f>
        <v>[Message-5]</v>
      </c>
      <c r="B15" s="97" t="s">
        <v>605</v>
      </c>
      <c r="C15" s="97" t="s">
        <v>599</v>
      </c>
      <c r="D15" s="97" t="s">
        <v>606</v>
      </c>
      <c r="E15" s="99"/>
      <c r="F15" s="106"/>
      <c r="G15" s="106"/>
      <c r="H15" s="98"/>
      <c r="I15" s="101"/>
      <c r="J15" s="90"/>
    </row>
    <row r="16" spans="1:257" ht="13.5" customHeight="1">
      <c r="A16" s="54" t="str">
        <f t="shared" ref="A16:A18" si="2">IF(OR(B16&lt;&gt;"",D16&lt;E15&gt;""),"["&amp;TEXT($B$2,"##")&amp;"-"&amp;TEXT(ROW()-10,"##")&amp;"]","")</f>
        <v>[Message-6]</v>
      </c>
      <c r="B16" s="97" t="s">
        <v>607</v>
      </c>
      <c r="C16" s="97" t="s">
        <v>608</v>
      </c>
      <c r="D16" s="97" t="s">
        <v>609</v>
      </c>
      <c r="E16" s="99"/>
      <c r="F16" s="106"/>
      <c r="G16" s="106"/>
      <c r="H16" s="98"/>
      <c r="I16" s="101"/>
      <c r="J16" s="90"/>
    </row>
    <row r="17" spans="1:10" ht="15.75" customHeight="1">
      <c r="A17" s="54" t="str">
        <f t="shared" si="2"/>
        <v>[Message-7]</v>
      </c>
      <c r="B17" s="97" t="s">
        <v>614</v>
      </c>
      <c r="C17" s="97" t="s">
        <v>608</v>
      </c>
      <c r="D17" s="97" t="s">
        <v>615</v>
      </c>
      <c r="E17" s="99"/>
      <c r="F17" s="106"/>
      <c r="G17" s="106"/>
      <c r="H17" s="98"/>
      <c r="I17" s="101"/>
      <c r="J17" s="90"/>
    </row>
    <row r="18" spans="1:10" ht="15.75" customHeight="1">
      <c r="A18" s="54" t="str">
        <f t="shared" si="2"/>
        <v>[Message-8]</v>
      </c>
      <c r="B18" s="97" t="s">
        <v>616</v>
      </c>
      <c r="C18" s="97" t="s">
        <v>608</v>
      </c>
      <c r="D18" s="97" t="s">
        <v>617</v>
      </c>
      <c r="E18" s="99"/>
      <c r="F18" s="106"/>
      <c r="G18" s="106"/>
      <c r="H18" s="98"/>
      <c r="I18" s="101"/>
      <c r="J18" s="90"/>
    </row>
    <row r="19" spans="1:10" ht="15" customHeight="1">
      <c r="A19" s="54" t="str">
        <f>IF(OR(B19&lt;&gt;"",D19&lt;E16&gt;""),"["&amp;TEXT($B$2,"##")&amp;"-"&amp;TEXT(ROW()-10,"##")&amp;"]","")</f>
        <v>[Message-9]</v>
      </c>
      <c r="B19" s="97" t="s">
        <v>610</v>
      </c>
      <c r="C19" s="97" t="s">
        <v>608</v>
      </c>
      <c r="D19" s="97" t="s">
        <v>611</v>
      </c>
      <c r="E19" s="99"/>
      <c r="F19" s="106"/>
      <c r="G19" s="106"/>
      <c r="H19" s="98"/>
      <c r="I19" s="101"/>
      <c r="J19" s="90"/>
    </row>
    <row r="20" spans="1:10" ht="15" customHeight="1">
      <c r="A20" s="54" t="str">
        <f>IF(OR(B20&lt;&gt;"",D20&lt;E14&gt;""),"["&amp;TEXT($B$2,"##")&amp;"-"&amp;TEXT(ROW()-10,"##")&amp;"]","")</f>
        <v>[Message-10]</v>
      </c>
      <c r="B20" s="97" t="s">
        <v>612</v>
      </c>
      <c r="C20" s="97" t="s">
        <v>608</v>
      </c>
      <c r="D20" s="97" t="s">
        <v>613</v>
      </c>
      <c r="E20" s="99"/>
      <c r="F20" s="106"/>
      <c r="G20" s="106"/>
      <c r="H20" s="98"/>
      <c r="I20" s="101"/>
      <c r="J20" s="90"/>
    </row>
    <row r="21" spans="1:10" ht="16.5" customHeight="1">
      <c r="A21" s="54" t="str">
        <f>IF(OR(B21&lt;&gt;"",D21&lt;E15&gt;""),"["&amp;TEXT($B$2,"##")&amp;"-"&amp;TEXT(ROW()-10,"##")&amp;"]","")</f>
        <v>[Message-11]</v>
      </c>
      <c r="B21" s="97" t="s">
        <v>621</v>
      </c>
      <c r="C21" s="97" t="s">
        <v>608</v>
      </c>
      <c r="D21" s="97" t="s">
        <v>622</v>
      </c>
      <c r="E21" s="99"/>
      <c r="F21" s="106"/>
      <c r="G21" s="106"/>
      <c r="H21" s="98"/>
      <c r="I21" s="101"/>
      <c r="J21" s="90"/>
    </row>
    <row r="22" spans="1:10" ht="16.5" customHeight="1">
      <c r="A22" s="54" t="str">
        <f>IF(OR(B22&lt;&gt;"",D22&lt;E16&gt;""),"["&amp;TEXT($B$2,"##")&amp;"-"&amp;TEXT(ROW()-10,"##")&amp;"]","")</f>
        <v>[Message-12]</v>
      </c>
      <c r="B22" s="97" t="s">
        <v>618</v>
      </c>
      <c r="C22" s="97" t="s">
        <v>619</v>
      </c>
      <c r="D22" s="97" t="s">
        <v>620</v>
      </c>
      <c r="E22" s="99"/>
      <c r="F22" s="106"/>
      <c r="G22" s="106"/>
      <c r="H22" s="98"/>
      <c r="I22" s="101"/>
      <c r="J22" s="90"/>
    </row>
    <row r="23" spans="1:10" ht="15.75" customHeight="1">
      <c r="A23" s="54" t="str">
        <f t="shared" ref="A23:A24" si="3">IF(OR(B23&lt;&gt;"",D23&lt;E22&gt;""),"["&amp;TEXT($B$2,"##")&amp;"-"&amp;TEXT(ROW()-10,"##")&amp;"]","")</f>
        <v>[Message-13]</v>
      </c>
      <c r="B23" s="97" t="s">
        <v>623</v>
      </c>
      <c r="C23" s="97" t="s">
        <v>624</v>
      </c>
      <c r="D23" s="97" t="s">
        <v>625</v>
      </c>
      <c r="E23" s="99"/>
      <c r="F23" s="106"/>
      <c r="G23" s="106"/>
      <c r="H23" s="98"/>
      <c r="I23" s="101"/>
      <c r="J23" s="90"/>
    </row>
    <row r="24" spans="1:10" ht="15" customHeight="1">
      <c r="A24" s="54" t="str">
        <f t="shared" si="3"/>
        <v>[Message-14]</v>
      </c>
      <c r="B24" s="97" t="s">
        <v>626</v>
      </c>
      <c r="C24" s="97" t="s">
        <v>627</v>
      </c>
      <c r="D24" s="97" t="s">
        <v>628</v>
      </c>
      <c r="E24" s="99"/>
      <c r="F24" s="106"/>
      <c r="G24" s="106"/>
      <c r="H24" s="98"/>
      <c r="I24" s="101"/>
      <c r="J24" s="90"/>
    </row>
    <row r="25" spans="1:10" ht="15.75" customHeight="1">
      <c r="A25" s="54" t="str">
        <f t="shared" ref="A25" si="4">IF(OR(B25&lt;&gt;"",D25&lt;E24&gt;""),"["&amp;TEXT($B$2,"##")&amp;"-"&amp;TEXT(ROW()-10,"##")&amp;"]","")</f>
        <v>[Message-15]</v>
      </c>
      <c r="B25" s="97" t="s">
        <v>629</v>
      </c>
      <c r="C25" s="97" t="s">
        <v>627</v>
      </c>
      <c r="D25" s="97" t="s">
        <v>630</v>
      </c>
      <c r="E25" s="99"/>
      <c r="F25" s="106"/>
      <c r="G25" s="106"/>
      <c r="H25" s="98"/>
      <c r="I25" s="101"/>
      <c r="J25" s="90"/>
    </row>
    <row r="26" spans="1:10" ht="13.5" customHeight="1">
      <c r="A26" s="54" t="str">
        <f t="shared" ref="A26" si="5">IF(OR(B26&lt;&gt;"",D26&lt;E25&gt;""),"["&amp;TEXT($B$2,"##")&amp;"-"&amp;TEXT(ROW()-10,"##")&amp;"]","")</f>
        <v>[Message-16]</v>
      </c>
      <c r="B26" s="97" t="s">
        <v>629</v>
      </c>
      <c r="C26" s="97" t="s">
        <v>627</v>
      </c>
      <c r="D26" s="97" t="s">
        <v>630</v>
      </c>
      <c r="E26" s="99"/>
      <c r="F26" s="106"/>
      <c r="G26" s="106"/>
      <c r="H26" s="98"/>
      <c r="I26" s="101"/>
      <c r="J26" s="90"/>
    </row>
    <row r="27" spans="1:10" ht="15" customHeight="1">
      <c r="A27" s="54" t="str">
        <f t="shared" ref="A27" si="6">IF(OR(B27&lt;&gt;"",D27&lt;E26&gt;""),"["&amp;TEXT($B$2,"##")&amp;"-"&amp;TEXT(ROW()-10,"##")&amp;"]","")</f>
        <v>[Message-17]</v>
      </c>
      <c r="B27" s="97" t="s">
        <v>631</v>
      </c>
      <c r="C27" s="97" t="s">
        <v>636</v>
      </c>
      <c r="D27" s="97" t="s">
        <v>640</v>
      </c>
      <c r="E27" s="99"/>
      <c r="F27" s="106"/>
      <c r="G27" s="106"/>
      <c r="H27" s="98"/>
      <c r="I27" s="101"/>
      <c r="J27" s="90"/>
    </row>
    <row r="28" spans="1:10" ht="14.25" customHeight="1">
      <c r="A28" s="54" t="str">
        <f>IF(OR(B28&lt;&gt;"",D28&lt;E26&gt;""),"["&amp;TEXT($B$2,"##")&amp;"-"&amp;TEXT(ROW()-10,"##")&amp;"]","")</f>
        <v>[Message-18]</v>
      </c>
      <c r="B28" s="97" t="s">
        <v>632</v>
      </c>
      <c r="C28" s="97" t="s">
        <v>637</v>
      </c>
      <c r="D28" s="97" t="s">
        <v>639</v>
      </c>
      <c r="E28" s="99"/>
      <c r="F28" s="106"/>
      <c r="G28" s="106"/>
      <c r="H28" s="98"/>
      <c r="I28" s="101"/>
      <c r="J28" s="90"/>
    </row>
    <row r="29" spans="1:10" ht="15.75" customHeight="1">
      <c r="A29" s="54" t="str">
        <f t="shared" ref="A29" si="7">IF(OR(B29&lt;&gt;"",D29&lt;E28&gt;""),"["&amp;TEXT($B$2,"##")&amp;"-"&amp;TEXT(ROW()-10,"##")&amp;"]","")</f>
        <v>[Message-19]</v>
      </c>
      <c r="B29" s="97" t="s">
        <v>633</v>
      </c>
      <c r="C29" s="97" t="s">
        <v>638</v>
      </c>
      <c r="D29" s="97" t="s">
        <v>639</v>
      </c>
      <c r="E29" s="99"/>
      <c r="F29" s="106"/>
      <c r="G29" s="106"/>
      <c r="H29" s="98"/>
      <c r="I29" s="101"/>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3"/>
  <sheetViews>
    <sheetView zoomScale="70" zoomScaleNormal="70" workbookViewId="0">
      <selection activeCell="F12" sqref="F12"/>
    </sheetView>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2"/>
    <col min="9" max="9" width="16.25" style="90" customWidth="1"/>
    <col min="10" max="10" width="9.375" style="91" hidden="1"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Bot="1">
      <c r="A1" s="93" t="s">
        <v>47</v>
      </c>
      <c r="B1" s="76"/>
      <c r="C1" s="76"/>
      <c r="D1" s="76"/>
      <c r="E1" s="76"/>
      <c r="F1" s="76"/>
      <c r="G1" s="76"/>
      <c r="H1" s="77"/>
      <c r="J1" s="78" t="s">
        <v>22</v>
      </c>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196" t="s">
        <v>126</v>
      </c>
      <c r="C2" s="196"/>
      <c r="D2" s="196"/>
      <c r="E2" s="196"/>
      <c r="F2" s="196"/>
      <c r="G2" s="196"/>
      <c r="H2" s="79"/>
      <c r="J2" s="78" t="s">
        <v>24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196" t="s">
        <v>130</v>
      </c>
      <c r="C3" s="196"/>
      <c r="D3" s="196"/>
      <c r="E3" s="196"/>
      <c r="F3" s="196"/>
      <c r="G3" s="196"/>
      <c r="H3" s="79"/>
      <c r="J3" s="80"/>
      <c r="O3" s="78"/>
      <c r="P3" s="80"/>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187" t="s">
        <v>148</v>
      </c>
      <c r="C4" s="188"/>
      <c r="D4" s="188"/>
      <c r="E4" s="188"/>
      <c r="F4" s="188"/>
      <c r="G4" s="189"/>
      <c r="H4" s="79"/>
      <c r="J4" s="78" t="s">
        <v>29</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161" t="s">
        <v>27</v>
      </c>
      <c r="E5" s="198" t="s">
        <v>28</v>
      </c>
      <c r="F5" s="198"/>
      <c r="G5" s="198"/>
      <c r="H5" s="84"/>
      <c r="J5" s="78" t="s">
        <v>27</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COUNTIF(F11:G55,"Pass")</f>
        <v>0</v>
      </c>
      <c r="B6" s="87">
        <f>COUNTIF(F11:G55,"Fail")</f>
        <v>0</v>
      </c>
      <c r="C6" s="87">
        <f>E6-D6-B6-A6</f>
        <v>142</v>
      </c>
      <c r="D6" s="88">
        <f>COUNTIF(F11:G55,"N/A")</f>
        <v>0</v>
      </c>
      <c r="E6" s="199">
        <f>COUNTA(A11:A83)*2</f>
        <v>142</v>
      </c>
      <c r="F6" s="199"/>
      <c r="G6" s="199"/>
      <c r="H6" s="84"/>
      <c r="I6" s="126"/>
      <c r="J6" s="90"/>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78"/>
      <c r="B7" s="78"/>
      <c r="C7" s="78"/>
      <c r="D7" s="89"/>
      <c r="E7" s="89"/>
      <c r="F7" s="89"/>
      <c r="G7" s="89"/>
      <c r="H7" s="84"/>
      <c r="J7" s="90"/>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78"/>
      <c r="B8" s="78"/>
      <c r="C8" s="78"/>
      <c r="D8" s="89"/>
      <c r="E8" s="89"/>
      <c r="F8" s="89"/>
      <c r="G8" s="89"/>
      <c r="H8" s="84"/>
      <c r="J8" s="90"/>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54" t="s">
        <v>30</v>
      </c>
      <c r="B10" s="155" t="s">
        <v>31</v>
      </c>
      <c r="C10" s="155" t="s">
        <v>32</v>
      </c>
      <c r="D10" s="155" t="s">
        <v>33</v>
      </c>
      <c r="E10" s="155" t="s">
        <v>34</v>
      </c>
      <c r="F10" s="155" t="s">
        <v>193</v>
      </c>
      <c r="G10" s="155" t="s">
        <v>547</v>
      </c>
      <c r="H10" s="155" t="s">
        <v>35</v>
      </c>
      <c r="I10" s="155" t="s">
        <v>36</v>
      </c>
      <c r="J10" s="90"/>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145"/>
      <c r="B11" s="202" t="s">
        <v>58</v>
      </c>
      <c r="C11" s="202"/>
      <c r="D11" s="202"/>
      <c r="E11" s="202"/>
      <c r="F11" s="202"/>
      <c r="G11" s="202"/>
      <c r="H11" s="202"/>
      <c r="I11" s="202"/>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7.25" customHeight="1">
      <c r="A12" s="168" t="str">
        <f>IF(OR(B12&lt;&gt;"",D12&lt;&gt;""),"["&amp;TEXT($B$2,"##")&amp;"-"&amp;TEXT(ROW()-10,"##")&amp;"]","")</f>
        <v>[Admin Module-2]</v>
      </c>
      <c r="B12" s="97" t="s">
        <v>641</v>
      </c>
      <c r="C12" s="97" t="s">
        <v>642</v>
      </c>
      <c r="D12" s="97" t="s">
        <v>643</v>
      </c>
      <c r="E12" s="152"/>
      <c r="F12" s="97"/>
      <c r="G12" s="97"/>
      <c r="H12" s="100"/>
      <c r="I12" s="156"/>
      <c r="J12" s="90"/>
    </row>
    <row r="13" spans="1:257" ht="15" customHeight="1">
      <c r="A13" s="168" t="str">
        <f t="shared" ref="A13:A20" si="0">IF(OR(B13&lt;&gt;"",D13&lt;&gt;""),"["&amp;TEXT($B$2,"##")&amp;"-"&amp;TEXT(ROW()-10,"##")&amp;"]","")</f>
        <v>[Admin Module-3]</v>
      </c>
      <c r="B13" s="97" t="s">
        <v>644</v>
      </c>
      <c r="C13" s="97" t="s">
        <v>645</v>
      </c>
      <c r="D13" s="97" t="s">
        <v>646</v>
      </c>
      <c r="E13" s="153"/>
      <c r="F13" s="97"/>
      <c r="G13" s="97"/>
      <c r="H13" s="100"/>
      <c r="I13" s="146"/>
      <c r="J13" s="90"/>
    </row>
    <row r="14" spans="1:257" ht="17.25" customHeight="1">
      <c r="A14" s="168" t="str">
        <f t="shared" si="0"/>
        <v>[Admin Module-4]</v>
      </c>
      <c r="B14" s="97" t="s">
        <v>647</v>
      </c>
      <c r="C14" s="97" t="s">
        <v>648</v>
      </c>
      <c r="D14" s="97" t="s">
        <v>649</v>
      </c>
      <c r="E14" s="153"/>
      <c r="F14" s="97"/>
      <c r="G14" s="97"/>
      <c r="H14" s="100"/>
      <c r="I14" s="146"/>
      <c r="J14" s="90"/>
    </row>
    <row r="15" spans="1:257" ht="15" customHeight="1">
      <c r="A15" s="168" t="str">
        <f t="shared" si="0"/>
        <v>[Admin Module-5]</v>
      </c>
      <c r="B15" s="97" t="s">
        <v>650</v>
      </c>
      <c r="C15" s="97" t="s">
        <v>651</v>
      </c>
      <c r="D15" s="97" t="s">
        <v>649</v>
      </c>
      <c r="E15" s="153"/>
      <c r="F15" s="97"/>
      <c r="G15" s="97"/>
      <c r="H15" s="100"/>
      <c r="I15" s="146"/>
      <c r="J15" s="90"/>
    </row>
    <row r="16" spans="1:257" ht="16.5" customHeight="1">
      <c r="A16" s="169" t="str">
        <f t="shared" si="0"/>
        <v>[Admin Module-6]</v>
      </c>
      <c r="B16" s="170" t="s">
        <v>652</v>
      </c>
      <c r="C16" s="170" t="s">
        <v>653</v>
      </c>
      <c r="D16" s="97" t="s">
        <v>649</v>
      </c>
      <c r="E16" s="153"/>
      <c r="F16" s="97"/>
      <c r="G16" s="97"/>
      <c r="H16" s="100"/>
      <c r="I16" s="146"/>
      <c r="J16" s="90"/>
    </row>
    <row r="17" spans="1:248" ht="15" customHeight="1">
      <c r="A17" s="168" t="str">
        <f t="shared" si="0"/>
        <v>[Admin Module-7]</v>
      </c>
      <c r="B17" s="95" t="s">
        <v>654</v>
      </c>
      <c r="C17" s="95" t="s">
        <v>655</v>
      </c>
      <c r="D17" s="97" t="s">
        <v>649</v>
      </c>
      <c r="E17" s="153"/>
      <c r="F17" s="97"/>
      <c r="G17" s="97"/>
      <c r="H17" s="100"/>
      <c r="I17" s="146"/>
      <c r="J17" s="90"/>
    </row>
    <row r="18" spans="1:248" ht="13.5" customHeight="1">
      <c r="A18" s="168" t="str">
        <f t="shared" si="0"/>
        <v>[Admin Module-8]</v>
      </c>
      <c r="B18" s="97" t="s">
        <v>656</v>
      </c>
      <c r="C18" s="97" t="s">
        <v>657</v>
      </c>
      <c r="D18" s="97" t="s">
        <v>649</v>
      </c>
      <c r="E18" s="153"/>
      <c r="F18" s="97"/>
      <c r="G18" s="97"/>
      <c r="H18" s="100"/>
      <c r="I18" s="146"/>
      <c r="J18" s="90"/>
    </row>
    <row r="19" spans="1:248" ht="14.25" customHeight="1">
      <c r="A19" s="168" t="str">
        <f t="shared" si="0"/>
        <v>[Admin Module-9]</v>
      </c>
      <c r="B19" s="97" t="s">
        <v>656</v>
      </c>
      <c r="C19" s="97" t="s">
        <v>658</v>
      </c>
      <c r="D19" s="97" t="s">
        <v>649</v>
      </c>
      <c r="E19" s="153"/>
      <c r="F19" s="97"/>
      <c r="G19" s="97"/>
      <c r="H19" s="100"/>
      <c r="I19" s="146"/>
      <c r="J19" s="90"/>
    </row>
    <row r="20" spans="1:248" ht="17.25" customHeight="1">
      <c r="A20" s="168" t="str">
        <f t="shared" si="0"/>
        <v>[Admin Module-10]</v>
      </c>
      <c r="B20" s="97" t="s">
        <v>659</v>
      </c>
      <c r="C20" s="97" t="s">
        <v>660</v>
      </c>
      <c r="D20" s="97" t="s">
        <v>649</v>
      </c>
      <c r="E20" s="153"/>
      <c r="F20" s="97"/>
      <c r="G20" s="97"/>
      <c r="H20" s="100"/>
      <c r="I20" s="146"/>
      <c r="J20" s="90"/>
    </row>
    <row r="21" spans="1:248" ht="14.25" customHeight="1">
      <c r="A21" s="138" t="str">
        <f t="shared" ref="A21" si="1">IF(OR(B21&lt;&gt;"",D21&lt;&gt;""),"["&amp;TEXT($B$2,"##")&amp;"-"&amp;TEXT(ROW()-10,"##")&amp;"]","")</f>
        <v>[Admin Module-11]</v>
      </c>
      <c r="B21" s="97" t="s">
        <v>128</v>
      </c>
      <c r="C21" s="97" t="s">
        <v>129</v>
      </c>
      <c r="D21" s="97" t="s">
        <v>127</v>
      </c>
      <c r="E21" s="153"/>
      <c r="F21" s="97"/>
      <c r="G21" s="97"/>
      <c r="H21" s="100"/>
      <c r="I21" s="146"/>
      <c r="J21" s="90"/>
    </row>
    <row r="22" spans="1:248" s="91" customFormat="1" ht="14.25" customHeight="1">
      <c r="A22" s="201" t="s">
        <v>738</v>
      </c>
      <c r="B22" s="201"/>
      <c r="C22" s="150"/>
      <c r="D22" s="150"/>
      <c r="E22" s="150"/>
      <c r="F22" s="150"/>
      <c r="G22" s="150"/>
      <c r="H22" s="150"/>
      <c r="I22" s="151"/>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row>
    <row r="23" spans="1:248" s="91" customFormat="1" ht="15" customHeight="1">
      <c r="A23" s="138" t="str">
        <f t="shared" ref="A23:A25" si="2">IF(OR(B23&lt;&gt;"",D23&lt;&gt;""),"["&amp;TEXT($B$2,"##")&amp;"-"&amp;TEXT(ROW()-10,"##")&amp;"]","")</f>
        <v>[Admin Module-13]</v>
      </c>
      <c r="B23" s="97" t="s">
        <v>661</v>
      </c>
      <c r="C23" s="97" t="s">
        <v>662</v>
      </c>
      <c r="D23" s="97" t="s">
        <v>663</v>
      </c>
      <c r="E23" s="158"/>
      <c r="F23" s="97"/>
      <c r="G23" s="97"/>
      <c r="H23" s="100"/>
      <c r="I23" s="147"/>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row>
    <row r="24" spans="1:248" s="91" customFormat="1" ht="14.25" customHeight="1">
      <c r="A24" s="138" t="str">
        <f t="shared" si="2"/>
        <v>[Admin Module-14]</v>
      </c>
      <c r="B24" s="97" t="s">
        <v>664</v>
      </c>
      <c r="C24" s="97" t="s">
        <v>665</v>
      </c>
      <c r="D24" s="157" t="s">
        <v>131</v>
      </c>
      <c r="E24" s="158"/>
      <c r="F24" s="97"/>
      <c r="G24" s="97"/>
      <c r="H24" s="100"/>
      <c r="I24" s="147"/>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row>
    <row r="25" spans="1:248" s="91" customFormat="1" ht="14.25" customHeight="1">
      <c r="A25" s="138" t="str">
        <f t="shared" si="2"/>
        <v>[Admin Module-15]</v>
      </c>
      <c r="B25" s="97" t="s">
        <v>666</v>
      </c>
      <c r="C25" s="97" t="s">
        <v>667</v>
      </c>
      <c r="D25" s="157" t="s">
        <v>134</v>
      </c>
      <c r="E25" s="158"/>
      <c r="F25" s="97"/>
      <c r="G25" s="97"/>
      <c r="H25" s="100"/>
      <c r="I25" s="147"/>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row>
    <row r="26" spans="1:248" s="91" customFormat="1" ht="14.25" customHeight="1">
      <c r="A26" s="138" t="str">
        <f t="shared" ref="A26:A43" si="3">IF(OR(B26&lt;&gt;"",D26&lt;&gt;""),"["&amp;TEXT($B$2,"##")&amp;"-"&amp;TEXT(ROW()-10,"##")&amp;"]","")</f>
        <v>[Admin Module-16]</v>
      </c>
      <c r="B26" s="97" t="s">
        <v>132</v>
      </c>
      <c r="C26" s="97" t="s">
        <v>133</v>
      </c>
      <c r="D26" s="157" t="s">
        <v>134</v>
      </c>
      <c r="E26" s="158"/>
      <c r="F26" s="97"/>
      <c r="G26" s="97"/>
      <c r="H26" s="100"/>
      <c r="I26" s="147"/>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row>
    <row r="27" spans="1:248" s="91" customFormat="1" ht="14.25" customHeight="1">
      <c r="A27" s="201" t="s">
        <v>135</v>
      </c>
      <c r="B27" s="201"/>
      <c r="C27" s="150"/>
      <c r="D27" s="150"/>
      <c r="E27" s="150"/>
      <c r="F27" s="150"/>
      <c r="G27" s="150"/>
      <c r="H27" s="150"/>
      <c r="I27" s="151"/>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row>
    <row r="28" spans="1:248" s="91" customFormat="1" ht="13.5" customHeight="1">
      <c r="A28" s="138" t="str">
        <f t="shared" ref="A28:A32" si="4">IF(OR(B28&lt;&gt;"",D28&lt;&gt;""),"["&amp;TEXT($B$2,"##")&amp;"-"&amp;TEXT(ROW()-10,"##")&amp;"]","")</f>
        <v>[Admin Module-18]</v>
      </c>
      <c r="B28" s="97" t="s">
        <v>668</v>
      </c>
      <c r="C28" s="97" t="s">
        <v>669</v>
      </c>
      <c r="D28" s="157" t="s">
        <v>670</v>
      </c>
      <c r="E28" s="158"/>
      <c r="F28" s="97"/>
      <c r="G28" s="97"/>
      <c r="H28" s="100"/>
      <c r="I28" s="147"/>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row>
    <row r="29" spans="1:248" s="91" customFormat="1" ht="14.25" customHeight="1">
      <c r="A29" s="138" t="str">
        <f t="shared" si="4"/>
        <v>[Admin Module-19]</v>
      </c>
      <c r="B29" s="97" t="s">
        <v>671</v>
      </c>
      <c r="C29" s="97" t="s">
        <v>672</v>
      </c>
      <c r="D29" s="157" t="s">
        <v>673</v>
      </c>
      <c r="E29" s="158"/>
      <c r="F29" s="97"/>
      <c r="G29" s="97"/>
      <c r="H29" s="100"/>
      <c r="I29" s="147"/>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row>
    <row r="30" spans="1:248" s="91" customFormat="1" ht="14.25" customHeight="1">
      <c r="A30" s="138" t="str">
        <f t="shared" si="4"/>
        <v>[Admin Module-20]</v>
      </c>
      <c r="B30" s="97" t="s">
        <v>674</v>
      </c>
      <c r="C30" s="97" t="s">
        <v>675</v>
      </c>
      <c r="D30" s="157" t="s">
        <v>676</v>
      </c>
      <c r="E30" s="158"/>
      <c r="F30" s="97"/>
      <c r="G30" s="97"/>
      <c r="H30" s="100"/>
      <c r="I30" s="147"/>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row>
    <row r="31" spans="1:248" s="91" customFormat="1" ht="14.25" customHeight="1">
      <c r="A31" s="138" t="str">
        <f t="shared" si="4"/>
        <v>[Admin Module-21]</v>
      </c>
      <c r="B31" s="97" t="s">
        <v>677</v>
      </c>
      <c r="C31" s="97" t="s">
        <v>678</v>
      </c>
      <c r="D31" s="157" t="s">
        <v>679</v>
      </c>
      <c r="E31" s="158"/>
      <c r="F31" s="97"/>
      <c r="G31" s="97"/>
      <c r="H31" s="100"/>
      <c r="I31" s="147"/>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row>
    <row r="32" spans="1:248" s="91" customFormat="1" ht="14.25" customHeight="1">
      <c r="A32" s="138" t="str">
        <f t="shared" si="4"/>
        <v>[Admin Module-22]</v>
      </c>
      <c r="B32" s="97" t="s">
        <v>680</v>
      </c>
      <c r="C32" s="97" t="s">
        <v>681</v>
      </c>
      <c r="D32" s="157" t="s">
        <v>682</v>
      </c>
      <c r="E32" s="158"/>
      <c r="F32" s="97"/>
      <c r="G32" s="97"/>
      <c r="H32" s="100"/>
      <c r="I32" s="147"/>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row>
    <row r="33" spans="1:248" s="91" customFormat="1" ht="16.5" customHeight="1">
      <c r="A33" s="138" t="str">
        <f t="shared" si="3"/>
        <v>[Admin Module-23]</v>
      </c>
      <c r="B33" s="97" t="s">
        <v>683</v>
      </c>
      <c r="C33" s="97" t="s">
        <v>684</v>
      </c>
      <c r="D33" s="157" t="s">
        <v>144</v>
      </c>
      <c r="E33" s="158"/>
      <c r="F33" s="97"/>
      <c r="G33" s="97"/>
      <c r="H33" s="100"/>
      <c r="I33" s="147"/>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row>
    <row r="34" spans="1:248" ht="14.25" customHeight="1">
      <c r="A34" s="200" t="s">
        <v>736</v>
      </c>
      <c r="B34" s="201"/>
      <c r="C34" s="150"/>
      <c r="D34" s="150"/>
      <c r="E34" s="150"/>
      <c r="F34" s="150"/>
      <c r="G34" s="150"/>
      <c r="H34" s="150"/>
      <c r="I34" s="151"/>
      <c r="J34" s="90"/>
    </row>
    <row r="35" spans="1:248" ht="14.25" customHeight="1">
      <c r="A35" s="138" t="str">
        <f t="shared" si="3"/>
        <v>[Admin Module-25]</v>
      </c>
      <c r="B35" s="97" t="s">
        <v>685</v>
      </c>
      <c r="C35" s="97" t="s">
        <v>686</v>
      </c>
      <c r="D35" s="157" t="s">
        <v>687</v>
      </c>
      <c r="E35" s="140"/>
      <c r="F35" s="97"/>
      <c r="G35" s="97"/>
      <c r="H35" s="100"/>
      <c r="I35" s="140"/>
      <c r="J35" s="90"/>
    </row>
    <row r="36" spans="1:248" ht="14.25" customHeight="1">
      <c r="A36" s="138" t="str">
        <f t="shared" si="3"/>
        <v>[Admin Module-26]</v>
      </c>
      <c r="B36" s="97" t="s">
        <v>688</v>
      </c>
      <c r="C36" s="97" t="s">
        <v>689</v>
      </c>
      <c r="D36" s="157" t="s">
        <v>690</v>
      </c>
      <c r="E36" s="140"/>
      <c r="F36" s="97"/>
      <c r="G36" s="97"/>
      <c r="H36" s="100"/>
      <c r="I36" s="140"/>
      <c r="J36" s="90"/>
    </row>
    <row r="37" spans="1:248" ht="14.25" customHeight="1">
      <c r="A37" s="138" t="str">
        <f t="shared" si="3"/>
        <v>[Admin Module-27]</v>
      </c>
      <c r="B37" s="97" t="s">
        <v>691</v>
      </c>
      <c r="C37" s="97" t="s">
        <v>689</v>
      </c>
      <c r="D37" s="157" t="s">
        <v>692</v>
      </c>
      <c r="E37" s="140"/>
      <c r="F37" s="97"/>
      <c r="G37" s="97"/>
      <c r="H37" s="100"/>
      <c r="I37" s="97"/>
      <c r="J37" s="90"/>
    </row>
    <row r="38" spans="1:248" ht="14.25" customHeight="1">
      <c r="A38" s="138" t="str">
        <f t="shared" si="3"/>
        <v>[Admin Module-28]</v>
      </c>
      <c r="B38" s="97" t="s">
        <v>693</v>
      </c>
      <c r="C38" s="97" t="s">
        <v>689</v>
      </c>
      <c r="D38" s="157" t="s">
        <v>694</v>
      </c>
      <c r="E38" s="140"/>
      <c r="F38" s="97"/>
      <c r="G38" s="97"/>
      <c r="H38" s="100"/>
      <c r="I38" s="97"/>
      <c r="J38" s="90"/>
    </row>
    <row r="39" spans="1:248" ht="14.25" customHeight="1">
      <c r="A39" s="138" t="str">
        <f t="shared" si="3"/>
        <v>[Admin Module-29]</v>
      </c>
      <c r="B39" s="97" t="s">
        <v>695</v>
      </c>
      <c r="C39" s="97" t="s">
        <v>689</v>
      </c>
      <c r="D39" s="157" t="s">
        <v>696</v>
      </c>
      <c r="E39" s="140"/>
      <c r="F39" s="97"/>
      <c r="G39" s="97"/>
      <c r="H39" s="100"/>
      <c r="I39" s="97"/>
      <c r="J39" s="90"/>
    </row>
    <row r="40" spans="1:248" ht="14.25" customHeight="1">
      <c r="A40" s="138" t="str">
        <f t="shared" si="3"/>
        <v>[Admin Module-30]</v>
      </c>
      <c r="B40" s="97" t="s">
        <v>697</v>
      </c>
      <c r="C40" s="97" t="s">
        <v>698</v>
      </c>
      <c r="D40" s="157" t="s">
        <v>699</v>
      </c>
      <c r="E40" s="140"/>
      <c r="F40" s="97"/>
      <c r="G40" s="97"/>
      <c r="H40" s="100"/>
      <c r="I40" s="97"/>
      <c r="J40" s="90"/>
    </row>
    <row r="41" spans="1:248" ht="14.25" customHeight="1">
      <c r="A41" s="138" t="str">
        <f t="shared" si="3"/>
        <v>[Admin Module-31]</v>
      </c>
      <c r="B41" s="97" t="s">
        <v>700</v>
      </c>
      <c r="C41" s="97" t="s">
        <v>701</v>
      </c>
      <c r="D41" s="157" t="s">
        <v>702</v>
      </c>
      <c r="E41" s="140"/>
      <c r="F41" s="97"/>
      <c r="G41" s="97"/>
      <c r="H41" s="100"/>
      <c r="I41" s="97"/>
      <c r="J41" s="90"/>
    </row>
    <row r="42" spans="1:248" ht="14.25" customHeight="1">
      <c r="A42" s="138" t="str">
        <f t="shared" si="3"/>
        <v>[Admin Module-32]</v>
      </c>
      <c r="B42" s="97" t="s">
        <v>703</v>
      </c>
      <c r="C42" s="97" t="s">
        <v>704</v>
      </c>
      <c r="D42" s="157" t="s">
        <v>705</v>
      </c>
      <c r="E42" s="140"/>
      <c r="F42" s="97"/>
      <c r="G42" s="97"/>
      <c r="H42" s="100"/>
      <c r="I42" s="97"/>
      <c r="J42" s="90"/>
    </row>
    <row r="43" spans="1:248" ht="15" customHeight="1">
      <c r="A43" s="138" t="str">
        <f t="shared" si="3"/>
        <v>[Admin Module-33]</v>
      </c>
      <c r="B43" s="97" t="s">
        <v>706</v>
      </c>
      <c r="C43" s="97" t="s">
        <v>707</v>
      </c>
      <c r="D43" s="157" t="s">
        <v>708</v>
      </c>
      <c r="E43" s="158"/>
      <c r="F43" s="97"/>
      <c r="G43" s="97"/>
      <c r="H43" s="146"/>
      <c r="I43" s="148"/>
      <c r="J43" s="90"/>
    </row>
    <row r="44" spans="1:248" ht="14.25" customHeight="1">
      <c r="A44" s="200" t="s">
        <v>737</v>
      </c>
      <c r="B44" s="201"/>
      <c r="C44" s="150"/>
      <c r="D44" s="150"/>
      <c r="E44" s="150"/>
      <c r="F44" s="150"/>
      <c r="G44" s="150"/>
      <c r="H44" s="150"/>
      <c r="I44" s="151"/>
      <c r="J44" s="90"/>
    </row>
    <row r="45" spans="1:248" ht="14.25" customHeight="1">
      <c r="A45" s="138" t="str">
        <f t="shared" ref="A45:A55" si="5">IF(OR(B45&lt;&gt;"",D45&lt;&gt;""),"["&amp;TEXT($B$2,"##")&amp;"-"&amp;TEXT(ROW()-10,"##")&amp;"]","")</f>
        <v>[Admin Module-35]</v>
      </c>
      <c r="B45" s="97" t="s">
        <v>709</v>
      </c>
      <c r="C45" s="97" t="s">
        <v>710</v>
      </c>
      <c r="D45" s="157" t="s">
        <v>711</v>
      </c>
      <c r="E45" s="140"/>
      <c r="F45" s="97"/>
      <c r="G45" s="97"/>
      <c r="H45" s="100"/>
      <c r="I45" s="140"/>
      <c r="J45" s="90"/>
    </row>
    <row r="46" spans="1:248" ht="14.25" customHeight="1">
      <c r="A46" s="138" t="str">
        <f t="shared" si="5"/>
        <v>[Admin Module-36]</v>
      </c>
      <c r="B46" s="97" t="s">
        <v>712</v>
      </c>
      <c r="C46" s="97" t="s">
        <v>713</v>
      </c>
      <c r="D46" s="157" t="s">
        <v>714</v>
      </c>
      <c r="E46" s="140"/>
      <c r="F46" s="97"/>
      <c r="G46" s="97"/>
      <c r="H46" s="100"/>
      <c r="I46" s="140"/>
      <c r="J46" s="90"/>
    </row>
    <row r="47" spans="1:248" ht="14.25" customHeight="1">
      <c r="A47" s="138" t="str">
        <f t="shared" si="5"/>
        <v>[Admin Module-37]</v>
      </c>
      <c r="B47" s="97" t="s">
        <v>715</v>
      </c>
      <c r="C47" s="97" t="s">
        <v>713</v>
      </c>
      <c r="D47" s="157" t="s">
        <v>716</v>
      </c>
      <c r="E47" s="140"/>
      <c r="F47" s="97"/>
      <c r="G47" s="97"/>
      <c r="H47" s="100"/>
      <c r="I47" s="97"/>
      <c r="J47" s="90"/>
    </row>
    <row r="48" spans="1:248" ht="14.25" customHeight="1">
      <c r="A48" s="138" t="str">
        <f t="shared" si="5"/>
        <v>[Admin Module-38]</v>
      </c>
      <c r="B48" s="97" t="s">
        <v>717</v>
      </c>
      <c r="C48" s="97" t="s">
        <v>713</v>
      </c>
      <c r="D48" s="157" t="s">
        <v>718</v>
      </c>
      <c r="E48" s="140"/>
      <c r="F48" s="97"/>
      <c r="G48" s="97"/>
      <c r="H48" s="100"/>
      <c r="I48" s="97"/>
      <c r="J48" s="90"/>
    </row>
    <row r="49" spans="1:10" ht="14.25" customHeight="1">
      <c r="A49" s="138" t="str">
        <f t="shared" si="5"/>
        <v>[Admin Module-39]</v>
      </c>
      <c r="B49" s="97" t="s">
        <v>719</v>
      </c>
      <c r="C49" s="97" t="s">
        <v>713</v>
      </c>
      <c r="D49" s="157" t="s">
        <v>720</v>
      </c>
      <c r="E49" s="140"/>
      <c r="F49" s="97"/>
      <c r="G49" s="97"/>
      <c r="H49" s="100"/>
      <c r="I49" s="97"/>
      <c r="J49" s="90"/>
    </row>
    <row r="50" spans="1:10" ht="14.25" customHeight="1">
      <c r="A50" s="138" t="str">
        <f t="shared" si="5"/>
        <v>[Admin Module-40]</v>
      </c>
      <c r="B50" s="97" t="s">
        <v>721</v>
      </c>
      <c r="C50" s="97" t="s">
        <v>722</v>
      </c>
      <c r="D50" s="157" t="s">
        <v>723</v>
      </c>
      <c r="E50" s="140"/>
      <c r="F50" s="97"/>
      <c r="G50" s="97"/>
      <c r="H50" s="100"/>
      <c r="I50" s="97"/>
      <c r="J50" s="90"/>
    </row>
    <row r="51" spans="1:10" ht="14.25" customHeight="1">
      <c r="A51" s="138" t="str">
        <f t="shared" si="5"/>
        <v>[Admin Module-41]</v>
      </c>
      <c r="B51" s="97" t="s">
        <v>724</v>
      </c>
      <c r="C51" s="97" t="s">
        <v>722</v>
      </c>
      <c r="D51" s="157" t="s">
        <v>725</v>
      </c>
      <c r="E51" s="140"/>
      <c r="F51" s="97"/>
      <c r="G51" s="97"/>
      <c r="H51" s="100"/>
      <c r="I51" s="97"/>
      <c r="J51" s="90"/>
    </row>
    <row r="52" spans="1:10" ht="14.25" customHeight="1">
      <c r="A52" s="138" t="str">
        <f t="shared" si="5"/>
        <v>[Admin Module-42]</v>
      </c>
      <c r="B52" s="97" t="s">
        <v>726</v>
      </c>
      <c r="C52" s="97" t="s">
        <v>722</v>
      </c>
      <c r="D52" s="157" t="s">
        <v>727</v>
      </c>
      <c r="E52" s="140"/>
      <c r="F52" s="97"/>
      <c r="G52" s="97"/>
      <c r="H52" s="100"/>
      <c r="I52" s="97"/>
      <c r="J52" s="90"/>
    </row>
    <row r="53" spans="1:10" ht="15" customHeight="1">
      <c r="A53" s="138" t="str">
        <f t="shared" si="5"/>
        <v>[Admin Module-43]</v>
      </c>
      <c r="B53" s="97" t="s">
        <v>728</v>
      </c>
      <c r="C53" s="97" t="s">
        <v>722</v>
      </c>
      <c r="D53" s="157" t="s">
        <v>729</v>
      </c>
      <c r="E53" s="158"/>
      <c r="F53" s="97"/>
      <c r="G53" s="97"/>
      <c r="H53" s="146"/>
      <c r="I53" s="148"/>
      <c r="J53" s="90"/>
    </row>
    <row r="54" spans="1:10" ht="15" customHeight="1">
      <c r="A54" s="138" t="str">
        <f t="shared" si="5"/>
        <v>[Admin Module-44]</v>
      </c>
      <c r="B54" s="97" t="s">
        <v>730</v>
      </c>
      <c r="C54" s="97" t="s">
        <v>731</v>
      </c>
      <c r="D54" s="157" t="s">
        <v>732</v>
      </c>
      <c r="E54" s="158"/>
      <c r="F54" s="97"/>
      <c r="G54" s="97"/>
      <c r="H54" s="146"/>
      <c r="I54" s="171"/>
      <c r="J54" s="90"/>
    </row>
    <row r="55" spans="1:10" ht="15" customHeight="1">
      <c r="A55" s="138" t="str">
        <f t="shared" si="5"/>
        <v>[Admin Module-45]</v>
      </c>
      <c r="B55" s="97" t="s">
        <v>733</v>
      </c>
      <c r="C55" s="97" t="s">
        <v>734</v>
      </c>
      <c r="D55" s="157" t="s">
        <v>735</v>
      </c>
      <c r="E55" s="158"/>
      <c r="F55" s="97"/>
      <c r="G55" s="97"/>
      <c r="H55" s="146"/>
      <c r="I55" s="171"/>
      <c r="J55" s="90"/>
    </row>
    <row r="56" spans="1:10" ht="14.25" customHeight="1">
      <c r="A56" s="138"/>
      <c r="B56" s="149" t="s">
        <v>739</v>
      </c>
      <c r="C56" s="150"/>
      <c r="D56" s="150"/>
      <c r="E56" s="150"/>
      <c r="F56" s="150"/>
      <c r="G56" s="150"/>
      <c r="H56" s="150"/>
      <c r="I56" s="151"/>
      <c r="J56" s="90"/>
    </row>
    <row r="57" spans="1:10" ht="15" customHeight="1">
      <c r="A57" s="138" t="str">
        <f t="shared" ref="A57:A83" si="6">IF(OR(B57&lt;&gt;"",D57&lt;&gt;""),"["&amp;TEXT($B$2,"##")&amp;"-"&amp;TEXT(ROW()-10,"##")&amp;"]","")</f>
        <v>[Admin Module-47]</v>
      </c>
      <c r="B57" s="97" t="s">
        <v>740</v>
      </c>
      <c r="C57" s="97" t="s">
        <v>710</v>
      </c>
      <c r="D57" s="157" t="s">
        <v>741</v>
      </c>
      <c r="E57" s="158"/>
      <c r="F57" s="97"/>
      <c r="G57" s="97"/>
      <c r="H57" s="146"/>
      <c r="I57" s="171"/>
      <c r="J57" s="90"/>
    </row>
    <row r="58" spans="1:10" ht="14.25" customHeight="1">
      <c r="A58" s="138" t="str">
        <f t="shared" si="6"/>
        <v>[Admin Module-48]</v>
      </c>
      <c r="B58" s="97" t="s">
        <v>712</v>
      </c>
      <c r="C58" s="97" t="s">
        <v>742</v>
      </c>
      <c r="D58" s="157" t="s">
        <v>743</v>
      </c>
      <c r="E58" s="158"/>
      <c r="F58" s="97"/>
      <c r="G58" s="97"/>
      <c r="H58" s="146"/>
      <c r="I58" s="171"/>
      <c r="J58" s="90"/>
    </row>
    <row r="59" spans="1:10" ht="15" customHeight="1">
      <c r="A59" s="138" t="str">
        <f t="shared" si="6"/>
        <v>[Admin Module-49]</v>
      </c>
      <c r="B59" s="97" t="s">
        <v>744</v>
      </c>
      <c r="C59" s="97" t="s">
        <v>742</v>
      </c>
      <c r="D59" s="157" t="s">
        <v>745</v>
      </c>
      <c r="E59" s="158"/>
      <c r="F59" s="97"/>
      <c r="G59" s="97"/>
      <c r="H59" s="146"/>
      <c r="I59" s="171"/>
      <c r="J59" s="90"/>
    </row>
    <row r="60" spans="1:10" ht="15.75" customHeight="1">
      <c r="A60" s="138" t="str">
        <f t="shared" si="6"/>
        <v>[Admin Module-50]</v>
      </c>
      <c r="B60" s="97" t="s">
        <v>746</v>
      </c>
      <c r="C60" s="97" t="s">
        <v>742</v>
      </c>
      <c r="D60" s="157" t="s">
        <v>747</v>
      </c>
      <c r="E60" s="158"/>
      <c r="F60" s="97"/>
      <c r="G60" s="97"/>
      <c r="H60" s="146"/>
      <c r="I60" s="171"/>
      <c r="J60" s="90"/>
    </row>
    <row r="61" spans="1:10" ht="15.75" customHeight="1">
      <c r="A61" s="138" t="str">
        <f t="shared" si="6"/>
        <v>[Admin Module-51]</v>
      </c>
      <c r="B61" s="97" t="s">
        <v>746</v>
      </c>
      <c r="C61" s="97" t="s">
        <v>742</v>
      </c>
      <c r="D61" s="157" t="s">
        <v>748</v>
      </c>
      <c r="E61" s="158"/>
      <c r="F61" s="97"/>
      <c r="G61" s="97"/>
      <c r="H61" s="146"/>
      <c r="I61" s="171"/>
      <c r="J61" s="90"/>
    </row>
    <row r="62" spans="1:10" ht="14.25" customHeight="1">
      <c r="A62" s="138" t="str">
        <f t="shared" si="6"/>
        <v>[Admin Module-52]</v>
      </c>
      <c r="B62" s="97" t="s">
        <v>749</v>
      </c>
      <c r="C62" s="97" t="s">
        <v>750</v>
      </c>
      <c r="D62" s="157" t="s">
        <v>751</v>
      </c>
      <c r="E62" s="158"/>
      <c r="F62" s="97"/>
      <c r="G62" s="97"/>
      <c r="H62" s="146"/>
      <c r="I62" s="171"/>
      <c r="J62" s="90"/>
    </row>
    <row r="63" spans="1:10" ht="15" customHeight="1">
      <c r="A63" s="138" t="str">
        <f t="shared" si="6"/>
        <v>[Admin Module-53]</v>
      </c>
      <c r="B63" s="97" t="s">
        <v>752</v>
      </c>
      <c r="C63" s="97" t="s">
        <v>753</v>
      </c>
      <c r="D63" s="157" t="s">
        <v>754</v>
      </c>
      <c r="E63" s="158"/>
      <c r="F63" s="97"/>
      <c r="G63" s="97"/>
      <c r="H63" s="146"/>
      <c r="I63" s="171"/>
      <c r="J63" s="90"/>
    </row>
    <row r="64" spans="1:10" ht="15.75" customHeight="1">
      <c r="A64" s="138" t="str">
        <f t="shared" si="6"/>
        <v>[Admin Module-54]</v>
      </c>
      <c r="B64" s="97" t="s">
        <v>755</v>
      </c>
      <c r="C64" s="97" t="s">
        <v>753</v>
      </c>
      <c r="D64" s="157" t="s">
        <v>756</v>
      </c>
      <c r="E64" s="158"/>
      <c r="F64" s="97"/>
      <c r="G64" s="97"/>
      <c r="H64" s="146"/>
      <c r="I64" s="171"/>
      <c r="J64" s="90"/>
    </row>
    <row r="65" spans="1:10" ht="15.75" customHeight="1">
      <c r="A65" s="138" t="str">
        <f t="shared" si="6"/>
        <v>[Admin Module-55]</v>
      </c>
      <c r="B65" s="97" t="s">
        <v>757</v>
      </c>
      <c r="C65" s="97" t="s">
        <v>758</v>
      </c>
      <c r="D65" s="157" t="s">
        <v>759</v>
      </c>
      <c r="E65" s="158"/>
      <c r="F65" s="97"/>
      <c r="G65" s="97"/>
      <c r="H65" s="146"/>
      <c r="I65" s="171"/>
      <c r="J65" s="90"/>
    </row>
    <row r="66" spans="1:10" ht="14.25" customHeight="1">
      <c r="A66" s="138" t="str">
        <f t="shared" si="6"/>
        <v>[Admin Module-56]</v>
      </c>
      <c r="B66" s="97" t="s">
        <v>760</v>
      </c>
      <c r="C66" s="97" t="s">
        <v>761</v>
      </c>
      <c r="D66" s="157" t="s">
        <v>762</v>
      </c>
      <c r="E66" s="158"/>
      <c r="F66" s="97"/>
      <c r="G66" s="97"/>
      <c r="H66" s="146"/>
      <c r="I66" s="171"/>
      <c r="J66" s="90"/>
    </row>
    <row r="67" spans="1:10" ht="15" customHeight="1">
      <c r="A67" s="138" t="str">
        <f t="shared" si="6"/>
        <v>[Admin Module-57]</v>
      </c>
      <c r="B67" s="97" t="s">
        <v>763</v>
      </c>
      <c r="C67" s="97" t="s">
        <v>764</v>
      </c>
      <c r="D67" s="157" t="s">
        <v>765</v>
      </c>
      <c r="E67" s="158"/>
      <c r="F67" s="97"/>
      <c r="G67" s="97"/>
      <c r="H67" s="146"/>
      <c r="I67" s="171"/>
      <c r="J67" s="90"/>
    </row>
    <row r="68" spans="1:10" ht="14.25" customHeight="1">
      <c r="A68" s="138" t="str">
        <f t="shared" si="6"/>
        <v>[Admin Module-58]</v>
      </c>
      <c r="B68" s="97" t="s">
        <v>766</v>
      </c>
      <c r="C68" s="97" t="s">
        <v>767</v>
      </c>
      <c r="D68" s="157" t="s">
        <v>768</v>
      </c>
      <c r="E68" s="140"/>
      <c r="F68" s="97"/>
      <c r="G68" s="97"/>
      <c r="H68" s="146"/>
      <c r="I68" s="140"/>
      <c r="J68" s="90"/>
    </row>
    <row r="69" spans="1:10" ht="15" customHeight="1">
      <c r="A69" s="138" t="str">
        <f t="shared" si="6"/>
        <v>[Admin Module-59]</v>
      </c>
      <c r="B69" s="97" t="s">
        <v>769</v>
      </c>
      <c r="C69" s="97" t="s">
        <v>767</v>
      </c>
      <c r="D69" s="157" t="s">
        <v>770</v>
      </c>
      <c r="E69" s="140"/>
      <c r="F69" s="97"/>
      <c r="G69" s="97"/>
      <c r="H69" s="146"/>
      <c r="I69" s="140"/>
      <c r="J69" s="90"/>
    </row>
    <row r="70" spans="1:10" ht="14.25" customHeight="1">
      <c r="A70" s="138" t="str">
        <f t="shared" si="6"/>
        <v>[Admin Module-60]</v>
      </c>
      <c r="B70" s="97" t="s">
        <v>771</v>
      </c>
      <c r="C70" s="97" t="s">
        <v>772</v>
      </c>
      <c r="D70" s="157" t="s">
        <v>773</v>
      </c>
      <c r="E70" s="140"/>
      <c r="F70" s="97"/>
      <c r="G70" s="97"/>
      <c r="H70" s="146"/>
      <c r="I70" s="140"/>
      <c r="J70" s="90"/>
    </row>
    <row r="71" spans="1:10" ht="14.25" customHeight="1">
      <c r="A71" s="138" t="str">
        <f t="shared" si="6"/>
        <v>[Admin Module-61]</v>
      </c>
      <c r="B71" s="97" t="s">
        <v>774</v>
      </c>
      <c r="C71" s="97" t="s">
        <v>775</v>
      </c>
      <c r="D71" s="157" t="s">
        <v>773</v>
      </c>
      <c r="E71" s="140"/>
      <c r="F71" s="97"/>
      <c r="G71" s="97"/>
      <c r="H71" s="146"/>
      <c r="I71" s="140"/>
      <c r="J71" s="90"/>
    </row>
    <row r="72" spans="1:10" ht="15" customHeight="1">
      <c r="A72" s="138" t="str">
        <f t="shared" si="6"/>
        <v>[Admin Module-62]</v>
      </c>
      <c r="B72" s="97" t="s">
        <v>776</v>
      </c>
      <c r="C72" s="97" t="s">
        <v>777</v>
      </c>
      <c r="D72" s="157" t="s">
        <v>778</v>
      </c>
      <c r="E72" s="140"/>
      <c r="F72" s="97"/>
      <c r="G72" s="97"/>
      <c r="H72" s="146"/>
      <c r="I72" s="140"/>
      <c r="J72" s="90"/>
    </row>
    <row r="73" spans="1:10" ht="14.25" customHeight="1">
      <c r="A73" s="138" t="str">
        <f t="shared" si="6"/>
        <v>[Admin Module-63]</v>
      </c>
      <c r="B73" s="97" t="s">
        <v>779</v>
      </c>
      <c r="C73" s="97" t="s">
        <v>777</v>
      </c>
      <c r="D73" s="157" t="s">
        <v>780</v>
      </c>
      <c r="E73" s="140"/>
      <c r="F73" s="97"/>
      <c r="G73" s="97"/>
      <c r="H73" s="146"/>
      <c r="I73" s="140"/>
      <c r="J73" s="90"/>
    </row>
    <row r="74" spans="1:10" ht="14.25" customHeight="1">
      <c r="A74" s="138" t="str">
        <f t="shared" si="6"/>
        <v>[Admin Module-64]</v>
      </c>
      <c r="B74" s="97" t="s">
        <v>781</v>
      </c>
      <c r="C74" s="97" t="s">
        <v>782</v>
      </c>
      <c r="D74" s="157" t="s">
        <v>783</v>
      </c>
      <c r="E74" s="140"/>
      <c r="F74" s="97"/>
      <c r="G74" s="97"/>
      <c r="H74" s="146"/>
      <c r="I74" s="140"/>
      <c r="J74" s="90"/>
    </row>
    <row r="75" spans="1:10" ht="13.5" customHeight="1">
      <c r="A75" s="138" t="str">
        <f t="shared" si="6"/>
        <v>[Admin Module-65]</v>
      </c>
      <c r="B75" s="97" t="s">
        <v>784</v>
      </c>
      <c r="C75" s="97" t="s">
        <v>785</v>
      </c>
      <c r="D75" s="157" t="s">
        <v>783</v>
      </c>
      <c r="E75" s="140"/>
      <c r="F75" s="97"/>
      <c r="G75" s="97"/>
      <c r="H75" s="146"/>
      <c r="I75" s="140"/>
      <c r="J75" s="90"/>
    </row>
    <row r="76" spans="1:10" ht="13.5" customHeight="1">
      <c r="A76" s="138" t="str">
        <f t="shared" si="6"/>
        <v>[Admin Module-66]</v>
      </c>
      <c r="B76" s="97" t="s">
        <v>786</v>
      </c>
      <c r="C76" s="97" t="s">
        <v>787</v>
      </c>
      <c r="D76" s="157" t="s">
        <v>788</v>
      </c>
      <c r="E76" s="140"/>
      <c r="F76" s="97"/>
      <c r="G76" s="97"/>
      <c r="H76" s="146"/>
      <c r="I76" s="140"/>
      <c r="J76" s="90"/>
    </row>
    <row r="77" spans="1:10" ht="15" customHeight="1">
      <c r="A77" s="138" t="str">
        <f t="shared" si="6"/>
        <v>[Admin Module-67]</v>
      </c>
      <c r="B77" s="97" t="s">
        <v>789</v>
      </c>
      <c r="C77" s="97" t="s">
        <v>787</v>
      </c>
      <c r="D77" s="157" t="s">
        <v>790</v>
      </c>
      <c r="E77" s="140"/>
      <c r="F77" s="97"/>
      <c r="G77" s="97"/>
      <c r="H77" s="146"/>
      <c r="I77" s="140"/>
      <c r="J77" s="90"/>
    </row>
    <row r="78" spans="1:10" ht="13.5" customHeight="1">
      <c r="A78" s="138" t="str">
        <f t="shared" si="6"/>
        <v>[Admin Module-68]</v>
      </c>
      <c r="B78" s="97" t="s">
        <v>791</v>
      </c>
      <c r="C78" s="97" t="s">
        <v>792</v>
      </c>
      <c r="D78" s="157" t="s">
        <v>793</v>
      </c>
      <c r="E78" s="140"/>
      <c r="F78" s="97"/>
      <c r="G78" s="97"/>
      <c r="H78" s="146"/>
      <c r="I78" s="140"/>
      <c r="J78" s="90"/>
    </row>
    <row r="79" spans="1:10" ht="15" customHeight="1">
      <c r="A79" s="138" t="str">
        <f t="shared" si="6"/>
        <v>[Admin Module-69]</v>
      </c>
      <c r="B79" s="97" t="s">
        <v>794</v>
      </c>
      <c r="C79" s="97" t="s">
        <v>795</v>
      </c>
      <c r="D79" s="157" t="s">
        <v>793</v>
      </c>
      <c r="E79" s="140"/>
      <c r="F79" s="97"/>
      <c r="G79" s="97"/>
      <c r="H79" s="146"/>
      <c r="I79" s="140"/>
      <c r="J79" s="90"/>
    </row>
    <row r="80" spans="1:10" ht="15" customHeight="1">
      <c r="A80" s="138" t="str">
        <f t="shared" si="6"/>
        <v>[Admin Module-70]</v>
      </c>
      <c r="B80" s="97" t="s">
        <v>796</v>
      </c>
      <c r="C80" s="97" t="s">
        <v>797</v>
      </c>
      <c r="D80" s="157" t="s">
        <v>798</v>
      </c>
      <c r="E80" s="140"/>
      <c r="F80" s="97"/>
      <c r="G80" s="97"/>
      <c r="H80" s="146"/>
      <c r="I80" s="140"/>
      <c r="J80" s="90"/>
    </row>
    <row r="81" spans="1:10" ht="14.25" customHeight="1">
      <c r="A81" s="138" t="str">
        <f t="shared" si="6"/>
        <v>[Admin Module-71]</v>
      </c>
      <c r="B81" s="97" t="s">
        <v>799</v>
      </c>
      <c r="C81" s="97" t="s">
        <v>797</v>
      </c>
      <c r="D81" s="157" t="s">
        <v>800</v>
      </c>
      <c r="E81" s="140"/>
      <c r="F81" s="97"/>
      <c r="G81" s="97"/>
      <c r="H81" s="146"/>
      <c r="I81" s="140"/>
      <c r="J81" s="90"/>
    </row>
    <row r="82" spans="1:10" ht="15" customHeight="1">
      <c r="A82" s="138" t="str">
        <f t="shared" si="6"/>
        <v>[Admin Module-72]</v>
      </c>
      <c r="B82" s="97" t="s">
        <v>801</v>
      </c>
      <c r="C82" s="97" t="s">
        <v>802</v>
      </c>
      <c r="D82" s="157" t="s">
        <v>803</v>
      </c>
      <c r="E82" s="140"/>
      <c r="F82" s="97"/>
      <c r="G82" s="97"/>
      <c r="H82" s="146"/>
      <c r="I82" s="140"/>
      <c r="J82" s="90"/>
    </row>
    <row r="83" spans="1:10" ht="15" customHeight="1">
      <c r="A83" s="138" t="str">
        <f t="shared" si="6"/>
        <v>[Admin Module-73]</v>
      </c>
      <c r="B83" s="97" t="s">
        <v>804</v>
      </c>
      <c r="C83" s="97" t="s">
        <v>805</v>
      </c>
      <c r="D83" s="157" t="s">
        <v>803</v>
      </c>
      <c r="E83" s="140"/>
      <c r="F83" s="97"/>
      <c r="G83" s="97"/>
      <c r="H83" s="146"/>
      <c r="I83" s="140"/>
      <c r="J83" s="90"/>
    </row>
  </sheetData>
  <mergeCells count="10">
    <mergeCell ref="A34:B34"/>
    <mergeCell ref="A44:B44"/>
    <mergeCell ref="A27:B27"/>
    <mergeCell ref="A22:B22"/>
    <mergeCell ref="B11:I11"/>
    <mergeCell ref="B2:G2"/>
    <mergeCell ref="B3:G3"/>
    <mergeCell ref="B4:G4"/>
    <mergeCell ref="E5:G5"/>
    <mergeCell ref="E6:G6"/>
  </mergeCells>
  <dataValidations count="2">
    <dataValidation type="list" allowBlank="1" showErrorMessage="1" sqref="F12:G21 F23:G26 F28:G28 F30:G33 F35:G42 F45:G52">
      <formula1>$J$1:$J$5</formula1>
    </dataValidation>
    <dataValidation type="list" allowBlank="1" showErrorMessage="1" sqref="F43:G43 F53:G55 F57:G83">
      <formula1>$J$2:$J$6</formula1>
    </dataValidation>
  </dataValidations>
  <hyperlinks>
    <hyperlink ref="A1" location="'Test Report'!A1" display="Back to Test Report"/>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F11" sqref="F11"/>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2" workbookViewId="0">
      <selection activeCell="C18" sqref="C18"/>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179" t="s">
        <v>37</v>
      </c>
      <c r="C1" s="179"/>
      <c r="D1" s="179"/>
      <c r="E1" s="179"/>
      <c r="F1" s="179"/>
      <c r="G1" s="179"/>
      <c r="H1" s="179"/>
    </row>
    <row r="2" spans="1:8" ht="14.25" customHeight="1">
      <c r="A2" s="55"/>
      <c r="B2" s="55"/>
      <c r="C2" s="56"/>
      <c r="D2" s="56"/>
      <c r="E2" s="56"/>
      <c r="F2" s="56"/>
      <c r="G2" s="56"/>
      <c r="H2" s="57"/>
    </row>
    <row r="3" spans="1:8" ht="12" customHeight="1">
      <c r="B3" s="11" t="s">
        <v>1</v>
      </c>
      <c r="C3" s="176" t="str">
        <f>Cover!C4</f>
        <v>WingS</v>
      </c>
      <c r="D3" s="176"/>
      <c r="E3" s="177" t="s">
        <v>2</v>
      </c>
      <c r="F3" s="177"/>
      <c r="G3" s="58" t="s">
        <v>148</v>
      </c>
      <c r="H3" s="59"/>
    </row>
    <row r="4" spans="1:8" ht="12" customHeight="1">
      <c r="B4" s="11" t="s">
        <v>3</v>
      </c>
      <c r="C4" s="176" t="str">
        <f>Cover!C5</f>
        <v>WS</v>
      </c>
      <c r="D4" s="176"/>
      <c r="E4" s="177" t="s">
        <v>4</v>
      </c>
      <c r="F4" s="177"/>
      <c r="G4" s="58" t="s">
        <v>149</v>
      </c>
      <c r="H4" s="59"/>
    </row>
    <row r="5" spans="1:8" ht="12" customHeight="1">
      <c r="B5" s="60" t="s">
        <v>5</v>
      </c>
      <c r="C5" s="176" t="str">
        <f>C4&amp;"_"&amp;"System Test Report"&amp;"_"&amp;"v1.0"</f>
        <v>WS_System Test Report_v1.0</v>
      </c>
      <c r="D5" s="176"/>
      <c r="E5" s="177" t="s">
        <v>6</v>
      </c>
      <c r="F5" s="177"/>
      <c r="G5" s="94" t="s">
        <v>151</v>
      </c>
      <c r="H5" s="61"/>
    </row>
    <row r="6" spans="1:8" ht="21.75" customHeight="1">
      <c r="A6" s="55"/>
      <c r="B6" s="60" t="s">
        <v>38</v>
      </c>
      <c r="C6" s="178"/>
      <c r="D6" s="178"/>
      <c r="E6" s="178"/>
      <c r="F6" s="178"/>
      <c r="G6" s="178"/>
      <c r="H6" s="178"/>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07" t="s">
        <v>16</v>
      </c>
      <c r="C10" s="108" t="s">
        <v>39</v>
      </c>
      <c r="D10" s="109" t="s">
        <v>22</v>
      </c>
      <c r="E10" s="108" t="s">
        <v>24</v>
      </c>
      <c r="F10" s="108" t="s">
        <v>26</v>
      </c>
      <c r="G10" s="110" t="s">
        <v>27</v>
      </c>
      <c r="H10" s="111" t="s">
        <v>40</v>
      </c>
    </row>
    <row r="11" spans="1:8" ht="14.45" customHeight="1">
      <c r="A11" s="41"/>
      <c r="B11" s="116">
        <v>1</v>
      </c>
      <c r="C11" s="117" t="s">
        <v>56</v>
      </c>
      <c r="D11" s="125">
        <f>Common!A6</f>
        <v>0</v>
      </c>
      <c r="E11" s="125">
        <f>Common!B6</f>
        <v>0</v>
      </c>
      <c r="F11" s="125">
        <f>Common!C6</f>
        <v>68</v>
      </c>
      <c r="G11" s="125">
        <f>Common!D6</f>
        <v>0</v>
      </c>
      <c r="H11" s="125">
        <f>Common!E6</f>
        <v>68</v>
      </c>
    </row>
    <row r="12" spans="1:8" ht="14.45" customHeight="1">
      <c r="A12" s="41"/>
      <c r="B12" s="116">
        <v>2</v>
      </c>
      <c r="C12" s="117" t="s">
        <v>229</v>
      </c>
      <c r="D12" s="125">
        <f>'Manage Event'!A6</f>
        <v>0</v>
      </c>
      <c r="E12" s="125">
        <f>'Manage Event'!B6</f>
        <v>0</v>
      </c>
      <c r="F12" s="125">
        <f>'Manage Event'!C6</f>
        <v>110</v>
      </c>
      <c r="G12" s="125">
        <f>'Manage Event'!D6</f>
        <v>0</v>
      </c>
      <c r="H12" s="125">
        <f>'Manage Event'!E6</f>
        <v>110</v>
      </c>
    </row>
    <row r="13" spans="1:8" ht="14.45" customHeight="1">
      <c r="A13" s="64"/>
      <c r="B13" s="116">
        <v>3</v>
      </c>
      <c r="C13" s="117" t="s">
        <v>231</v>
      </c>
      <c r="D13" s="125">
        <f>'Manage Thread'!A6</f>
        <v>0</v>
      </c>
      <c r="E13" s="125">
        <f>'Manage Thread'!B6</f>
        <v>0</v>
      </c>
      <c r="F13" s="125">
        <f>'Manage Thread'!C6</f>
        <v>68</v>
      </c>
      <c r="G13" s="125">
        <f>'Manage Thread'!D6</f>
        <v>0</v>
      </c>
      <c r="H13" s="125">
        <f>'Manage Thread'!E6</f>
        <v>68</v>
      </c>
    </row>
    <row r="14" spans="1:8" ht="14.45" customHeight="1">
      <c r="A14" s="64"/>
      <c r="B14" s="116">
        <v>4</v>
      </c>
      <c r="C14" s="117" t="s">
        <v>238</v>
      </c>
      <c r="D14" s="125">
        <f>'Manage Organization'!A6</f>
        <v>0</v>
      </c>
      <c r="E14" s="125">
        <f>'Manage Organization'!B6</f>
        <v>0</v>
      </c>
      <c r="F14" s="125">
        <f>'Manage Organization'!C6</f>
        <v>40</v>
      </c>
      <c r="G14" s="125">
        <f>'Manage Organization'!D6</f>
        <v>0</v>
      </c>
      <c r="H14" s="125">
        <f>'Manage Organization'!E6</f>
        <v>40</v>
      </c>
    </row>
    <row r="15" spans="1:8" ht="14.45" customHeight="1">
      <c r="A15" s="64"/>
      <c r="B15" s="116">
        <v>5</v>
      </c>
      <c r="C15" s="117" t="s">
        <v>239</v>
      </c>
      <c r="D15" s="125">
        <f>'User Profile'!A6</f>
        <v>0</v>
      </c>
      <c r="E15" s="125">
        <f>'User Profile'!B6</f>
        <v>0</v>
      </c>
      <c r="F15" s="125">
        <f>'User Profile'!C6</f>
        <v>36</v>
      </c>
      <c r="G15" s="125">
        <f>'User Profile'!D6</f>
        <v>0</v>
      </c>
      <c r="H15" s="125">
        <f>'User Profile'!E6</f>
        <v>36</v>
      </c>
    </row>
    <row r="16" spans="1:8" ht="14.45" customHeight="1">
      <c r="A16" s="64"/>
      <c r="B16" s="116">
        <v>6</v>
      </c>
      <c r="C16" s="117" t="s">
        <v>240</v>
      </c>
      <c r="D16" s="125">
        <f>Donate!A6</f>
        <v>0</v>
      </c>
      <c r="E16" s="125">
        <f>Donate!B6</f>
        <v>0</v>
      </c>
      <c r="F16" s="125">
        <f>Donate!C6</f>
        <v>30</v>
      </c>
      <c r="G16" s="125">
        <f>Donate!D6</f>
        <v>0</v>
      </c>
      <c r="H16" s="125">
        <f>Donate!E6</f>
        <v>30</v>
      </c>
    </row>
    <row r="17" spans="1:8" ht="14.45" customHeight="1">
      <c r="A17" s="64"/>
      <c r="B17" s="116">
        <v>7</v>
      </c>
      <c r="C17" s="117" t="s">
        <v>125</v>
      </c>
      <c r="D17" s="116">
        <f>Message!A6</f>
        <v>0</v>
      </c>
      <c r="E17" s="116">
        <f>Message!B6</f>
        <v>0</v>
      </c>
      <c r="F17" s="116">
        <f>Message!C6</f>
        <v>36</v>
      </c>
      <c r="G17" s="116">
        <f>Message!D6</f>
        <v>0</v>
      </c>
      <c r="H17" s="116">
        <f>Message!E6</f>
        <v>36</v>
      </c>
    </row>
    <row r="18" spans="1:8" ht="14.45" customHeight="1">
      <c r="A18" s="64"/>
      <c r="B18" s="116">
        <v>8</v>
      </c>
      <c r="C18" s="117" t="s">
        <v>241</v>
      </c>
      <c r="D18" s="116">
        <f>'Admin module'!A6</f>
        <v>0</v>
      </c>
      <c r="E18" s="116">
        <f>'Admin module'!B6</f>
        <v>0</v>
      </c>
      <c r="F18" s="116">
        <f>'Admin module'!C6</f>
        <v>142</v>
      </c>
      <c r="G18" s="116">
        <f>'Admin module'!D6</f>
        <v>0</v>
      </c>
      <c r="H18" s="116">
        <f>'Admin module'!E6</f>
        <v>142</v>
      </c>
    </row>
    <row r="19" spans="1:8" ht="14.45" customHeight="1">
      <c r="A19" s="64"/>
      <c r="B19" s="116"/>
      <c r="C19" s="117"/>
      <c r="D19" s="116"/>
      <c r="E19" s="116"/>
      <c r="F19" s="116"/>
      <c r="G19" s="116"/>
      <c r="H19" s="116"/>
    </row>
    <row r="20" spans="1:8" ht="14.45" customHeight="1">
      <c r="A20" s="64"/>
      <c r="B20" s="116"/>
      <c r="C20" s="117"/>
      <c r="D20" s="116"/>
      <c r="E20" s="116"/>
      <c r="F20" s="116"/>
      <c r="G20" s="116"/>
      <c r="H20" s="116"/>
    </row>
    <row r="21" spans="1:8" ht="14.45" customHeight="1">
      <c r="A21" s="64"/>
      <c r="B21" s="144"/>
      <c r="C21" s="117"/>
      <c r="D21" s="116"/>
      <c r="E21" s="116"/>
      <c r="F21" s="116"/>
      <c r="G21" s="116"/>
      <c r="H21" s="116"/>
    </row>
    <row r="22" spans="1:8">
      <c r="A22" s="66"/>
      <c r="B22" s="112"/>
      <c r="C22" s="113" t="s">
        <v>41</v>
      </c>
      <c r="D22" s="114">
        <f>SUM(D9:D20)</f>
        <v>0</v>
      </c>
      <c r="E22" s="114">
        <f>SUM(E9:E20)</f>
        <v>0</v>
      </c>
      <c r="F22" s="114">
        <f>SUM(F11:F21)</f>
        <v>530</v>
      </c>
      <c r="G22" s="114">
        <f>SUM(G11:G21)</f>
        <v>0</v>
      </c>
      <c r="H22" s="115">
        <f>SUM(H11:H21)</f>
        <v>530</v>
      </c>
    </row>
    <row r="23" spans="1:8">
      <c r="A23" s="64"/>
      <c r="B23" s="67"/>
      <c r="C23" s="64"/>
      <c r="D23" s="68"/>
      <c r="E23" s="69"/>
      <c r="F23" s="69"/>
      <c r="G23" s="69"/>
      <c r="H23" s="69"/>
    </row>
    <row r="24" spans="1:8">
      <c r="A24" s="64"/>
      <c r="B24" s="64"/>
      <c r="C24" s="70" t="s">
        <v>42</v>
      </c>
      <c r="D24" s="64"/>
      <c r="E24" s="71">
        <f>(D22+E22)*100/(H22-G22)</f>
        <v>0</v>
      </c>
      <c r="F24" s="64" t="s">
        <v>43</v>
      </c>
      <c r="G24" s="64"/>
      <c r="H24" s="48"/>
    </row>
    <row r="25" spans="1:8">
      <c r="A25" s="64"/>
      <c r="B25" s="64"/>
      <c r="C25" s="70" t="s">
        <v>44</v>
      </c>
      <c r="D25" s="64"/>
      <c r="E25" s="71">
        <f>D22*100/(H22-G22)</f>
        <v>0</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Manage Event'!A1" display="Managa Event"/>
    <hyperlink ref="C14" location="'Manage Organization'!A1" display="Organization"/>
    <hyperlink ref="C15" location="'User Profile'!A1" display="User Profile"/>
    <hyperlink ref="C16" location="Donate!A1" display="Donate"/>
    <hyperlink ref="C17" location="Message!A1" display="Message"/>
    <hyperlink ref="C18" location="'Admin module'!A1" display="Admin module"/>
    <hyperlink ref="C13" location="'Manage Thread'!A1" display="Manage Thread"/>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3" workbookViewId="0">
      <selection activeCell="D16" sqref="D16"/>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182" t="s">
        <v>1</v>
      </c>
      <c r="C3" s="182"/>
      <c r="D3" s="176" t="str">
        <f>Cover!C4</f>
        <v>WingS</v>
      </c>
      <c r="E3" s="176"/>
      <c r="F3" s="176"/>
    </row>
    <row r="4" spans="2:6">
      <c r="B4" s="182" t="s">
        <v>3</v>
      </c>
      <c r="C4" s="182"/>
      <c r="D4" s="176" t="str">
        <f>Cover!C5</f>
        <v>WS</v>
      </c>
      <c r="E4" s="176"/>
      <c r="F4" s="176"/>
    </row>
    <row r="5" spans="2:6" s="39" customFormat="1" ht="84.75" customHeight="1">
      <c r="B5" s="180" t="s">
        <v>15</v>
      </c>
      <c r="C5" s="180"/>
      <c r="D5" s="181" t="s">
        <v>152</v>
      </c>
      <c r="E5" s="181"/>
      <c r="F5" s="181"/>
    </row>
    <row r="6" spans="2:6">
      <c r="B6" s="40"/>
      <c r="C6" s="41"/>
      <c r="D6" s="41"/>
      <c r="E6" s="41"/>
      <c r="F6" s="41"/>
    </row>
    <row r="7" spans="2:6" s="42" customFormat="1">
      <c r="B7" s="43"/>
      <c r="C7" s="44"/>
      <c r="D7" s="44"/>
      <c r="E7" s="44"/>
      <c r="F7" s="44"/>
    </row>
    <row r="8" spans="2:6" s="45" customFormat="1" ht="21" customHeight="1">
      <c r="B8" s="118" t="s">
        <v>16</v>
      </c>
      <c r="C8" s="119" t="s">
        <v>17</v>
      </c>
      <c r="D8" s="119" t="s">
        <v>18</v>
      </c>
      <c r="E8" s="120" t="s">
        <v>19</v>
      </c>
      <c r="F8" s="121" t="s">
        <v>20</v>
      </c>
    </row>
    <row r="9" spans="2:6" ht="14.25">
      <c r="B9" s="116">
        <v>1</v>
      </c>
      <c r="C9" s="122" t="s">
        <v>56</v>
      </c>
      <c r="D9" s="117" t="s">
        <v>56</v>
      </c>
      <c r="E9" s="123"/>
      <c r="F9" s="124"/>
    </row>
    <row r="10" spans="2:6" ht="14.25">
      <c r="B10" s="116">
        <v>2</v>
      </c>
      <c r="C10" s="122" t="s">
        <v>237</v>
      </c>
      <c r="D10" s="117" t="s">
        <v>229</v>
      </c>
      <c r="E10" s="124"/>
      <c r="F10" s="124"/>
    </row>
    <row r="11" spans="2:6" ht="14.25">
      <c r="B11" s="116">
        <v>3</v>
      </c>
      <c r="C11" s="34" t="s">
        <v>231</v>
      </c>
      <c r="D11" s="117" t="s">
        <v>231</v>
      </c>
      <c r="E11" s="123"/>
      <c r="F11" s="124"/>
    </row>
    <row r="12" spans="2:6" ht="14.25">
      <c r="B12" s="116">
        <v>4</v>
      </c>
      <c r="C12" s="122" t="s">
        <v>238</v>
      </c>
      <c r="D12" s="117" t="s">
        <v>238</v>
      </c>
      <c r="E12" s="123"/>
      <c r="F12" s="124"/>
    </row>
    <row r="13" spans="2:6" ht="14.25">
      <c r="B13" s="116">
        <v>5</v>
      </c>
      <c r="C13" s="122" t="s">
        <v>239</v>
      </c>
      <c r="D13" s="117" t="s">
        <v>239</v>
      </c>
      <c r="E13" s="123"/>
      <c r="F13" s="124"/>
    </row>
    <row r="14" spans="2:6" ht="14.25">
      <c r="B14" s="116">
        <v>6</v>
      </c>
      <c r="C14" s="122" t="s">
        <v>240</v>
      </c>
      <c r="D14" s="117" t="s">
        <v>240</v>
      </c>
      <c r="E14" s="124"/>
      <c r="F14" s="124"/>
    </row>
    <row r="15" spans="2:6" ht="14.25">
      <c r="B15" s="116">
        <v>7</v>
      </c>
      <c r="C15" s="122" t="s">
        <v>125</v>
      </c>
      <c r="D15" s="117" t="s">
        <v>125</v>
      </c>
      <c r="E15" s="124"/>
      <c r="F15" s="124"/>
    </row>
    <row r="16" spans="2:6" ht="14.25">
      <c r="B16" s="116">
        <v>8</v>
      </c>
      <c r="C16" s="122" t="s">
        <v>241</v>
      </c>
      <c r="D16" s="117" t="s">
        <v>241</v>
      </c>
      <c r="E16" s="124"/>
      <c r="F16" s="124"/>
    </row>
    <row r="17" spans="2:6" ht="14.25">
      <c r="B17" s="116"/>
      <c r="C17" s="122"/>
      <c r="D17" s="117"/>
      <c r="E17" s="124"/>
      <c r="F17" s="124"/>
    </row>
    <row r="18" spans="2:6" ht="14.25">
      <c r="B18" s="116"/>
      <c r="C18" s="122"/>
      <c r="D18" s="117"/>
      <c r="E18" s="124"/>
      <c r="F18" s="124"/>
    </row>
  </sheetData>
  <mergeCells count="6">
    <mergeCell ref="B5:C5"/>
    <mergeCell ref="D5:F5"/>
    <mergeCell ref="B3:C3"/>
    <mergeCell ref="D3:F3"/>
    <mergeCell ref="B4:C4"/>
    <mergeCell ref="D4:F4"/>
  </mergeCells>
  <phoneticPr fontId="0" type="noConversion"/>
  <hyperlinks>
    <hyperlink ref="D9" location="Common!A1" display="Common"/>
    <hyperlink ref="D10" location="'Manage Event'!A1" display="Managa Event"/>
    <hyperlink ref="D12" location="'Manage Organization'!A1" display="Organization"/>
    <hyperlink ref="D13" location="'User Profile'!A1" display="User Profile"/>
    <hyperlink ref="D14" location="Donate!A1" display="Donate"/>
    <hyperlink ref="D15" location="Message!A1" display="Message"/>
    <hyperlink ref="D16" location="'Admin module'!A1" display="Admin module"/>
    <hyperlink ref="D11" location="'Manage Thread'!A1" display="Manage Thread"/>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9" sqref="A39"/>
    </sheetView>
  </sheetViews>
  <sheetFormatPr defaultRowHeight="14.25" customHeight="1"/>
  <cols>
    <col min="1" max="1" width="14.25" style="129" customWidth="1"/>
    <col min="2" max="2" width="52.875" style="129" customWidth="1"/>
    <col min="3" max="3" width="37.5" style="129" customWidth="1"/>
    <col min="4" max="16384" width="9" style="129"/>
  </cols>
  <sheetData>
    <row r="1" spans="1:3" ht="14.25" customHeight="1">
      <c r="A1" s="183" t="s">
        <v>61</v>
      </c>
      <c r="B1" s="183"/>
      <c r="C1" s="183"/>
    </row>
    <row r="2" spans="1:3" ht="14.25" customHeight="1" thickBot="1"/>
    <row r="3" spans="1:3" ht="15">
      <c r="A3" s="162" t="s">
        <v>16</v>
      </c>
      <c r="B3" s="163" t="s">
        <v>60</v>
      </c>
      <c r="C3" s="164" t="s">
        <v>59</v>
      </c>
    </row>
    <row r="4" spans="1:3" ht="15">
      <c r="A4" s="132" t="s">
        <v>79</v>
      </c>
      <c r="B4" s="130" t="s">
        <v>68</v>
      </c>
      <c r="C4" s="130"/>
    </row>
    <row r="5" spans="1:3" ht="15">
      <c r="A5" s="132" t="s">
        <v>80</v>
      </c>
      <c r="B5" s="130" t="s">
        <v>145</v>
      </c>
      <c r="C5" s="130"/>
    </row>
    <row r="6" spans="1:3" ht="15">
      <c r="A6" s="132" t="s">
        <v>81</v>
      </c>
      <c r="B6" s="130" t="s">
        <v>62</v>
      </c>
      <c r="C6" s="130"/>
    </row>
    <row r="7" spans="1:3" ht="15">
      <c r="A7" s="132" t="s">
        <v>82</v>
      </c>
      <c r="B7" s="130" t="s">
        <v>63</v>
      </c>
      <c r="C7" s="130"/>
    </row>
    <row r="8" spans="1:3" ht="15">
      <c r="A8" s="132" t="s">
        <v>83</v>
      </c>
      <c r="B8" s="130" t="s">
        <v>67</v>
      </c>
      <c r="C8" s="130"/>
    </row>
    <row r="9" spans="1:3" ht="15">
      <c r="A9" s="132" t="s">
        <v>84</v>
      </c>
      <c r="B9" s="130" t="s">
        <v>64</v>
      </c>
      <c r="C9" s="130"/>
    </row>
    <row r="10" spans="1:3" ht="15">
      <c r="A10" s="132" t="s">
        <v>85</v>
      </c>
      <c r="B10" s="130" t="s">
        <v>138</v>
      </c>
      <c r="C10" s="130"/>
    </row>
    <row r="11" spans="1:3" ht="15">
      <c r="A11" s="132" t="s">
        <v>86</v>
      </c>
      <c r="B11" s="130" t="s">
        <v>65</v>
      </c>
      <c r="C11" s="130"/>
    </row>
    <row r="12" spans="1:3" ht="15">
      <c r="A12" s="132" t="s">
        <v>87</v>
      </c>
      <c r="B12" s="130" t="s">
        <v>66</v>
      </c>
      <c r="C12" s="130"/>
    </row>
    <row r="13" spans="1:3" ht="15">
      <c r="A13" s="132" t="s">
        <v>70</v>
      </c>
      <c r="B13" s="130" t="s">
        <v>69</v>
      </c>
      <c r="C13" s="130"/>
    </row>
    <row r="14" spans="1:3" ht="15">
      <c r="A14" s="132" t="s">
        <v>71</v>
      </c>
      <c r="B14" s="131" t="s">
        <v>96</v>
      </c>
      <c r="C14" s="130"/>
    </row>
    <row r="15" spans="1:3" ht="15">
      <c r="A15" s="132" t="s">
        <v>72</v>
      </c>
      <c r="B15" s="130" t="s">
        <v>139</v>
      </c>
      <c r="C15" s="130"/>
    </row>
    <row r="16" spans="1:3" ht="15">
      <c r="A16" s="132" t="s">
        <v>73</v>
      </c>
      <c r="B16" s="130" t="s">
        <v>141</v>
      </c>
      <c r="C16" s="130"/>
    </row>
    <row r="17" spans="1:3" ht="15">
      <c r="A17" s="132" t="s">
        <v>74</v>
      </c>
      <c r="B17" s="130" t="s">
        <v>97</v>
      </c>
      <c r="C17" s="130"/>
    </row>
    <row r="18" spans="1:3" ht="15">
      <c r="A18" s="132" t="s">
        <v>75</v>
      </c>
      <c r="B18" s="130" t="s">
        <v>98</v>
      </c>
      <c r="C18" s="130"/>
    </row>
    <row r="19" spans="1:3" ht="15">
      <c r="A19" s="132" t="s">
        <v>76</v>
      </c>
      <c r="B19" s="131" t="s">
        <v>99</v>
      </c>
      <c r="C19" s="130"/>
    </row>
    <row r="20" spans="1:3" ht="15">
      <c r="A20" s="132" t="s">
        <v>77</v>
      </c>
      <c r="B20" s="131" t="s">
        <v>101</v>
      </c>
      <c r="C20" s="130"/>
    </row>
    <row r="21" spans="1:3" ht="15">
      <c r="A21" s="132" t="s">
        <v>78</v>
      </c>
      <c r="B21" s="131" t="s">
        <v>100</v>
      </c>
      <c r="C21" s="130"/>
    </row>
    <row r="22" spans="1:3" ht="60">
      <c r="A22" s="132" t="s">
        <v>103</v>
      </c>
      <c r="B22" s="141" t="s">
        <v>102</v>
      </c>
      <c r="C22" s="130"/>
    </row>
    <row r="23" spans="1:3" ht="15">
      <c r="A23" s="132" t="s">
        <v>104</v>
      </c>
      <c r="B23" s="130" t="s">
        <v>108</v>
      </c>
      <c r="C23" s="130"/>
    </row>
    <row r="24" spans="1:3" ht="15">
      <c r="A24" s="132" t="s">
        <v>105</v>
      </c>
      <c r="B24" s="130" t="s">
        <v>109</v>
      </c>
      <c r="C24" s="130"/>
    </row>
    <row r="25" spans="1:3" ht="15">
      <c r="A25" s="132" t="s">
        <v>106</v>
      </c>
      <c r="B25" s="130" t="s">
        <v>110</v>
      </c>
      <c r="C25" s="130"/>
    </row>
    <row r="26" spans="1:3" ht="15">
      <c r="A26" s="142" t="s">
        <v>107</v>
      </c>
      <c r="B26" s="130" t="s">
        <v>111</v>
      </c>
      <c r="C26" s="130"/>
    </row>
    <row r="27" spans="1:3" ht="15">
      <c r="A27" s="142" t="s">
        <v>112</v>
      </c>
      <c r="B27" s="130" t="s">
        <v>113</v>
      </c>
      <c r="C27" s="130"/>
    </row>
    <row r="28" spans="1:3" ht="15">
      <c r="A28" s="142" t="s">
        <v>114</v>
      </c>
      <c r="B28" s="130" t="s">
        <v>121</v>
      </c>
      <c r="C28" s="130"/>
    </row>
    <row r="29" spans="1:3" ht="15">
      <c r="A29" s="142" t="s">
        <v>115</v>
      </c>
      <c r="B29" s="130" t="s">
        <v>122</v>
      </c>
      <c r="C29" s="130"/>
    </row>
    <row r="30" spans="1:3" ht="15">
      <c r="A30" s="142" t="s">
        <v>116</v>
      </c>
      <c r="B30" s="130" t="s">
        <v>124</v>
      </c>
      <c r="C30" s="130"/>
    </row>
    <row r="31" spans="1:3" ht="15">
      <c r="A31" s="142" t="s">
        <v>117</v>
      </c>
      <c r="B31" s="130" t="s">
        <v>140</v>
      </c>
      <c r="C31" s="130"/>
    </row>
    <row r="32" spans="1:3" ht="15">
      <c r="A32" s="142" t="s">
        <v>118</v>
      </c>
      <c r="B32" s="130" t="s">
        <v>142</v>
      </c>
      <c r="C32" s="130"/>
    </row>
    <row r="33" spans="1:3" ht="15">
      <c r="A33" s="142" t="s">
        <v>119</v>
      </c>
      <c r="B33" s="130" t="s">
        <v>143</v>
      </c>
      <c r="C33" s="130"/>
    </row>
    <row r="34" spans="1:3" ht="15">
      <c r="A34" s="142" t="s">
        <v>120</v>
      </c>
      <c r="B34" s="130" t="s">
        <v>278</v>
      </c>
      <c r="C34" s="130"/>
    </row>
    <row r="35" spans="1:3" ht="15">
      <c r="A35" s="142" t="s">
        <v>119</v>
      </c>
      <c r="B35" s="130" t="s">
        <v>478</v>
      </c>
      <c r="C35" s="130"/>
    </row>
    <row r="36" spans="1:3" ht="15">
      <c r="A36" s="142" t="s">
        <v>120</v>
      </c>
      <c r="B36" s="130" t="s">
        <v>479</v>
      </c>
      <c r="C36" s="130"/>
    </row>
    <row r="37" spans="1:3" ht="15">
      <c r="A37" s="142" t="s">
        <v>493</v>
      </c>
      <c r="B37" s="130" t="s">
        <v>492</v>
      </c>
      <c r="C37" s="130"/>
    </row>
    <row r="38" spans="1:3" ht="14.25" customHeight="1">
      <c r="A38" s="142" t="s">
        <v>585</v>
      </c>
      <c r="B38" s="130" t="s">
        <v>586</v>
      </c>
      <c r="C38" s="130"/>
    </row>
    <row r="39" spans="1:3" ht="14.25" customHeight="1">
      <c r="A39" s="142" t="s">
        <v>635</v>
      </c>
      <c r="B39" s="130" t="s">
        <v>634</v>
      </c>
      <c r="C39" s="130"/>
    </row>
  </sheetData>
  <mergeCells count="1">
    <mergeCell ref="A1:C1"/>
  </mergeCells>
  <hyperlinks>
    <hyperlink ref="B39" r:id="rId1" location="/Message" display="http://localhost:2710/ - /Messag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47"/>
  <sheetViews>
    <sheetView zoomScale="85" zoomScaleNormal="85" workbookViewId="0">
      <selection activeCell="E6" sqref="E6:G6"/>
    </sheetView>
  </sheetViews>
  <sheetFormatPr defaultRowHeight="14.25" customHeight="1"/>
  <cols>
    <col min="1" max="1" width="17.375" style="90" customWidth="1"/>
    <col min="2" max="2" width="31.75" style="90" customWidth="1"/>
    <col min="3" max="3" width="34.375" style="90" customWidth="1"/>
    <col min="4" max="4" width="31.625" style="90" customWidth="1"/>
    <col min="5" max="6" width="16.5" style="90" customWidth="1"/>
    <col min="7" max="7" width="18.875" style="90" customWidth="1"/>
    <col min="8" max="8" width="9" style="92"/>
    <col min="9" max="9" width="16.25" style="90" customWidth="1"/>
    <col min="10" max="10" width="0" style="90" hidden="1" customWidth="1"/>
    <col min="11" max="16384" width="9" style="90"/>
  </cols>
  <sheetData>
    <row r="1" spans="1:250" ht="14.25" customHeight="1" thickBot="1">
      <c r="A1" s="93" t="s">
        <v>47</v>
      </c>
      <c r="B1" s="76"/>
      <c r="C1" s="76"/>
      <c r="D1" s="76"/>
      <c r="E1" s="76"/>
      <c r="F1" s="76"/>
      <c r="G1" s="76"/>
      <c r="H1" s="78"/>
      <c r="I1" s="78"/>
      <c r="J1" s="78" t="s">
        <v>136</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0" ht="14.25" customHeight="1">
      <c r="A2" s="46" t="s">
        <v>21</v>
      </c>
      <c r="B2" s="184" t="s">
        <v>48</v>
      </c>
      <c r="C2" s="185"/>
      <c r="D2" s="185"/>
      <c r="E2" s="185"/>
      <c r="F2" s="185"/>
      <c r="G2" s="186"/>
      <c r="H2" s="78"/>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0" ht="14.25" customHeight="1">
      <c r="A3" s="47" t="s">
        <v>23</v>
      </c>
      <c r="B3" s="187" t="s">
        <v>57</v>
      </c>
      <c r="C3" s="188"/>
      <c r="D3" s="188"/>
      <c r="E3" s="188"/>
      <c r="F3" s="188"/>
      <c r="G3" s="189"/>
      <c r="H3" s="78"/>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0" ht="14.25" customHeight="1">
      <c r="A4" s="46" t="s">
        <v>25</v>
      </c>
      <c r="B4" s="187" t="s">
        <v>148</v>
      </c>
      <c r="C4" s="188"/>
      <c r="D4" s="188"/>
      <c r="E4" s="188"/>
      <c r="F4" s="188"/>
      <c r="G4" s="189"/>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0" ht="14.25" customHeight="1">
      <c r="A5" s="81" t="s">
        <v>22</v>
      </c>
      <c r="B5" s="82" t="s">
        <v>24</v>
      </c>
      <c r="C5" s="82" t="s">
        <v>26</v>
      </c>
      <c r="D5" s="83" t="s">
        <v>27</v>
      </c>
      <c r="E5" s="190" t="s">
        <v>28</v>
      </c>
      <c r="F5" s="191"/>
      <c r="G5" s="192"/>
      <c r="H5" s="78"/>
      <c r="I5" s="78"/>
      <c r="J5" s="78" t="s">
        <v>26</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0" ht="14.25" customHeight="1" thickBot="1">
      <c r="A6" s="86">
        <f>COUNTIF(F11:G156,"Pass")</f>
        <v>0</v>
      </c>
      <c r="B6" s="87">
        <f>COUNTIF(F11:G156,"Fail")</f>
        <v>0</v>
      </c>
      <c r="C6" s="87">
        <f>E6-D6-B6-A6</f>
        <v>68</v>
      </c>
      <c r="D6" s="88">
        <f>COUNTIF(F11:G156,"N/A")</f>
        <v>0</v>
      </c>
      <c r="E6" s="193">
        <f>COUNTA(A11:A156)*2</f>
        <v>68</v>
      </c>
      <c r="F6" s="194"/>
      <c r="G6" s="195"/>
      <c r="H6" s="78"/>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0" ht="14.25" customHeight="1">
      <c r="A7" s="159"/>
      <c r="B7" s="159"/>
      <c r="C7" s="159"/>
      <c r="D7" s="159"/>
      <c r="E7" s="160"/>
      <c r="F7" s="160"/>
      <c r="G7" s="160"/>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0" ht="14.25" customHeight="1">
      <c r="A8" s="159"/>
      <c r="B8" s="159"/>
      <c r="C8" s="159"/>
      <c r="D8" s="159"/>
      <c r="E8" s="160"/>
      <c r="F8" s="160"/>
      <c r="G8" s="160"/>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0" ht="14.25" customHeight="1">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0" ht="41.25" customHeight="1">
      <c r="A10" s="49" t="s">
        <v>30</v>
      </c>
      <c r="B10" s="49" t="s">
        <v>31</v>
      </c>
      <c r="C10" s="49" t="s">
        <v>32</v>
      </c>
      <c r="D10" s="49" t="s">
        <v>33</v>
      </c>
      <c r="E10" s="50" t="s">
        <v>34</v>
      </c>
      <c r="F10" s="50" t="s">
        <v>193</v>
      </c>
      <c r="G10" s="50" t="s">
        <v>123</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0" s="128" customFormat="1" ht="14.25" customHeight="1">
      <c r="A11" s="133"/>
      <c r="B11" s="133" t="s">
        <v>137</v>
      </c>
      <c r="C11" s="134"/>
      <c r="D11" s="134"/>
      <c r="E11" s="139"/>
      <c r="F11" s="139"/>
      <c r="G11" s="139"/>
      <c r="H11" s="139"/>
      <c r="I11" s="139"/>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127"/>
      <c r="CX11" s="127"/>
      <c r="CY11" s="127"/>
      <c r="CZ11" s="127"/>
      <c r="DA11" s="127"/>
      <c r="DB11" s="127"/>
      <c r="DC11" s="127"/>
      <c r="DD11" s="127"/>
      <c r="DE11" s="127"/>
      <c r="DF11" s="127"/>
      <c r="DG11" s="127"/>
      <c r="DH11" s="127"/>
      <c r="DI11" s="127"/>
      <c r="DJ11" s="127"/>
      <c r="DK11" s="127"/>
      <c r="DL11" s="127"/>
      <c r="DM11" s="127"/>
      <c r="DN11" s="127"/>
      <c r="DO11" s="127"/>
      <c r="DP11" s="127"/>
      <c r="DQ11" s="127"/>
      <c r="DR11" s="127"/>
      <c r="DS11" s="127"/>
      <c r="DT11" s="127"/>
      <c r="DU11" s="127"/>
      <c r="DV11" s="127"/>
      <c r="DW11" s="127"/>
      <c r="DX11" s="127"/>
      <c r="DY11" s="127"/>
      <c r="DZ11" s="127"/>
      <c r="EA11" s="127"/>
      <c r="EB11" s="127"/>
      <c r="EC11" s="127"/>
      <c r="ED11" s="127"/>
      <c r="EE11" s="127"/>
      <c r="EF11" s="127"/>
      <c r="EG11" s="127"/>
      <c r="EH11" s="127"/>
      <c r="EI11" s="127"/>
      <c r="EJ11" s="127"/>
      <c r="EK11" s="127"/>
      <c r="EL11" s="127"/>
      <c r="EM11" s="127"/>
      <c r="EN11" s="127"/>
      <c r="EO11" s="127"/>
      <c r="EP11" s="127"/>
      <c r="EQ11" s="127"/>
      <c r="ER11" s="127"/>
      <c r="ES11" s="127"/>
      <c r="ET11" s="127"/>
      <c r="EU11" s="127"/>
      <c r="EV11" s="127"/>
      <c r="EW11" s="127"/>
      <c r="EX11" s="127"/>
      <c r="EY11" s="127"/>
      <c r="EZ11" s="127"/>
      <c r="FA11" s="127"/>
      <c r="FB11" s="127"/>
      <c r="FC11" s="127"/>
      <c r="FD11" s="127"/>
      <c r="FE11" s="127"/>
      <c r="FF11" s="127"/>
      <c r="FG11" s="127"/>
      <c r="FH11" s="127"/>
      <c r="FI11" s="127"/>
      <c r="FJ11" s="127"/>
      <c r="FK11" s="127"/>
      <c r="FL11" s="127"/>
      <c r="FM11" s="127"/>
      <c r="FN11" s="127"/>
      <c r="FO11" s="127"/>
      <c r="FP11" s="127"/>
      <c r="FQ11" s="127"/>
      <c r="FR11" s="127"/>
      <c r="FS11" s="127"/>
      <c r="FT11" s="127"/>
      <c r="FU11" s="127"/>
      <c r="FV11" s="127"/>
      <c r="FW11" s="127"/>
      <c r="FX11" s="127"/>
      <c r="FY11" s="127"/>
      <c r="FZ11" s="127"/>
      <c r="GA11" s="127"/>
      <c r="GB11" s="127"/>
      <c r="GC11" s="127"/>
      <c r="GD11" s="127"/>
      <c r="GE11" s="127"/>
      <c r="GF11" s="127"/>
      <c r="GG11" s="127"/>
      <c r="GH11" s="127"/>
      <c r="GI11" s="127"/>
      <c r="GJ11" s="127"/>
      <c r="GK11" s="127"/>
      <c r="GL11" s="127"/>
      <c r="GM11" s="127"/>
      <c r="GN11" s="127"/>
      <c r="GO11" s="127"/>
      <c r="GP11" s="127"/>
      <c r="GQ11" s="127"/>
      <c r="GR11" s="127"/>
      <c r="GS11" s="127"/>
      <c r="GT11" s="127"/>
      <c r="GU11" s="127"/>
      <c r="GV11" s="127"/>
      <c r="GW11" s="127"/>
      <c r="GX11" s="127"/>
      <c r="GY11" s="127"/>
      <c r="GZ11" s="127"/>
      <c r="HA11" s="127"/>
      <c r="HB11" s="127"/>
      <c r="HC11" s="127"/>
      <c r="HD11" s="127"/>
      <c r="HE11" s="127"/>
      <c r="HF11" s="127"/>
      <c r="HG11" s="127"/>
      <c r="HH11" s="127"/>
      <c r="HI11" s="127"/>
      <c r="HJ11" s="127"/>
      <c r="HK11" s="127"/>
      <c r="HL11" s="127"/>
      <c r="HM11" s="127"/>
      <c r="HN11" s="127"/>
      <c r="HO11" s="127"/>
      <c r="HP11" s="127"/>
      <c r="HQ11" s="127"/>
      <c r="HR11" s="127"/>
      <c r="HS11" s="127"/>
      <c r="HT11" s="127"/>
      <c r="HU11" s="127"/>
      <c r="HV11" s="127"/>
      <c r="HW11" s="127"/>
      <c r="HX11" s="127"/>
      <c r="HY11" s="127"/>
      <c r="HZ11" s="127"/>
      <c r="IA11" s="127"/>
      <c r="IB11" s="127"/>
      <c r="IC11" s="127"/>
      <c r="ID11" s="127"/>
      <c r="IE11" s="127"/>
      <c r="IF11" s="127"/>
      <c r="IG11" s="127"/>
      <c r="IH11" s="127"/>
      <c r="II11" s="127"/>
      <c r="IJ11" s="127"/>
      <c r="IK11" s="127"/>
      <c r="IL11" s="127"/>
      <c r="IM11" s="127"/>
      <c r="IN11" s="127"/>
      <c r="IO11" s="127"/>
      <c r="IP11" s="127"/>
    </row>
    <row r="12" spans="1:250" s="126" customFormat="1" ht="12" customHeight="1">
      <c r="A12" s="96" t="str">
        <f>IF(OR(B15&lt;&gt;"",D12&lt;E12&gt;""),"["&amp;TEXT($B$2,"##")&amp;"-"&amp;TEXT(ROW()-10,"##")&amp;"]","")</f>
        <v>[Common Module-2]</v>
      </c>
      <c r="B12" s="97" t="s">
        <v>165</v>
      </c>
      <c r="C12" s="97" t="s">
        <v>154</v>
      </c>
      <c r="D12" s="143" t="s">
        <v>155</v>
      </c>
      <c r="E12" s="136"/>
      <c r="F12" s="97"/>
      <c r="G12" s="97"/>
      <c r="H12" s="100"/>
      <c r="I12" s="101"/>
    </row>
    <row r="13" spans="1:250" s="126" customFormat="1" ht="14.25" customHeight="1">
      <c r="A13" s="96" t="str">
        <f>IF(OR(B16&lt;&gt;"",D13&lt;E13&gt;""),"["&amp;TEXT($B$2,"##")&amp;"-"&amp;TEXT(ROW()-10,"##")&amp;"]","")</f>
        <v>[Common Module-3]</v>
      </c>
      <c r="B13" s="97" t="s">
        <v>166</v>
      </c>
      <c r="C13" s="97" t="s">
        <v>156</v>
      </c>
      <c r="D13" s="143" t="s">
        <v>157</v>
      </c>
      <c r="E13" s="136"/>
      <c r="F13" s="97"/>
      <c r="G13" s="97"/>
      <c r="H13" s="100"/>
      <c r="I13" s="101"/>
    </row>
    <row r="14" spans="1:250" s="126" customFormat="1" ht="12" customHeight="1">
      <c r="A14" s="96" t="str">
        <f>IF(OR(B18&lt;&gt;"",D14&lt;E14&gt;""),"["&amp;TEXT($B$2,"##")&amp;"-"&amp;TEXT(ROW()-10,"##")&amp;"]","")</f>
        <v>[Common Module-4]</v>
      </c>
      <c r="B14" s="97" t="s">
        <v>167</v>
      </c>
      <c r="C14" s="97" t="s">
        <v>164</v>
      </c>
      <c r="D14" s="143" t="s">
        <v>159</v>
      </c>
      <c r="E14" s="136"/>
      <c r="F14" s="97"/>
      <c r="G14" s="97"/>
      <c r="H14" s="100"/>
      <c r="I14" s="101"/>
    </row>
    <row r="15" spans="1:250" s="126" customFormat="1" ht="12" customHeight="1">
      <c r="A15" s="96" t="str">
        <f>IF(OR(B18&lt;&gt;"",D15&lt;E15&gt;""),"["&amp;TEXT($B$2,"##")&amp;"-"&amp;TEXT(ROW()-10,"##")&amp;"]","")</f>
        <v>[Common Module-5]</v>
      </c>
      <c r="B15" s="97" t="s">
        <v>168</v>
      </c>
      <c r="C15" s="97" t="s">
        <v>158</v>
      </c>
      <c r="D15" s="143" t="s">
        <v>159</v>
      </c>
      <c r="E15" s="136"/>
      <c r="F15" s="97"/>
      <c r="G15" s="97"/>
      <c r="H15" s="100"/>
      <c r="I15" s="101"/>
    </row>
    <row r="16" spans="1:250" ht="14.25" customHeight="1">
      <c r="A16" s="51"/>
      <c r="B16" s="51" t="s">
        <v>49</v>
      </c>
      <c r="C16" s="52"/>
      <c r="D16" s="52"/>
      <c r="E16" s="134"/>
      <c r="F16" s="134"/>
      <c r="G16" s="134"/>
      <c r="H16" s="134"/>
      <c r="I16" s="135"/>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c r="GU16" s="78"/>
      <c r="GV16" s="78"/>
      <c r="GW16" s="78"/>
      <c r="GX16" s="78"/>
      <c r="GY16" s="78"/>
      <c r="GZ16" s="78"/>
      <c r="HA16" s="78"/>
      <c r="HB16" s="78"/>
      <c r="HC16" s="78"/>
      <c r="HD16" s="78"/>
      <c r="HE16" s="78"/>
      <c r="HF16" s="78"/>
      <c r="HG16" s="78"/>
      <c r="HH16" s="78"/>
      <c r="HI16" s="78"/>
      <c r="HJ16" s="78"/>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row>
    <row r="17" spans="1:9" s="54" customFormat="1" ht="12.75" customHeight="1">
      <c r="A17" s="54" t="str">
        <f>IF(OR(B17&lt;&gt;"",D17&lt;E15&gt;""),"["&amp;TEXT($B$2,"##")&amp;"-"&amp;TEXT(ROW()-10,"##")&amp;"]","")</f>
        <v>[Common Module-7]</v>
      </c>
      <c r="B17" s="54" t="s">
        <v>189</v>
      </c>
      <c r="C17" s="54" t="s">
        <v>174</v>
      </c>
      <c r="D17" s="54" t="s">
        <v>175</v>
      </c>
      <c r="G17" s="97"/>
    </row>
    <row r="18" spans="1:9" ht="13.5" customHeight="1">
      <c r="A18" s="54" t="str">
        <f t="shared" ref="A18" si="0">IF(OR(B18&lt;&gt;"",D18&lt;E16&gt;""),"["&amp;TEXT($B$2,"##")&amp;"-"&amp;TEXT(ROW()-10,"##")&amp;"]","")</f>
        <v>[Common Module-8]</v>
      </c>
      <c r="B18" s="106" t="s">
        <v>190</v>
      </c>
      <c r="C18" s="106" t="s">
        <v>203</v>
      </c>
      <c r="D18" s="138" t="s">
        <v>216</v>
      </c>
      <c r="E18" s="54"/>
      <c r="F18" s="97"/>
      <c r="G18" s="97"/>
      <c r="H18" s="100"/>
      <c r="I18" s="101"/>
    </row>
    <row r="19" spans="1:9" ht="13.5" customHeight="1">
      <c r="A19" s="54" t="str">
        <f t="shared" ref="A19" si="1">IF(OR(B19&lt;&gt;"",D19&lt;E17&gt;""),"["&amp;TEXT($B$2,"##")&amp;"-"&amp;TEXT(ROW()-10,"##")&amp;"]","")</f>
        <v>[Common Module-9]</v>
      </c>
      <c r="B19" s="106" t="s">
        <v>192</v>
      </c>
      <c r="C19" s="106" t="s">
        <v>203</v>
      </c>
      <c r="D19" s="138" t="s">
        <v>215</v>
      </c>
      <c r="E19" s="54"/>
      <c r="F19" s="97"/>
      <c r="G19" s="97"/>
      <c r="H19" s="100"/>
      <c r="I19" s="101"/>
    </row>
    <row r="20" spans="1:9" ht="13.5" customHeight="1">
      <c r="A20" s="54" t="str">
        <f t="shared" ref="A20" si="2">IF(OR(B20&lt;&gt;"",D20&lt;E18&gt;""),"["&amp;TEXT($B$2,"##")&amp;"-"&amp;TEXT(ROW()-10,"##")&amp;"]","")</f>
        <v>[Common Module-10]</v>
      </c>
      <c r="B20" s="106" t="s">
        <v>191</v>
      </c>
      <c r="C20" s="106" t="s">
        <v>203</v>
      </c>
      <c r="D20" s="138" t="s">
        <v>213</v>
      </c>
      <c r="E20" s="54"/>
      <c r="F20" s="97"/>
      <c r="G20" s="97"/>
      <c r="H20" s="100"/>
      <c r="I20" s="101"/>
    </row>
    <row r="21" spans="1:9" ht="13.5" customHeight="1">
      <c r="A21" s="54" t="str">
        <f>IF(OR(B21&lt;&gt;"",D21&lt;E18&gt;""),"["&amp;TEXT($B$2,"##")&amp;"-"&amp;TEXT(ROW()-10,"##")&amp;"]","")</f>
        <v>[Common Module-11]</v>
      </c>
      <c r="B21" s="106" t="s">
        <v>194</v>
      </c>
      <c r="C21" s="106" t="s">
        <v>204</v>
      </c>
      <c r="D21" s="138" t="s">
        <v>216</v>
      </c>
      <c r="E21" s="54"/>
      <c r="F21" s="97"/>
      <c r="G21" s="97"/>
      <c r="H21" s="100"/>
      <c r="I21" s="101"/>
    </row>
    <row r="22" spans="1:9" ht="13.5" customHeight="1">
      <c r="A22" s="54" t="str">
        <f>IF(OR(B22&lt;&gt;"",D22&lt;E19&gt;""),"["&amp;TEXT($B$2,"##")&amp;"-"&amp;TEXT(ROW()-10,"##")&amp;"]","")</f>
        <v>[Common Module-12]</v>
      </c>
      <c r="B22" s="106" t="s">
        <v>195</v>
      </c>
      <c r="C22" s="106" t="s">
        <v>204</v>
      </c>
      <c r="D22" s="138" t="s">
        <v>215</v>
      </c>
      <c r="E22" s="54"/>
      <c r="F22" s="97"/>
      <c r="G22" s="97"/>
      <c r="H22" s="100"/>
      <c r="I22" s="101"/>
    </row>
    <row r="23" spans="1:9" ht="12.75" customHeight="1">
      <c r="A23" s="54" t="str">
        <f>IF(OR(B23&lt;&gt;"",D23&lt;E20&gt;""),"["&amp;TEXT($B$2,"##")&amp;"-"&amp;TEXT(ROW()-10,"##")&amp;"]","")</f>
        <v>[Common Module-13]</v>
      </c>
      <c r="B23" s="106" t="s">
        <v>196</v>
      </c>
      <c r="C23" s="106" t="s">
        <v>204</v>
      </c>
      <c r="D23" s="138" t="s">
        <v>214</v>
      </c>
      <c r="E23" s="54"/>
      <c r="F23" s="97"/>
      <c r="G23" s="97"/>
      <c r="H23" s="100"/>
      <c r="I23" s="101"/>
    </row>
    <row r="24" spans="1:9" ht="13.5" customHeight="1">
      <c r="A24" s="54" t="str">
        <f>IF(OR(B24&lt;&gt;"",D24&lt;E19&gt;""),"["&amp;TEXT($B$2,"##")&amp;"-"&amp;TEXT(ROW()-10,"##")&amp;"]","")</f>
        <v>[Common Module-14]</v>
      </c>
      <c r="B24" s="106" t="s">
        <v>197</v>
      </c>
      <c r="C24" s="106" t="s">
        <v>208</v>
      </c>
      <c r="D24" s="138" t="s">
        <v>216</v>
      </c>
      <c r="E24" s="54"/>
      <c r="F24" s="97"/>
      <c r="G24" s="97"/>
      <c r="H24" s="100"/>
      <c r="I24" s="101"/>
    </row>
    <row r="25" spans="1:9" ht="13.5" customHeight="1">
      <c r="A25" s="54" t="str">
        <f t="shared" ref="A25:A26" si="3">IF(OR(B25&lt;&gt;"",D25&lt;E20&gt;""),"["&amp;TEXT($B$2,"##")&amp;"-"&amp;TEXT(ROW()-10,"##")&amp;"]","")</f>
        <v>[Common Module-15]</v>
      </c>
      <c r="B25" s="106" t="s">
        <v>198</v>
      </c>
      <c r="C25" s="106" t="s">
        <v>208</v>
      </c>
      <c r="D25" s="138" t="s">
        <v>215</v>
      </c>
      <c r="E25" s="54"/>
      <c r="F25" s="97"/>
      <c r="G25" s="97"/>
      <c r="H25" s="100"/>
      <c r="I25" s="101"/>
    </row>
    <row r="26" spans="1:9" ht="14.25" customHeight="1">
      <c r="A26" s="54" t="str">
        <f t="shared" si="3"/>
        <v>[Common Module-16]</v>
      </c>
      <c r="B26" s="106" t="s">
        <v>199</v>
      </c>
      <c r="C26" s="106" t="s">
        <v>208</v>
      </c>
      <c r="D26" s="138" t="s">
        <v>212</v>
      </c>
      <c r="E26" s="54"/>
      <c r="F26" s="97"/>
      <c r="G26" s="97"/>
      <c r="H26" s="100"/>
      <c r="I26" s="101"/>
    </row>
    <row r="27" spans="1:9" ht="14.25" customHeight="1">
      <c r="A27" s="54" t="str">
        <f t="shared" ref="A27:A32" si="4">IF(OR(B27&lt;&gt;"",D27&lt;E21&gt;""),"["&amp;TEXT($B$2,"##")&amp;"-"&amp;TEXT(ROW()-10,"##")&amp;"]","")</f>
        <v>[Common Module-17]</v>
      </c>
      <c r="B27" s="106" t="s">
        <v>200</v>
      </c>
      <c r="C27" s="106" t="s">
        <v>209</v>
      </c>
      <c r="D27" s="138" t="s">
        <v>216</v>
      </c>
      <c r="E27" s="54"/>
      <c r="F27" s="97"/>
      <c r="G27" s="97"/>
      <c r="H27" s="100"/>
      <c r="I27" s="101"/>
    </row>
    <row r="28" spans="1:9" ht="14.25" customHeight="1">
      <c r="A28" s="54" t="str">
        <f t="shared" si="4"/>
        <v>[Common Module-18]</v>
      </c>
      <c r="B28" s="106" t="s">
        <v>201</v>
      </c>
      <c r="C28" s="106" t="s">
        <v>209</v>
      </c>
      <c r="D28" s="138" t="s">
        <v>215</v>
      </c>
      <c r="E28" s="54"/>
      <c r="F28" s="97"/>
      <c r="G28" s="97"/>
      <c r="H28" s="100"/>
      <c r="I28" s="101"/>
    </row>
    <row r="29" spans="1:9" ht="12.75" customHeight="1">
      <c r="A29" s="54" t="str">
        <f t="shared" si="4"/>
        <v>[Common Module-19]</v>
      </c>
      <c r="B29" s="106" t="s">
        <v>202</v>
      </c>
      <c r="C29" s="106" t="s">
        <v>209</v>
      </c>
      <c r="D29" s="138" t="s">
        <v>213</v>
      </c>
      <c r="E29" s="54"/>
      <c r="F29" s="97"/>
      <c r="G29" s="97"/>
      <c r="H29" s="100"/>
      <c r="I29" s="101"/>
    </row>
    <row r="30" spans="1:9" ht="13.5" customHeight="1">
      <c r="A30" s="54" t="str">
        <f t="shared" si="4"/>
        <v>[Common Module-20]</v>
      </c>
      <c r="B30" s="106" t="s">
        <v>205</v>
      </c>
      <c r="C30" s="106" t="s">
        <v>176</v>
      </c>
      <c r="D30" s="138" t="s">
        <v>216</v>
      </c>
      <c r="E30" s="54"/>
      <c r="F30" s="97"/>
      <c r="G30" s="97"/>
      <c r="H30" s="100"/>
      <c r="I30" s="101"/>
    </row>
    <row r="31" spans="1:9" ht="13.5" customHeight="1">
      <c r="A31" s="54" t="str">
        <f t="shared" si="4"/>
        <v>[Common Module-21]</v>
      </c>
      <c r="B31" s="106" t="s">
        <v>206</v>
      </c>
      <c r="C31" s="106" t="s">
        <v>176</v>
      </c>
      <c r="D31" s="138" t="s">
        <v>215</v>
      </c>
      <c r="E31" s="54"/>
      <c r="F31" s="97"/>
      <c r="G31" s="97"/>
      <c r="H31" s="100"/>
      <c r="I31" s="101"/>
    </row>
    <row r="32" spans="1:9" ht="12.75" customHeight="1">
      <c r="A32" s="54" t="str">
        <f t="shared" si="4"/>
        <v>[Common Module-22]</v>
      </c>
      <c r="B32" s="106" t="s">
        <v>207</v>
      </c>
      <c r="C32" s="106" t="s">
        <v>176</v>
      </c>
      <c r="D32" s="138" t="s">
        <v>213</v>
      </c>
      <c r="E32" s="54"/>
      <c r="F32" s="97"/>
      <c r="G32" s="97"/>
      <c r="H32" s="100"/>
      <c r="I32" s="101"/>
    </row>
    <row r="33" spans="1:250" ht="12" customHeight="1">
      <c r="A33" s="54" t="str">
        <f>IF(OR(B33&lt;&gt;"",D33&lt;E18&gt;""),"["&amp;TEXT($B$2,"##")&amp;"-"&amp;TEXT(ROW()-10,"##")&amp;"]","")</f>
        <v>[Common Module-23]</v>
      </c>
      <c r="B33" s="106" t="s">
        <v>169</v>
      </c>
      <c r="C33" s="106" t="s">
        <v>217</v>
      </c>
      <c r="D33" s="138" t="s">
        <v>163</v>
      </c>
      <c r="E33" s="54"/>
      <c r="F33" s="97"/>
      <c r="G33" s="97"/>
      <c r="H33" s="100"/>
      <c r="I33" s="101"/>
    </row>
    <row r="34" spans="1:250" ht="12.75" customHeight="1">
      <c r="A34" s="54" t="str">
        <f>IF(OR(B34&lt;&gt;"",D34&lt;E19&gt;""),"["&amp;TEXT($B$2,"##")&amp;"-"&amp;TEXT(ROW()-10,"##")&amp;"]","")</f>
        <v>[Common Module-24]</v>
      </c>
      <c r="B34" s="95" t="s">
        <v>173</v>
      </c>
      <c r="C34" s="95" t="s">
        <v>178</v>
      </c>
      <c r="D34" s="137" t="s">
        <v>180</v>
      </c>
      <c r="E34" s="54"/>
      <c r="F34" s="97"/>
      <c r="G34" s="97"/>
      <c r="H34" s="100"/>
      <c r="I34" s="101"/>
    </row>
    <row r="35" spans="1:250" ht="14.25" customHeight="1">
      <c r="A35" s="95" t="str">
        <f>IF(OR(B35&lt;&gt;"",D35&lt;E19&gt;""),"["&amp;TEXT($B$2,"##")&amp;"-"&amp;TEXT(ROW()-10,"##")&amp;"]","")</f>
        <v>[Common Module-25]</v>
      </c>
      <c r="B35" s="95" t="s">
        <v>170</v>
      </c>
      <c r="C35" s="95" t="s">
        <v>177</v>
      </c>
      <c r="D35" s="137" t="s">
        <v>180</v>
      </c>
      <c r="E35" s="54"/>
      <c r="F35" s="97"/>
      <c r="G35" s="97"/>
      <c r="H35" s="100"/>
      <c r="I35" s="101"/>
    </row>
    <row r="36" spans="1:250" s="126" customFormat="1" ht="13.5" customHeight="1">
      <c r="A36" s="96" t="str">
        <f>IF(OR(B38&lt;&gt;"",D36&lt;E36&gt;""),"["&amp;TEXT($B$2,"##")&amp;"-"&amp;TEXT(ROW()-10,"##")&amp;"]","")</f>
        <v>[Common Module-26]</v>
      </c>
      <c r="B36" s="97" t="s">
        <v>171</v>
      </c>
      <c r="C36" s="97" t="s">
        <v>179</v>
      </c>
      <c r="D36" s="143" t="s">
        <v>181</v>
      </c>
      <c r="E36" s="54"/>
      <c r="F36" s="97"/>
      <c r="G36" s="97"/>
      <c r="H36" s="100"/>
      <c r="I36" s="101"/>
    </row>
    <row r="37" spans="1:250" ht="14.25" customHeight="1">
      <c r="A37" s="51"/>
      <c r="B37" s="51" t="s">
        <v>153</v>
      </c>
      <c r="C37" s="52"/>
      <c r="D37" s="52"/>
      <c r="E37" s="134"/>
      <c r="F37" s="134"/>
      <c r="G37" s="134"/>
      <c r="H37" s="134"/>
      <c r="I37" s="135"/>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row>
    <row r="38" spans="1:250" ht="12.75" customHeight="1">
      <c r="A38" s="54" t="str">
        <f>IF(OR(B38&lt;&gt;"",D38&lt;E37&gt;""),"["&amp;TEXT($B$2,"##")&amp;"-"&amp;TEXT(ROW()-10,"##")&amp;"]","")</f>
        <v>[Common Module-28]</v>
      </c>
      <c r="B38" s="97" t="s">
        <v>50</v>
      </c>
      <c r="C38" s="97" t="s">
        <v>160</v>
      </c>
      <c r="D38" s="97" t="s">
        <v>210</v>
      </c>
      <c r="E38" s="99"/>
      <c r="F38" s="97"/>
      <c r="G38" s="97"/>
      <c r="H38" s="100"/>
      <c r="I38" s="101"/>
    </row>
    <row r="39" spans="1:250" ht="17.25" customHeight="1">
      <c r="A39" s="54" t="str">
        <f>IF(OR(B39&lt;&gt;"",D39&lt;E38&gt;""),"["&amp;TEXT($B$2,"##")&amp;"-"&amp;TEXT(ROW()-10,"##")&amp;"]","")</f>
        <v>[Common Module-29]</v>
      </c>
      <c r="B39" s="102" t="s">
        <v>51</v>
      </c>
      <c r="C39" s="103" t="s">
        <v>52</v>
      </c>
      <c r="D39" s="102" t="s">
        <v>53</v>
      </c>
      <c r="E39" s="99"/>
      <c r="F39" s="97"/>
      <c r="G39" s="97"/>
      <c r="H39" s="100"/>
      <c r="I39" s="101"/>
    </row>
    <row r="40" spans="1:250" ht="12" customHeight="1">
      <c r="A40" s="54" t="str">
        <f>IF(OR(B40&lt;&gt;"",D40&lt;E39&gt;""),"["&amp;TEXT($B$2,"##")&amp;"-"&amp;TEXT(ROW()-10,"##")&amp;"]","")</f>
        <v>[Common Module-30]</v>
      </c>
      <c r="B40" s="102" t="s">
        <v>54</v>
      </c>
      <c r="C40" s="102" t="s">
        <v>55</v>
      </c>
      <c r="D40" s="102" t="s">
        <v>218</v>
      </c>
      <c r="E40" s="99"/>
      <c r="F40" s="97"/>
      <c r="G40" s="126"/>
      <c r="H40" s="100"/>
      <c r="I40" s="101"/>
    </row>
    <row r="41" spans="1:250" ht="13.5" customHeight="1">
      <c r="A41" s="54" t="str">
        <f>IF(OR(B41&lt;&gt;"",D41&lt;E40&gt;""),"["&amp;TEXT($B$2,"##")&amp;"-"&amp;TEXT(ROW()-10,"##")&amp;"]","")</f>
        <v>[Common Module-31]</v>
      </c>
      <c r="B41" s="106" t="s">
        <v>92</v>
      </c>
      <c r="C41" s="106" t="s">
        <v>161</v>
      </c>
      <c r="D41" s="106" t="s">
        <v>94</v>
      </c>
      <c r="E41" s="99"/>
      <c r="F41" s="97"/>
      <c r="G41" s="97"/>
      <c r="H41" s="100"/>
      <c r="I41" s="101"/>
    </row>
    <row r="42" spans="1:250" ht="12.75" customHeight="1">
      <c r="A42" s="95" t="str">
        <f>IF(OR(B42&lt;&gt;"",D42&lt;E40&gt;""),"["&amp;TEXT($B$2,"##")&amp;"-"&amp;TEXT(ROW()-10,"##")&amp;"]","")</f>
        <v>[Common Module-32]</v>
      </c>
      <c r="B42" s="106" t="s">
        <v>93</v>
      </c>
      <c r="C42" s="106" t="s">
        <v>162</v>
      </c>
      <c r="D42" s="106" t="s">
        <v>95</v>
      </c>
      <c r="E42" s="99"/>
      <c r="F42" s="97"/>
      <c r="G42" s="97"/>
      <c r="H42" s="100"/>
      <c r="I42" s="101"/>
    </row>
    <row r="43" spans="1:250" s="126" customFormat="1" ht="12.75" customHeight="1">
      <c r="A43" s="96" t="str">
        <f>IF(OR(B45&lt;&gt;"",D43&lt;E43&gt;""),"["&amp;TEXT($B$2,"##")&amp;"-"&amp;TEXT(ROW()-10,"##")&amp;"]","")</f>
        <v>[Common Module-33]</v>
      </c>
      <c r="B43" s="102" t="s">
        <v>89</v>
      </c>
      <c r="C43" s="102" t="s">
        <v>88</v>
      </c>
      <c r="D43" s="102" t="s">
        <v>182</v>
      </c>
      <c r="E43" s="99"/>
      <c r="F43" s="97"/>
      <c r="G43" s="97"/>
      <c r="H43" s="97"/>
      <c r="I43" s="101"/>
    </row>
    <row r="44" spans="1:250" ht="12.75">
      <c r="A44" s="54" t="str">
        <f>IF(OR(B44&lt;&gt;"",D44&lt;E43&gt;""),"["&amp;TEXT($B$2,"##")&amp;"-"&amp;TEXT(ROW()-10,"##")&amp;"]","")</f>
        <v>[Common Module-34]</v>
      </c>
      <c r="B44" s="102" t="s">
        <v>172</v>
      </c>
      <c r="C44" s="102" t="s">
        <v>90</v>
      </c>
      <c r="D44" s="102" t="s">
        <v>91</v>
      </c>
      <c r="E44" s="99"/>
      <c r="F44" s="97"/>
      <c r="G44" s="97"/>
      <c r="H44" s="97"/>
      <c r="I44" s="101"/>
    </row>
    <row r="45" spans="1:250" ht="12.75">
      <c r="A45" s="54" t="str">
        <f>IF(OR(B45&lt;&gt;"",D45&lt;E44&gt;""),"["&amp;TEXT($B$2,"##")&amp;"-"&amp;TEXT(ROW()-10,"##")&amp;"]","")</f>
        <v>[Common Module-35]</v>
      </c>
      <c r="B45" s="102" t="s">
        <v>219</v>
      </c>
      <c r="C45" s="102" t="s">
        <v>183</v>
      </c>
      <c r="D45" s="102" t="s">
        <v>186</v>
      </c>
      <c r="E45" s="99"/>
      <c r="F45" s="97"/>
      <c r="G45" s="97"/>
      <c r="H45" s="97"/>
      <c r="I45" s="101"/>
    </row>
    <row r="46" spans="1:250" ht="12.75">
      <c r="A46" s="54" t="str">
        <f>IF(OR(B46&lt;&gt;"",D46&lt;E45&gt;""),"["&amp;TEXT($B$2,"##")&amp;"-"&amp;TEXT(ROW()-10,"##")&amp;"]","")</f>
        <v>[Common Module-36]</v>
      </c>
      <c r="B46" s="102" t="s">
        <v>220</v>
      </c>
      <c r="C46" s="102" t="s">
        <v>184</v>
      </c>
      <c r="D46" s="102" t="s">
        <v>187</v>
      </c>
      <c r="E46" s="99"/>
      <c r="F46" s="97"/>
      <c r="G46" s="97"/>
      <c r="H46" s="97"/>
      <c r="I46" s="101"/>
    </row>
    <row r="47" spans="1:250" ht="14.25" customHeight="1">
      <c r="A47" s="54" t="str">
        <f>IF(OR(B47&lt;&gt;"",D47&lt;E46&gt;""),"["&amp;TEXT($B$2,"##")&amp;"-"&amp;TEXT(ROW()-10,"##")&amp;"]","")</f>
        <v>[Common Module-37]</v>
      </c>
      <c r="B47" s="102" t="s">
        <v>221</v>
      </c>
      <c r="C47" s="102" t="s">
        <v>185</v>
      </c>
      <c r="D47" s="102" t="s">
        <v>188</v>
      </c>
      <c r="E47" s="99"/>
      <c r="F47" s="97"/>
      <c r="G47" s="97"/>
      <c r="H47" s="97"/>
      <c r="I47" s="101"/>
    </row>
  </sheetData>
  <mergeCells count="5">
    <mergeCell ref="B2:G2"/>
    <mergeCell ref="B3:G3"/>
    <mergeCell ref="B4:G4"/>
    <mergeCell ref="E5:G5"/>
    <mergeCell ref="E6:G6"/>
  </mergeCells>
  <dataValidations count="1">
    <dataValidation type="list" allowBlank="1" showErrorMessage="1" sqref="F12:F15 G11:G15 F18:G36 F38:G4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6"/>
  <sheetViews>
    <sheetView topLeftCell="A8" zoomScale="80" zoomScaleNormal="80" workbookViewId="0">
      <selection activeCell="A13" sqref="A13"/>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2.75">
      <c r="A2" s="46" t="s">
        <v>21</v>
      </c>
      <c r="B2" s="196" t="s">
        <v>227</v>
      </c>
      <c r="C2" s="196"/>
      <c r="D2" s="196"/>
      <c r="E2" s="196"/>
      <c r="F2" s="196"/>
      <c r="G2" s="196"/>
      <c r="H2" s="79"/>
      <c r="I2" s="78"/>
      <c r="J2" s="78"/>
      <c r="K2" s="78"/>
      <c r="L2" s="78"/>
      <c r="M2" s="78"/>
      <c r="N2" s="78"/>
      <c r="O2" s="78"/>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196" t="s">
        <v>399</v>
      </c>
      <c r="C3" s="196"/>
      <c r="D3" s="196"/>
      <c r="E3" s="196"/>
      <c r="F3" s="196"/>
      <c r="G3" s="196"/>
      <c r="H3" s="79"/>
      <c r="I3" s="78"/>
      <c r="J3" s="78"/>
      <c r="K3" s="78"/>
      <c r="L3" s="78"/>
      <c r="M3" s="78"/>
      <c r="N3" s="78"/>
      <c r="O3" s="78"/>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2.75">
      <c r="A4" s="46" t="s">
        <v>25</v>
      </c>
      <c r="B4" s="197" t="s">
        <v>148</v>
      </c>
      <c r="C4" s="197"/>
      <c r="D4" s="197"/>
      <c r="E4" s="197"/>
      <c r="F4" s="197"/>
      <c r="G4" s="197"/>
      <c r="H4" s="79"/>
      <c r="I4" s="78"/>
      <c r="J4" s="78"/>
      <c r="K4" s="78"/>
      <c r="L4" s="78"/>
      <c r="M4" s="78"/>
      <c r="N4" s="78"/>
      <c r="O4" s="78"/>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165" t="s">
        <v>27</v>
      </c>
      <c r="E5" s="198" t="s">
        <v>28</v>
      </c>
      <c r="F5" s="198"/>
      <c r="G5" s="198"/>
      <c r="H5" s="84"/>
      <c r="I5" s="78"/>
      <c r="J5" s="78"/>
      <c r="K5" s="78"/>
      <c r="L5" s="78"/>
      <c r="M5" s="78"/>
      <c r="N5" s="78"/>
      <c r="O5" s="78"/>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3.5" thickBot="1">
      <c r="A6" s="86">
        <f>COUNTIF(F12:G184,"Pass")</f>
        <v>0</v>
      </c>
      <c r="B6" s="87">
        <f>COUNTIF(F12:G184,"Fail")</f>
        <v>0</v>
      </c>
      <c r="C6" s="87">
        <f>E6-D6-B6-A6</f>
        <v>110</v>
      </c>
      <c r="D6" s="88">
        <f>COUNTIF(F12:G184,"N/A")</f>
        <v>0</v>
      </c>
      <c r="E6" s="199">
        <f>COUNTA(A12:A184)*2</f>
        <v>110</v>
      </c>
      <c r="F6" s="199"/>
      <c r="G6" s="199"/>
      <c r="H6" s="84"/>
      <c r="I6" s="78"/>
      <c r="J6" s="78"/>
      <c r="K6" s="78"/>
      <c r="L6" s="78"/>
      <c r="M6" s="78"/>
      <c r="N6" s="78"/>
      <c r="O6" s="78"/>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2.75">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2.75">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2.75">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7" ht="43.5"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3.5" customHeight="1">
      <c r="A12" s="54" t="str">
        <f t="shared" ref="A12:A14" si="0">IF(OR(B12&lt;&gt;"",D12&lt;E11&gt;""),"["&amp;TEXT($B$2,"##")&amp;"-"&amp;TEXT(ROW()-10,"##")&amp;"]","")</f>
        <v>[Manage Event-2]</v>
      </c>
      <c r="B12" s="97" t="s">
        <v>225</v>
      </c>
      <c r="C12" s="97" t="s">
        <v>222</v>
      </c>
      <c r="D12" s="97" t="s">
        <v>224</v>
      </c>
      <c r="E12" s="99"/>
      <c r="F12" s="106"/>
      <c r="G12" s="106"/>
      <c r="H12" s="98"/>
      <c r="I12" s="101"/>
      <c r="J12" s="78"/>
      <c r="K12" s="78"/>
    </row>
    <row r="13" spans="1:257" ht="12.75" customHeight="1">
      <c r="A13" s="54" t="str">
        <f t="shared" si="0"/>
        <v>[Manage Event-3]</v>
      </c>
      <c r="B13" s="102" t="s">
        <v>223</v>
      </c>
      <c r="C13" s="97" t="s">
        <v>222</v>
      </c>
      <c r="D13" s="102" t="s">
        <v>226</v>
      </c>
      <c r="E13" s="104"/>
      <c r="F13" s="106"/>
      <c r="G13" s="106"/>
      <c r="H13" s="98"/>
      <c r="I13" s="104"/>
      <c r="J13" s="78"/>
      <c r="K13" s="78"/>
    </row>
    <row r="14" spans="1:257" ht="15" customHeight="1">
      <c r="A14" s="54" t="str">
        <f t="shared" si="0"/>
        <v>[Manage Event-4]</v>
      </c>
      <c r="B14" s="102" t="s">
        <v>279</v>
      </c>
      <c r="C14" s="97" t="s">
        <v>222</v>
      </c>
      <c r="D14" s="102" t="s">
        <v>281</v>
      </c>
      <c r="E14" s="104"/>
      <c r="F14" s="106"/>
      <c r="G14" s="106"/>
      <c r="H14" s="98"/>
      <c r="I14" s="104"/>
      <c r="J14" s="78"/>
      <c r="K14" s="78"/>
    </row>
    <row r="15" spans="1:257" ht="14.25" customHeight="1">
      <c r="A15" s="54" t="str">
        <f t="shared" ref="A15" si="1">IF(OR(B15&lt;&gt;"",D15&lt;E14&gt;""),"["&amp;TEXT($B$2,"##")&amp;"-"&amp;TEXT(ROW()-10,"##")&amp;"]","")</f>
        <v>[Manage Event-5]</v>
      </c>
      <c r="B15" s="102" t="s">
        <v>282</v>
      </c>
      <c r="C15" s="97" t="s">
        <v>230</v>
      </c>
      <c r="D15" s="102" t="s">
        <v>301</v>
      </c>
      <c r="E15" s="104"/>
      <c r="F15" s="106"/>
      <c r="G15" s="106"/>
      <c r="H15" s="98"/>
      <c r="I15" s="104"/>
      <c r="J15" s="78"/>
      <c r="K15" s="78"/>
    </row>
    <row r="16" spans="1:257" ht="14.25" customHeight="1">
      <c r="A16" s="54" t="str">
        <f t="shared" ref="A16" si="2">IF(OR(B16&lt;&gt;"",D16&lt;E15&gt;""),"["&amp;TEXT($B$2,"##")&amp;"-"&amp;TEXT(ROW()-10,"##")&amp;"]","")</f>
        <v>[Manage Event-6]</v>
      </c>
      <c r="B16" s="102" t="s">
        <v>283</v>
      </c>
      <c r="C16" s="97" t="s">
        <v>280</v>
      </c>
      <c r="D16" s="102" t="s">
        <v>302</v>
      </c>
      <c r="E16" s="104"/>
      <c r="F16" s="106"/>
      <c r="G16" s="106"/>
      <c r="H16" s="98"/>
      <c r="I16" s="104"/>
      <c r="J16" s="78"/>
      <c r="K16" s="78"/>
    </row>
    <row r="17" spans="1:11" ht="12.75" customHeight="1">
      <c r="A17" s="54" t="str">
        <f t="shared" ref="A17" si="3">IF(OR(B17&lt;&gt;"",D17&lt;E16&gt;""),"["&amp;TEXT($B$2,"##")&amp;"-"&amp;TEXT(ROW()-10,"##")&amp;"]","")</f>
        <v>[Manage Event-7]</v>
      </c>
      <c r="B17" s="102" t="s">
        <v>303</v>
      </c>
      <c r="C17" s="97" t="s">
        <v>304</v>
      </c>
      <c r="D17" s="102" t="s">
        <v>305</v>
      </c>
      <c r="E17" s="104"/>
      <c r="F17" s="106"/>
      <c r="G17" s="106"/>
      <c r="H17" s="98"/>
      <c r="I17" s="104"/>
      <c r="J17" s="78"/>
      <c r="K17" s="78"/>
    </row>
    <row r="18" spans="1:11" ht="14.25" customHeight="1">
      <c r="A18" s="54" t="str">
        <f t="shared" ref="A18:A23" si="4">IF(OR(B18&lt;&gt;"",D18&lt;E16&gt;""),"["&amp;TEXT($B$2,"##")&amp;"-"&amp;TEXT(ROW()-10,"##")&amp;"]","")</f>
        <v>[Manage Event-8]</v>
      </c>
      <c r="B18" s="102" t="s">
        <v>298</v>
      </c>
      <c r="C18" s="97" t="s">
        <v>299</v>
      </c>
      <c r="D18" s="102" t="s">
        <v>300</v>
      </c>
      <c r="E18" s="104"/>
      <c r="F18" s="106"/>
      <c r="G18" s="106"/>
      <c r="H18" s="98"/>
      <c r="I18" s="104"/>
      <c r="J18" s="78"/>
      <c r="K18" s="78"/>
    </row>
    <row r="19" spans="1:11" ht="16.5" customHeight="1">
      <c r="A19" s="54" t="str">
        <f t="shared" si="4"/>
        <v>[Manage Event-9]</v>
      </c>
      <c r="B19" s="102" t="s">
        <v>306</v>
      </c>
      <c r="C19" s="97" t="s">
        <v>307</v>
      </c>
      <c r="D19" s="102" t="s">
        <v>308</v>
      </c>
      <c r="E19" s="104"/>
      <c r="F19" s="106"/>
      <c r="G19" s="106"/>
      <c r="H19" s="98"/>
      <c r="I19" s="104"/>
      <c r="J19" s="78"/>
      <c r="K19" s="78"/>
    </row>
    <row r="20" spans="1:11" ht="14.25" customHeight="1">
      <c r="A20" s="54" t="str">
        <f t="shared" si="4"/>
        <v>[Manage Event-10]</v>
      </c>
      <c r="B20" s="102" t="s">
        <v>311</v>
      </c>
      <c r="C20" s="97" t="s">
        <v>312</v>
      </c>
      <c r="D20" s="102" t="s">
        <v>313</v>
      </c>
      <c r="E20" s="104"/>
      <c r="F20" s="106"/>
      <c r="G20" s="106"/>
      <c r="H20" s="98"/>
      <c r="I20" s="104"/>
      <c r="J20" s="78"/>
      <c r="K20" s="78"/>
    </row>
    <row r="21" spans="1:11" ht="15" customHeight="1">
      <c r="A21" s="54" t="str">
        <f t="shared" si="4"/>
        <v>[Manage Event-11]</v>
      </c>
      <c r="B21" s="102" t="s">
        <v>309</v>
      </c>
      <c r="C21" s="97" t="s">
        <v>310</v>
      </c>
      <c r="D21" s="102" t="s">
        <v>314</v>
      </c>
      <c r="E21" s="104"/>
      <c r="F21" s="106"/>
      <c r="G21" s="106"/>
      <c r="H21" s="98"/>
      <c r="I21" s="104"/>
      <c r="J21" s="78"/>
      <c r="K21" s="78"/>
    </row>
    <row r="22" spans="1:11" ht="15" customHeight="1">
      <c r="A22" s="54" t="str">
        <f t="shared" si="4"/>
        <v>[Manage Event-12]</v>
      </c>
      <c r="B22" s="102" t="s">
        <v>315</v>
      </c>
      <c r="C22" s="97" t="s">
        <v>316</v>
      </c>
      <c r="D22" s="102" t="s">
        <v>317</v>
      </c>
      <c r="E22" s="104"/>
      <c r="F22" s="106"/>
      <c r="G22" s="106"/>
      <c r="H22" s="98"/>
      <c r="I22" s="104"/>
      <c r="J22" s="78"/>
      <c r="K22" s="78"/>
    </row>
    <row r="23" spans="1:11" ht="15" customHeight="1">
      <c r="A23" s="54" t="str">
        <f t="shared" si="4"/>
        <v>[Manage Event-13]</v>
      </c>
      <c r="B23" s="102" t="s">
        <v>318</v>
      </c>
      <c r="C23" s="97" t="s">
        <v>319</v>
      </c>
      <c r="D23" s="102" t="s">
        <v>320</v>
      </c>
      <c r="E23" s="104"/>
      <c r="F23" s="106"/>
      <c r="G23" s="106"/>
      <c r="H23" s="98"/>
      <c r="I23" s="104"/>
      <c r="J23" s="78"/>
      <c r="K23" s="78"/>
    </row>
    <row r="24" spans="1:11" ht="15.75" customHeight="1">
      <c r="A24" s="54" t="str">
        <f t="shared" ref="A24:A34" si="5">IF(OR(B24&lt;&gt;"",D24&lt;E23&gt;""),"["&amp;TEXT($B$2,"##")&amp;"-"&amp;TEXT(ROW()-10,"##")&amp;"]","")</f>
        <v>[Manage Event-14]</v>
      </c>
      <c r="B24" s="102" t="s">
        <v>322</v>
      </c>
      <c r="C24" s="97" t="s">
        <v>346</v>
      </c>
      <c r="D24" s="102" t="s">
        <v>366</v>
      </c>
      <c r="E24" s="104"/>
      <c r="F24" s="106"/>
      <c r="G24" s="106"/>
      <c r="H24" s="98"/>
      <c r="I24" s="104"/>
      <c r="J24" s="90"/>
    </row>
    <row r="25" spans="1:11" ht="15" customHeight="1">
      <c r="A25" s="54" t="str">
        <f t="shared" si="5"/>
        <v>[Manage Event-15]</v>
      </c>
      <c r="B25" s="102" t="s">
        <v>345</v>
      </c>
      <c r="C25" s="97" t="s">
        <v>346</v>
      </c>
      <c r="D25" s="102" t="s">
        <v>367</v>
      </c>
      <c r="E25" s="104"/>
      <c r="F25" s="106"/>
      <c r="G25" s="106"/>
      <c r="H25" s="98"/>
      <c r="I25" s="167"/>
      <c r="J25" s="78"/>
      <c r="K25" s="78"/>
    </row>
    <row r="26" spans="1:11" ht="16.5" customHeight="1">
      <c r="A26" s="54" t="str">
        <f t="shared" si="5"/>
        <v>[Manage Event-16]</v>
      </c>
      <c r="B26" s="102" t="s">
        <v>347</v>
      </c>
      <c r="C26" s="97" t="s">
        <v>344</v>
      </c>
      <c r="D26" s="102" t="s">
        <v>368</v>
      </c>
      <c r="E26" s="104"/>
      <c r="F26" s="106"/>
      <c r="G26" s="106"/>
      <c r="H26" s="98"/>
      <c r="I26" s="104"/>
      <c r="J26" s="78"/>
      <c r="K26" s="78"/>
    </row>
    <row r="27" spans="1:11" ht="13.5" customHeight="1">
      <c r="A27" s="54" t="str">
        <f t="shared" si="5"/>
        <v>[Manage Event-17]</v>
      </c>
      <c r="B27" s="102" t="s">
        <v>348</v>
      </c>
      <c r="C27" s="97" t="s">
        <v>349</v>
      </c>
      <c r="D27" s="102" t="s">
        <v>369</v>
      </c>
      <c r="E27" s="104"/>
      <c r="F27" s="106"/>
      <c r="G27" s="106"/>
      <c r="H27" s="98"/>
      <c r="I27" s="104"/>
      <c r="J27" s="78"/>
      <c r="K27" s="78"/>
    </row>
    <row r="28" spans="1:11" ht="12.75" customHeight="1">
      <c r="A28" s="54" t="str">
        <f t="shared" si="5"/>
        <v>[Manage Event-18]</v>
      </c>
      <c r="B28" s="102" t="s">
        <v>350</v>
      </c>
      <c r="C28" s="97" t="s">
        <v>349</v>
      </c>
      <c r="D28" s="102" t="s">
        <v>370</v>
      </c>
      <c r="E28" s="104"/>
      <c r="F28" s="106"/>
      <c r="G28" s="106"/>
      <c r="H28" s="98"/>
      <c r="I28" s="167"/>
      <c r="J28" s="78"/>
      <c r="K28" s="78"/>
    </row>
    <row r="29" spans="1:11" ht="12.75" customHeight="1">
      <c r="A29" s="54" t="str">
        <f t="shared" si="5"/>
        <v>[Manage Event-19]</v>
      </c>
      <c r="B29" s="102" t="s">
        <v>351</v>
      </c>
      <c r="C29" s="97" t="s">
        <v>352</v>
      </c>
      <c r="D29" s="102" t="s">
        <v>371</v>
      </c>
      <c r="E29" s="104"/>
      <c r="F29" s="106"/>
      <c r="G29" s="106"/>
      <c r="H29" s="98"/>
      <c r="I29" s="104"/>
      <c r="J29" s="78"/>
      <c r="K29" s="78"/>
    </row>
    <row r="30" spans="1:11" ht="15" customHeight="1">
      <c r="A30" s="54" t="str">
        <f t="shared" si="5"/>
        <v>[Manage Event-20]</v>
      </c>
      <c r="B30" s="102" t="s">
        <v>353</v>
      </c>
      <c r="C30" s="97" t="s">
        <v>354</v>
      </c>
      <c r="D30" s="102" t="s">
        <v>372</v>
      </c>
      <c r="E30" s="104"/>
      <c r="F30" s="106"/>
      <c r="G30" s="106"/>
      <c r="H30" s="98"/>
      <c r="I30" s="104"/>
      <c r="J30" s="78"/>
      <c r="K30" s="78"/>
    </row>
    <row r="31" spans="1:11" ht="15.75" customHeight="1">
      <c r="A31" s="54" t="str">
        <f t="shared" si="5"/>
        <v>[Manage Event-21]</v>
      </c>
      <c r="B31" s="102" t="s">
        <v>355</v>
      </c>
      <c r="C31" s="97" t="s">
        <v>356</v>
      </c>
      <c r="D31" s="102" t="s">
        <v>365</v>
      </c>
      <c r="E31" s="104"/>
      <c r="F31" s="106"/>
      <c r="G31" s="106"/>
      <c r="H31" s="98"/>
      <c r="I31" s="167"/>
      <c r="J31" s="78"/>
      <c r="K31" s="78"/>
    </row>
    <row r="32" spans="1:11" ht="15.75" customHeight="1">
      <c r="A32" s="54" t="str">
        <f t="shared" si="5"/>
        <v>[Manage Event-22]</v>
      </c>
      <c r="B32" s="102" t="s">
        <v>357</v>
      </c>
      <c r="C32" s="97" t="s">
        <v>360</v>
      </c>
      <c r="D32" s="102" t="s">
        <v>373</v>
      </c>
      <c r="E32" s="104"/>
      <c r="F32" s="106"/>
      <c r="G32" s="106"/>
      <c r="H32" s="98"/>
      <c r="I32" s="167"/>
      <c r="J32" s="78"/>
      <c r="K32" s="78"/>
    </row>
    <row r="33" spans="1:11" ht="12.75" customHeight="1">
      <c r="A33" s="54" t="str">
        <f t="shared" si="5"/>
        <v>[Manage Event-23]</v>
      </c>
      <c r="B33" s="102" t="s">
        <v>359</v>
      </c>
      <c r="C33" s="97" t="s">
        <v>361</v>
      </c>
      <c r="D33" s="102" t="s">
        <v>364</v>
      </c>
      <c r="E33" s="104"/>
      <c r="F33" s="106"/>
      <c r="G33" s="106"/>
      <c r="H33" s="98"/>
      <c r="I33" s="167"/>
      <c r="J33" s="78"/>
      <c r="K33" s="78"/>
    </row>
    <row r="34" spans="1:11" ht="15.75" customHeight="1">
      <c r="A34" s="54" t="str">
        <f t="shared" si="5"/>
        <v>[Manage Event-24]</v>
      </c>
      <c r="B34" s="102" t="s">
        <v>358</v>
      </c>
      <c r="C34" s="97" t="s">
        <v>362</v>
      </c>
      <c r="D34" s="102" t="s">
        <v>363</v>
      </c>
      <c r="E34" s="104"/>
      <c r="F34" s="106"/>
      <c r="G34" s="106"/>
      <c r="H34" s="98"/>
      <c r="I34" s="167"/>
      <c r="J34" s="78"/>
      <c r="K34" s="78"/>
    </row>
    <row r="35" spans="1:11" ht="14.25" customHeight="1">
      <c r="A35" s="54" t="str">
        <f t="shared" ref="A35:A45" si="6">IF(OR(B35&lt;&gt;"",D35&lt;E34&gt;""),"["&amp;TEXT($B$2,"##")&amp;"-"&amp;TEXT(ROW()-10,"##")&amp;"]","")</f>
        <v>[Manage Event-25]</v>
      </c>
      <c r="B35" s="102" t="s">
        <v>377</v>
      </c>
      <c r="C35" s="97" t="s">
        <v>374</v>
      </c>
      <c r="D35" s="102" t="s">
        <v>378</v>
      </c>
      <c r="E35" s="104"/>
      <c r="F35" s="106"/>
      <c r="G35" s="106"/>
      <c r="H35" s="98"/>
      <c r="I35" s="104"/>
      <c r="J35" s="90"/>
    </row>
    <row r="36" spans="1:11" ht="14.25" customHeight="1">
      <c r="A36" s="54" t="str">
        <f t="shared" si="6"/>
        <v>[Manage Event-26]</v>
      </c>
      <c r="B36" s="102" t="s">
        <v>375</v>
      </c>
      <c r="C36" s="97" t="s">
        <v>374</v>
      </c>
      <c r="D36" s="102" t="s">
        <v>376</v>
      </c>
      <c r="E36" s="104"/>
      <c r="F36" s="106"/>
      <c r="G36" s="106"/>
      <c r="H36" s="98"/>
      <c r="I36" s="104"/>
      <c r="J36" s="90"/>
    </row>
    <row r="37" spans="1:11" ht="15" customHeight="1">
      <c r="A37" s="54" t="str">
        <f t="shared" si="6"/>
        <v>[Manage Event-27]</v>
      </c>
      <c r="B37" s="102" t="s">
        <v>379</v>
      </c>
      <c r="C37" s="97" t="s">
        <v>380</v>
      </c>
      <c r="D37" s="102" t="s">
        <v>381</v>
      </c>
      <c r="E37" s="102"/>
      <c r="F37" s="106"/>
      <c r="G37" s="106"/>
      <c r="H37" s="98"/>
      <c r="I37" s="104"/>
      <c r="J37" s="90"/>
    </row>
    <row r="38" spans="1:11" ht="13.5" customHeight="1">
      <c r="A38" s="54" t="str">
        <f t="shared" si="6"/>
        <v>[Manage Event-28]</v>
      </c>
      <c r="B38" s="102" t="s">
        <v>382</v>
      </c>
      <c r="C38" s="97" t="s">
        <v>383</v>
      </c>
      <c r="D38" s="102" t="s">
        <v>384</v>
      </c>
      <c r="E38" s="104"/>
      <c r="F38" s="106"/>
      <c r="G38" s="106"/>
      <c r="H38" s="98"/>
      <c r="I38" s="104"/>
      <c r="J38" s="90"/>
    </row>
    <row r="39" spans="1:11" ht="15.75" customHeight="1">
      <c r="A39" s="54" t="str">
        <f t="shared" si="6"/>
        <v>[Manage Event-29]</v>
      </c>
      <c r="B39" s="102" t="s">
        <v>385</v>
      </c>
      <c r="C39" s="97" t="s">
        <v>383</v>
      </c>
      <c r="D39" s="102" t="s">
        <v>386</v>
      </c>
      <c r="E39" s="104"/>
      <c r="F39" s="106"/>
      <c r="G39" s="106"/>
      <c r="H39" s="98"/>
      <c r="I39" s="104"/>
      <c r="J39" s="90"/>
    </row>
    <row r="40" spans="1:11" ht="15.75" customHeight="1">
      <c r="A40" s="54" t="str">
        <f t="shared" si="6"/>
        <v>[Manage Event-30]</v>
      </c>
      <c r="B40" s="102" t="s">
        <v>387</v>
      </c>
      <c r="C40" s="97" t="s">
        <v>388</v>
      </c>
      <c r="D40" s="102" t="s">
        <v>389</v>
      </c>
      <c r="E40" s="104"/>
      <c r="F40" s="106"/>
      <c r="G40" s="106"/>
      <c r="H40" s="98"/>
      <c r="I40" s="104"/>
      <c r="J40" s="90"/>
    </row>
    <row r="41" spans="1:11" ht="15" customHeight="1">
      <c r="A41" s="54" t="str">
        <f t="shared" si="6"/>
        <v>[Manage Event-31]</v>
      </c>
      <c r="B41" s="102" t="s">
        <v>390</v>
      </c>
      <c r="C41" s="97" t="s">
        <v>391</v>
      </c>
      <c r="D41" s="102" t="s">
        <v>392</v>
      </c>
      <c r="E41" s="104"/>
      <c r="F41" s="106"/>
      <c r="G41" s="106"/>
      <c r="H41" s="98"/>
      <c r="I41" s="104"/>
      <c r="J41" s="90"/>
    </row>
    <row r="42" spans="1:11" ht="15.75" customHeight="1">
      <c r="A42" s="54" t="str">
        <f t="shared" si="6"/>
        <v>[Manage Event-32]</v>
      </c>
      <c r="B42" s="102" t="s">
        <v>396</v>
      </c>
      <c r="C42" s="97" t="s">
        <v>397</v>
      </c>
      <c r="D42" s="102" t="s">
        <v>540</v>
      </c>
      <c r="E42" s="104"/>
      <c r="F42" s="106"/>
      <c r="G42" s="106"/>
      <c r="H42" s="98"/>
      <c r="I42" s="104"/>
      <c r="J42" s="90"/>
    </row>
    <row r="43" spans="1:11" ht="13.5" customHeight="1">
      <c r="A43" s="54" t="str">
        <f t="shared" si="6"/>
        <v>[Manage Event-33]</v>
      </c>
      <c r="B43" s="102" t="s">
        <v>259</v>
      </c>
      <c r="C43" s="97" t="s">
        <v>398</v>
      </c>
      <c r="D43" s="102" t="s">
        <v>541</v>
      </c>
      <c r="E43" s="104"/>
      <c r="F43" s="106"/>
      <c r="G43" s="106"/>
      <c r="H43" s="98"/>
      <c r="I43" s="104"/>
      <c r="J43" s="90"/>
    </row>
    <row r="44" spans="1:11" ht="15" customHeight="1">
      <c r="A44" s="54" t="str">
        <f t="shared" si="6"/>
        <v>[Manage Event-34]</v>
      </c>
      <c r="B44" s="102" t="s">
        <v>276</v>
      </c>
      <c r="C44" s="97" t="s">
        <v>394</v>
      </c>
      <c r="D44" s="102" t="s">
        <v>395</v>
      </c>
      <c r="E44" s="104"/>
      <c r="F44" s="106"/>
      <c r="G44" s="106"/>
      <c r="H44" s="98"/>
      <c r="I44" s="104"/>
      <c r="J44" s="90"/>
    </row>
    <row r="45" spans="1:11" ht="15" customHeight="1">
      <c r="A45" s="54" t="str">
        <f t="shared" si="6"/>
        <v>[Manage Event-35]</v>
      </c>
      <c r="B45" s="97" t="s">
        <v>400</v>
      </c>
      <c r="C45" s="97" t="s">
        <v>404</v>
      </c>
      <c r="D45" s="97" t="s">
        <v>403</v>
      </c>
      <c r="E45" s="104"/>
      <c r="F45" s="106"/>
      <c r="G45" s="106"/>
      <c r="H45" s="98"/>
      <c r="I45" s="104"/>
      <c r="J45" s="90"/>
    </row>
    <row r="46" spans="1:11" ht="14.25" customHeight="1">
      <c r="A46" s="54" t="str">
        <f t="shared" ref="A46" si="7">IF(OR(B46&lt;&gt;"",D46&lt;E45&gt;""),"["&amp;TEXT($B$2,"##")&amp;"-"&amp;TEXT(ROW()-10,"##")&amp;"]","")</f>
        <v>[Manage Event-36]</v>
      </c>
      <c r="B46" s="97" t="s">
        <v>401</v>
      </c>
      <c r="C46" s="97" t="s">
        <v>404</v>
      </c>
      <c r="D46" s="97" t="s">
        <v>413</v>
      </c>
      <c r="E46" s="104"/>
      <c r="F46" s="106"/>
      <c r="G46" s="106"/>
      <c r="H46" s="98"/>
      <c r="I46" s="104"/>
      <c r="J46" s="90"/>
    </row>
    <row r="47" spans="1:11" ht="14.25" customHeight="1">
      <c r="A47" s="54" t="str">
        <f t="shared" ref="A47" si="8">IF(OR(B47&lt;&gt;"",D47&lt;E46&gt;""),"["&amp;TEXT($B$2,"##")&amp;"-"&amp;TEXT(ROW()-10,"##")&amp;"]","")</f>
        <v>[Manage Event-37]</v>
      </c>
      <c r="B47" s="97" t="s">
        <v>405</v>
      </c>
      <c r="C47" s="97" t="s">
        <v>407</v>
      </c>
      <c r="D47" s="97" t="s">
        <v>412</v>
      </c>
      <c r="E47" s="104"/>
      <c r="F47" s="106"/>
      <c r="G47" s="106"/>
      <c r="H47" s="98"/>
      <c r="I47" s="104"/>
      <c r="J47" s="90"/>
    </row>
    <row r="48" spans="1:11" ht="15" customHeight="1">
      <c r="A48" s="54" t="str">
        <f>IF(OR(B48&lt;&gt;"",D48&lt;E46&gt;""),"["&amp;TEXT($B$2,"##")&amp;"-"&amp;TEXT(ROW()-10,"##")&amp;"]","")</f>
        <v>[Manage Event-38]</v>
      </c>
      <c r="B48" s="97" t="s">
        <v>406</v>
      </c>
      <c r="C48" s="97" t="s">
        <v>408</v>
      </c>
      <c r="D48" s="97" t="s">
        <v>410</v>
      </c>
      <c r="E48" s="104"/>
      <c r="F48" s="106"/>
      <c r="G48" s="106"/>
      <c r="H48" s="98"/>
      <c r="I48" s="104"/>
      <c r="J48" s="90"/>
    </row>
    <row r="49" spans="1:10" ht="15.75" customHeight="1">
      <c r="A49" s="54" t="str">
        <f>IF(OR(B49&lt;&gt;"",D49&lt;E44&gt;""),"["&amp;TEXT($B$2,"##")&amp;"-"&amp;TEXT(ROW()-10,"##")&amp;"]","")</f>
        <v>[Manage Event-39]</v>
      </c>
      <c r="B49" s="102" t="s">
        <v>425</v>
      </c>
      <c r="C49" s="97" t="s">
        <v>409</v>
      </c>
      <c r="D49" s="97" t="s">
        <v>411</v>
      </c>
      <c r="E49" s="104"/>
      <c r="F49" s="106"/>
      <c r="G49" s="106"/>
      <c r="H49" s="98"/>
      <c r="I49" s="104"/>
      <c r="J49" s="90"/>
    </row>
    <row r="50" spans="1:10" ht="15" customHeight="1">
      <c r="A50" s="54" t="str">
        <f t="shared" ref="A50" si="9">IF(OR(B50&lt;&gt;"",D50&lt;E49&gt;""),"["&amp;TEXT($B$2,"##")&amp;"-"&amp;TEXT(ROW()-10,"##")&amp;"]","")</f>
        <v>[Manage Event-40]</v>
      </c>
      <c r="B50" s="102" t="s">
        <v>424</v>
      </c>
      <c r="C50" s="97" t="s">
        <v>414</v>
      </c>
      <c r="D50" s="97" t="s">
        <v>415</v>
      </c>
      <c r="E50" s="104"/>
      <c r="F50" s="106"/>
      <c r="G50" s="106"/>
      <c r="H50" s="98"/>
      <c r="I50" s="104"/>
      <c r="J50" s="90"/>
    </row>
    <row r="51" spans="1:10" ht="15" customHeight="1">
      <c r="A51" s="54" t="str">
        <f t="shared" ref="A51:A52" si="10">IF(OR(B51&lt;&gt;"",D51&lt;E49&gt;""),"["&amp;TEXT($B$2,"##")&amp;"-"&amp;TEXT(ROW()-10,"##")&amp;"]","")</f>
        <v>[Manage Event-41]</v>
      </c>
      <c r="B51" s="102" t="s">
        <v>418</v>
      </c>
      <c r="C51" s="97" t="s">
        <v>417</v>
      </c>
      <c r="D51" s="97" t="s">
        <v>416</v>
      </c>
      <c r="E51" s="104"/>
      <c r="F51" s="106"/>
      <c r="G51" s="106"/>
      <c r="H51" s="98"/>
      <c r="I51" s="104"/>
      <c r="J51" s="90"/>
    </row>
    <row r="52" spans="1:10" ht="14.25" customHeight="1">
      <c r="A52" s="54" t="str">
        <f t="shared" si="10"/>
        <v>[Manage Event-42]</v>
      </c>
      <c r="B52" s="102" t="s">
        <v>419</v>
      </c>
      <c r="C52" s="97" t="s">
        <v>417</v>
      </c>
      <c r="D52" s="97" t="s">
        <v>420</v>
      </c>
      <c r="E52" s="104"/>
      <c r="F52" s="106"/>
      <c r="G52" s="106"/>
      <c r="H52" s="98"/>
      <c r="I52" s="104"/>
      <c r="J52" s="90"/>
    </row>
    <row r="53" spans="1:10" ht="14.25" customHeight="1">
      <c r="A53" s="54" t="str">
        <f t="shared" ref="A53" si="11">IF(OR(B53&lt;&gt;"",D53&lt;E50&gt;""),"["&amp;TEXT($B$2,"##")&amp;"-"&amp;TEXT(ROW()-10,"##")&amp;"]","")</f>
        <v>[Manage Event-43]</v>
      </c>
      <c r="B53" s="102" t="s">
        <v>421</v>
      </c>
      <c r="C53" s="97" t="s">
        <v>423</v>
      </c>
      <c r="D53" s="97" t="s">
        <v>422</v>
      </c>
      <c r="E53" s="104"/>
      <c r="F53" s="106"/>
      <c r="G53" s="106"/>
      <c r="H53" s="98"/>
      <c r="I53" s="104"/>
      <c r="J53" s="90"/>
    </row>
    <row r="54" spans="1:10" ht="13.5" customHeight="1">
      <c r="A54" s="54" t="str">
        <f t="shared" ref="A54" si="12">IF(OR(B54&lt;&gt;"",D54&lt;E53&gt;""),"["&amp;TEXT($B$2,"##")&amp;"-"&amp;TEXT(ROW()-10,"##")&amp;"]","")</f>
        <v>[Manage Event-44]</v>
      </c>
      <c r="B54" s="97" t="s">
        <v>426</v>
      </c>
      <c r="C54" s="97" t="s">
        <v>427</v>
      </c>
      <c r="D54" s="97" t="s">
        <v>552</v>
      </c>
      <c r="E54" s="104"/>
      <c r="F54" s="106"/>
      <c r="G54" s="106"/>
      <c r="H54" s="98"/>
      <c r="I54" s="104"/>
      <c r="J54" s="90"/>
    </row>
    <row r="55" spans="1:10" ht="13.5" customHeight="1">
      <c r="A55" s="54" t="str">
        <f t="shared" ref="A55:A66" si="13">IF(OR(B55&lt;&gt;"",D55&lt;E54&gt;""),"["&amp;TEXT($B$2,"##")&amp;"-"&amp;TEXT(ROW()-10,"##")&amp;"]","")</f>
        <v>[Manage Event-45]</v>
      </c>
      <c r="B55" s="97" t="s">
        <v>426</v>
      </c>
      <c r="C55" s="97" t="s">
        <v>427</v>
      </c>
      <c r="D55" s="97" t="s">
        <v>552</v>
      </c>
      <c r="E55" s="104"/>
      <c r="F55" s="106"/>
      <c r="G55" s="106"/>
      <c r="H55" s="98"/>
      <c r="I55" s="104"/>
      <c r="J55" s="90"/>
    </row>
    <row r="56" spans="1:10" ht="13.5" customHeight="1">
      <c r="A56" s="54" t="str">
        <f t="shared" si="13"/>
        <v>[Manage Event-46]</v>
      </c>
      <c r="B56" s="97" t="s">
        <v>435</v>
      </c>
      <c r="C56" s="97" t="s">
        <v>549</v>
      </c>
      <c r="D56" s="97" t="s">
        <v>553</v>
      </c>
      <c r="E56" s="104"/>
      <c r="F56" s="106"/>
      <c r="G56" s="106"/>
      <c r="H56" s="98"/>
      <c r="I56" s="104"/>
      <c r="J56" s="90"/>
    </row>
    <row r="57" spans="1:10" ht="15" customHeight="1">
      <c r="A57" s="54" t="str">
        <f t="shared" si="13"/>
        <v>[Manage Event-47]</v>
      </c>
      <c r="B57" s="102" t="s">
        <v>436</v>
      </c>
      <c r="C57" s="97" t="s">
        <v>441</v>
      </c>
      <c r="D57" s="97" t="s">
        <v>551</v>
      </c>
      <c r="E57" s="104"/>
      <c r="F57" s="106"/>
      <c r="G57" s="106"/>
      <c r="H57" s="98"/>
      <c r="I57" s="104"/>
      <c r="J57" s="90"/>
    </row>
    <row r="58" spans="1:10" ht="17.25" customHeight="1">
      <c r="A58" s="54" t="str">
        <f t="shared" si="13"/>
        <v>[Manage Event-48]</v>
      </c>
      <c r="B58" s="102" t="s">
        <v>437</v>
      </c>
      <c r="C58" s="97" t="s">
        <v>549</v>
      </c>
      <c r="D58" s="97" t="s">
        <v>550</v>
      </c>
      <c r="E58" s="104"/>
      <c r="F58" s="106"/>
      <c r="G58" s="106"/>
      <c r="H58" s="98"/>
      <c r="I58" s="104"/>
      <c r="J58" s="90"/>
    </row>
    <row r="59" spans="1:10" ht="15" customHeight="1">
      <c r="A59" s="54" t="str">
        <f t="shared" si="13"/>
        <v>[Manage Event-49]</v>
      </c>
      <c r="B59" s="102" t="s">
        <v>548</v>
      </c>
      <c r="C59" s="97" t="s">
        <v>556</v>
      </c>
      <c r="D59" s="103" t="s">
        <v>557</v>
      </c>
      <c r="E59" s="104"/>
      <c r="F59" s="106"/>
      <c r="G59" s="106"/>
      <c r="H59" s="98"/>
      <c r="I59" s="104"/>
      <c r="J59" s="90"/>
    </row>
    <row r="60" spans="1:10" ht="14.25" customHeight="1">
      <c r="A60" s="54" t="str">
        <f t="shared" si="13"/>
        <v>[Manage Event-50]</v>
      </c>
      <c r="B60" s="102" t="s">
        <v>558</v>
      </c>
      <c r="C60" s="97" t="s">
        <v>554</v>
      </c>
      <c r="D60" s="103" t="s">
        <v>555</v>
      </c>
      <c r="E60" s="104"/>
      <c r="F60" s="106"/>
      <c r="G60" s="106"/>
      <c r="H60" s="98"/>
      <c r="I60" s="104"/>
      <c r="J60" s="90"/>
    </row>
    <row r="61" spans="1:10" ht="15" customHeight="1">
      <c r="A61" s="54" t="str">
        <f t="shared" si="13"/>
        <v>[Manage Event-51]</v>
      </c>
      <c r="B61" s="102" t="s">
        <v>559</v>
      </c>
      <c r="C61" s="97" t="s">
        <v>554</v>
      </c>
      <c r="D61" s="103" t="s">
        <v>561</v>
      </c>
      <c r="E61" s="104"/>
      <c r="F61" s="106"/>
      <c r="G61" s="106"/>
      <c r="H61" s="98"/>
      <c r="I61" s="104"/>
      <c r="J61" s="90"/>
    </row>
    <row r="62" spans="1:10" ht="14.25" customHeight="1">
      <c r="A62" s="54" t="str">
        <f t="shared" si="13"/>
        <v>[Manage Event-52]</v>
      </c>
      <c r="B62" s="102" t="s">
        <v>560</v>
      </c>
      <c r="C62" s="97" t="s">
        <v>562</v>
      </c>
      <c r="D62" s="103" t="s">
        <v>561</v>
      </c>
      <c r="E62" s="104"/>
      <c r="F62" s="106"/>
      <c r="G62" s="106"/>
      <c r="H62" s="98"/>
      <c r="I62" s="104"/>
      <c r="J62" s="90"/>
    </row>
    <row r="63" spans="1:10" ht="14.25" customHeight="1">
      <c r="A63" s="54" t="str">
        <f t="shared" si="13"/>
        <v>[Manage Event-53]</v>
      </c>
      <c r="B63" s="102" t="s">
        <v>563</v>
      </c>
      <c r="C63" s="97" t="s">
        <v>564</v>
      </c>
      <c r="D63" s="103" t="s">
        <v>565</v>
      </c>
      <c r="E63" s="104"/>
      <c r="F63" s="106"/>
      <c r="G63" s="106"/>
      <c r="H63" s="98"/>
      <c r="I63" s="104"/>
      <c r="J63" s="90"/>
    </row>
    <row r="64" spans="1:10" ht="12.75" customHeight="1">
      <c r="A64" s="54" t="str">
        <f t="shared" si="13"/>
        <v>[Manage Event-54]</v>
      </c>
      <c r="B64" s="102" t="s">
        <v>568</v>
      </c>
      <c r="C64" s="97" t="s">
        <v>566</v>
      </c>
      <c r="D64" s="103" t="s">
        <v>567</v>
      </c>
      <c r="E64" s="104"/>
      <c r="F64" s="106"/>
      <c r="G64" s="106"/>
      <c r="H64" s="98"/>
      <c r="I64" s="104"/>
      <c r="J64" s="90"/>
    </row>
    <row r="65" spans="1:10" ht="14.25" customHeight="1">
      <c r="A65" s="54" t="str">
        <f t="shared" si="13"/>
        <v>[Manage Event-55]</v>
      </c>
      <c r="B65" s="102" t="s">
        <v>569</v>
      </c>
      <c r="C65" s="97" t="s">
        <v>566</v>
      </c>
      <c r="D65" s="103" t="s">
        <v>570</v>
      </c>
      <c r="E65" s="104"/>
      <c r="F65" s="106"/>
      <c r="G65" s="106"/>
      <c r="H65" s="98"/>
      <c r="I65" s="104"/>
      <c r="J65" s="90"/>
    </row>
    <row r="66" spans="1:10" ht="14.25" customHeight="1">
      <c r="A66" s="54" t="str">
        <f t="shared" si="13"/>
        <v>[Manage Event-56]</v>
      </c>
      <c r="B66" s="102" t="s">
        <v>571</v>
      </c>
      <c r="C66" s="97" t="s">
        <v>572</v>
      </c>
      <c r="D66" s="103" t="s">
        <v>573</v>
      </c>
      <c r="E66" s="104"/>
      <c r="F66" s="106"/>
      <c r="G66" s="106"/>
      <c r="H66" s="98"/>
      <c r="I66" s="104"/>
      <c r="J66" s="90"/>
    </row>
  </sheetData>
  <mergeCells count="5">
    <mergeCell ref="B2:G2"/>
    <mergeCell ref="B3:G3"/>
    <mergeCell ref="B4:G4"/>
    <mergeCell ref="E5:G5"/>
    <mergeCell ref="E6:G6"/>
  </mergeCells>
  <dataValidations count="1">
    <dataValidation type="list" allowBlank="1" showErrorMessage="1" sqref="F12:G66">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1"/>
  <sheetViews>
    <sheetView topLeftCell="A5" zoomScale="80" zoomScaleNormal="80" workbookViewId="0">
      <selection activeCell="A12" sqref="A12"/>
    </sheetView>
  </sheetViews>
  <sheetFormatPr defaultRowHeight="12.75"/>
  <cols>
    <col min="1" max="1" width="21.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496</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497</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COUNTIF(F12:G101,"Pass")</f>
        <v>0</v>
      </c>
      <c r="B6" s="87">
        <f>COUNTIF(F12:G101,"Fail")</f>
        <v>0</v>
      </c>
      <c r="C6" s="87">
        <f>E6-D6-B6-A6</f>
        <v>40</v>
      </c>
      <c r="D6" s="88">
        <f>COUNTIF(F12:G101,"N/A")</f>
        <v>0</v>
      </c>
      <c r="E6" s="199">
        <f>COUNTA(A12:A101)*2</f>
        <v>40</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6.5" customHeight="1">
      <c r="A12" s="54" t="str">
        <f t="shared" ref="A12:A31" si="0">IF(OR(B12&lt;&gt;"",D12&lt;E11&gt;""),"["&amp;TEXT($B$2,"##")&amp;"-"&amp;TEXT(ROW()-10,"##")&amp;"]","")</f>
        <v>[Manage Organization-2]</v>
      </c>
      <c r="B12" s="97" t="s">
        <v>498</v>
      </c>
      <c r="C12" s="97" t="s">
        <v>499</v>
      </c>
      <c r="D12" s="97" t="s">
        <v>500</v>
      </c>
      <c r="E12" s="99"/>
      <c r="F12" s="106"/>
      <c r="G12" s="106"/>
      <c r="H12" s="98"/>
      <c r="I12" s="101"/>
      <c r="J12" s="90"/>
    </row>
    <row r="13" spans="1:257" ht="16.5" customHeight="1">
      <c r="A13" s="54" t="str">
        <f t="shared" si="0"/>
        <v>[Manage Organization-3]</v>
      </c>
      <c r="B13" s="97" t="s">
        <v>501</v>
      </c>
      <c r="C13" s="97" t="s">
        <v>499</v>
      </c>
      <c r="D13" s="97" t="s">
        <v>502</v>
      </c>
      <c r="E13" s="99"/>
      <c r="F13" s="106"/>
      <c r="G13" s="106"/>
      <c r="H13" s="98"/>
      <c r="I13" s="101"/>
      <c r="J13" s="90"/>
    </row>
    <row r="14" spans="1:257" ht="15.75" customHeight="1">
      <c r="A14" s="54" t="str">
        <f>IF(OR(B14&lt;&gt;"",D14&lt;E12&gt;""),"["&amp;TEXT($B$2,"##")&amp;"-"&amp;TEXT(ROW()-10,"##")&amp;"]","")</f>
        <v>[Manage Organization-4]</v>
      </c>
      <c r="B14" s="102" t="s">
        <v>508</v>
      </c>
      <c r="C14" s="97" t="s">
        <v>499</v>
      </c>
      <c r="D14" s="102" t="s">
        <v>503</v>
      </c>
      <c r="E14" s="104"/>
      <c r="F14" s="106"/>
      <c r="G14" s="106"/>
      <c r="H14" s="98"/>
      <c r="I14" s="104"/>
      <c r="J14" s="90"/>
    </row>
    <row r="15" spans="1:257" ht="13.5" customHeight="1">
      <c r="A15" s="54" t="str">
        <f t="shared" si="0"/>
        <v>[Manage Organization-5]</v>
      </c>
      <c r="B15" s="102" t="s">
        <v>509</v>
      </c>
      <c r="C15" s="97" t="s">
        <v>499</v>
      </c>
      <c r="D15" s="102" t="s">
        <v>510</v>
      </c>
      <c r="E15" s="104"/>
      <c r="F15" s="106"/>
      <c r="G15" s="106"/>
      <c r="H15" s="98"/>
      <c r="I15" s="104"/>
      <c r="J15" s="90"/>
    </row>
    <row r="16" spans="1:257" ht="15.75" customHeight="1">
      <c r="A16" s="54" t="str">
        <f t="shared" si="0"/>
        <v>[Manage Organization-6]</v>
      </c>
      <c r="B16" s="102" t="s">
        <v>511</v>
      </c>
      <c r="C16" s="97" t="s">
        <v>504</v>
      </c>
      <c r="D16" s="102" t="s">
        <v>512</v>
      </c>
      <c r="E16" s="104"/>
      <c r="F16" s="106"/>
      <c r="G16" s="106"/>
      <c r="H16" s="98"/>
      <c r="I16" s="104"/>
      <c r="J16" s="90"/>
    </row>
    <row r="17" spans="1:10" ht="15" customHeight="1">
      <c r="A17" s="54" t="str">
        <f t="shared" si="0"/>
        <v>[Manage Organization-7]</v>
      </c>
      <c r="B17" s="102" t="s">
        <v>505</v>
      </c>
      <c r="C17" s="97" t="s">
        <v>506</v>
      </c>
      <c r="D17" s="102" t="s">
        <v>507</v>
      </c>
      <c r="E17" s="104"/>
      <c r="F17" s="106"/>
      <c r="G17" s="106"/>
      <c r="H17" s="98"/>
      <c r="I17" s="104"/>
      <c r="J17" s="90"/>
    </row>
    <row r="18" spans="1:10" ht="16.5" customHeight="1">
      <c r="A18" s="54" t="str">
        <f t="shared" si="0"/>
        <v>[Manage Organization-8]</v>
      </c>
      <c r="B18" s="102" t="s">
        <v>513</v>
      </c>
      <c r="C18" s="97" t="s">
        <v>506</v>
      </c>
      <c r="D18" s="102" t="s">
        <v>514</v>
      </c>
      <c r="E18" s="104"/>
      <c r="F18" s="106"/>
      <c r="G18" s="106"/>
      <c r="H18" s="98"/>
      <c r="I18" s="104"/>
      <c r="J18" s="90"/>
    </row>
    <row r="19" spans="1:10" ht="15.75" customHeight="1">
      <c r="A19" s="54" t="str">
        <f t="shared" si="0"/>
        <v>[Manage Organization-9]</v>
      </c>
      <c r="B19" s="102" t="s">
        <v>515</v>
      </c>
      <c r="C19" s="97" t="s">
        <v>506</v>
      </c>
      <c r="D19" s="102" t="s">
        <v>516</v>
      </c>
      <c r="E19" s="104"/>
      <c r="F19" s="106"/>
      <c r="G19" s="106"/>
      <c r="H19" s="98"/>
      <c r="I19" s="104"/>
      <c r="J19" s="90"/>
    </row>
    <row r="20" spans="1:10" ht="15" customHeight="1">
      <c r="A20" s="54" t="str">
        <f t="shared" si="0"/>
        <v>[Manage Organization-10]</v>
      </c>
      <c r="B20" s="102" t="s">
        <v>517</v>
      </c>
      <c r="C20" s="97" t="s">
        <v>506</v>
      </c>
      <c r="D20" s="102" t="s">
        <v>518</v>
      </c>
      <c r="E20" s="104"/>
      <c r="F20" s="106"/>
      <c r="G20" s="106"/>
      <c r="H20" s="98"/>
      <c r="I20" s="104"/>
      <c r="J20" s="90"/>
    </row>
    <row r="21" spans="1:10" ht="17.25" customHeight="1">
      <c r="A21" s="54" t="str">
        <f t="shared" si="0"/>
        <v>[Manage Organization-11]</v>
      </c>
      <c r="B21" s="102" t="s">
        <v>517</v>
      </c>
      <c r="C21" s="97" t="s">
        <v>506</v>
      </c>
      <c r="D21" s="102" t="s">
        <v>518</v>
      </c>
      <c r="E21" s="104"/>
      <c r="F21" s="106"/>
      <c r="G21" s="106"/>
      <c r="H21" s="98"/>
      <c r="I21" s="104"/>
      <c r="J21" s="90"/>
    </row>
    <row r="22" spans="1:10" ht="13.5" customHeight="1">
      <c r="A22" s="54" t="str">
        <f t="shared" si="0"/>
        <v>[Manage Organization-12]</v>
      </c>
      <c r="B22" s="102" t="s">
        <v>520</v>
      </c>
      <c r="C22" s="97" t="s">
        <v>506</v>
      </c>
      <c r="D22" s="102" t="s">
        <v>521</v>
      </c>
      <c r="E22" s="104"/>
      <c r="F22" s="106"/>
      <c r="G22" s="106"/>
      <c r="H22" s="98"/>
      <c r="I22" s="104"/>
      <c r="J22" s="90"/>
    </row>
    <row r="23" spans="1:10" ht="14.25" customHeight="1">
      <c r="A23" s="54" t="str">
        <f t="shared" si="0"/>
        <v>[Manage Organization-13]</v>
      </c>
      <c r="B23" s="102" t="s">
        <v>527</v>
      </c>
      <c r="C23" s="97" t="s">
        <v>519</v>
      </c>
      <c r="D23" s="102" t="s">
        <v>522</v>
      </c>
      <c r="E23" s="104"/>
      <c r="F23" s="106"/>
      <c r="G23" s="106"/>
      <c r="H23" s="98"/>
      <c r="I23" s="104"/>
      <c r="J23" s="90"/>
    </row>
    <row r="24" spans="1:10" ht="13.5" customHeight="1">
      <c r="A24" s="54" t="str">
        <f t="shared" si="0"/>
        <v>[Manage Organization-14]</v>
      </c>
      <c r="B24" s="102" t="s">
        <v>526</v>
      </c>
      <c r="C24" s="97" t="s">
        <v>523</v>
      </c>
      <c r="D24" s="102" t="s">
        <v>524</v>
      </c>
      <c r="E24" s="104"/>
      <c r="F24" s="106"/>
      <c r="G24" s="106"/>
      <c r="H24" s="98"/>
      <c r="I24" s="104"/>
      <c r="J24" s="90"/>
    </row>
    <row r="25" spans="1:10" ht="15.75" customHeight="1">
      <c r="A25" s="54" t="str">
        <f t="shared" si="0"/>
        <v>[Manage Organization-15]</v>
      </c>
      <c r="B25" s="102" t="s">
        <v>525</v>
      </c>
      <c r="C25" s="97" t="s">
        <v>528</v>
      </c>
      <c r="D25" s="102" t="s">
        <v>524</v>
      </c>
      <c r="E25" s="104"/>
      <c r="F25" s="106"/>
      <c r="G25" s="106"/>
      <c r="H25" s="98"/>
      <c r="I25" s="104"/>
      <c r="J25" s="90"/>
    </row>
    <row r="26" spans="1:10" ht="14.25" customHeight="1">
      <c r="A26" s="54" t="str">
        <f t="shared" si="0"/>
        <v>[Manage Organization-16]</v>
      </c>
      <c r="B26" s="102" t="s">
        <v>529</v>
      </c>
      <c r="C26" s="97" t="s">
        <v>532</v>
      </c>
      <c r="D26" s="102" t="s">
        <v>535</v>
      </c>
      <c r="E26" s="104"/>
      <c r="F26" s="106"/>
      <c r="G26" s="106"/>
      <c r="H26" s="98"/>
      <c r="I26" s="104"/>
      <c r="J26" s="90"/>
    </row>
    <row r="27" spans="1:10" ht="15" customHeight="1">
      <c r="A27" s="54" t="str">
        <f t="shared" si="0"/>
        <v>[Manage Organization-17]</v>
      </c>
      <c r="B27" s="102" t="s">
        <v>530</v>
      </c>
      <c r="C27" s="97" t="s">
        <v>533</v>
      </c>
      <c r="D27" s="102" t="s">
        <v>536</v>
      </c>
      <c r="E27" s="104"/>
      <c r="F27" s="106"/>
      <c r="G27" s="106"/>
      <c r="H27" s="98"/>
      <c r="I27" s="104"/>
      <c r="J27" s="90"/>
    </row>
    <row r="28" spans="1:10" ht="15" customHeight="1">
      <c r="A28" s="54" t="str">
        <f t="shared" si="0"/>
        <v>[Manage Organization-18]</v>
      </c>
      <c r="B28" s="102" t="s">
        <v>531</v>
      </c>
      <c r="C28" s="97" t="s">
        <v>534</v>
      </c>
      <c r="D28" s="102" t="s">
        <v>537</v>
      </c>
      <c r="E28" s="104"/>
      <c r="F28" s="106"/>
      <c r="G28" s="106"/>
      <c r="H28" s="98"/>
      <c r="I28" s="104"/>
      <c r="J28" s="90"/>
    </row>
    <row r="29" spans="1:10" ht="14.25" customHeight="1">
      <c r="A29" s="54" t="str">
        <f t="shared" si="0"/>
        <v>[Manage Organization-19]</v>
      </c>
      <c r="B29" s="102" t="s">
        <v>538</v>
      </c>
      <c r="C29" s="97" t="s">
        <v>258</v>
      </c>
      <c r="D29" s="102" t="s">
        <v>324</v>
      </c>
      <c r="E29" s="104"/>
      <c r="F29" s="106"/>
      <c r="G29" s="106"/>
      <c r="H29" s="98"/>
      <c r="I29" s="104"/>
      <c r="J29" s="90"/>
    </row>
    <row r="30" spans="1:10" ht="14.25" customHeight="1">
      <c r="A30" s="54" t="str">
        <f t="shared" si="0"/>
        <v>[Manage Organization-20]</v>
      </c>
      <c r="B30" s="102" t="s">
        <v>259</v>
      </c>
      <c r="C30" s="97" t="s">
        <v>260</v>
      </c>
      <c r="D30" s="102" t="s">
        <v>542</v>
      </c>
      <c r="E30" s="104"/>
      <c r="F30" s="106"/>
      <c r="G30" s="106"/>
      <c r="H30" s="98"/>
      <c r="I30" s="104"/>
      <c r="J30" s="90"/>
    </row>
    <row r="31" spans="1:10" ht="13.5" customHeight="1">
      <c r="A31" s="54" t="str">
        <f t="shared" si="0"/>
        <v>[Manage Organization-21]</v>
      </c>
      <c r="B31" s="102" t="s">
        <v>276</v>
      </c>
      <c r="C31" s="97" t="s">
        <v>277</v>
      </c>
      <c r="D31" s="102" t="s">
        <v>323</v>
      </c>
      <c r="E31" s="104"/>
      <c r="F31" s="106"/>
      <c r="G31" s="106"/>
      <c r="H31" s="98"/>
      <c r="I31" s="104"/>
      <c r="J31" s="90"/>
    </row>
  </sheetData>
  <mergeCells count="5">
    <mergeCell ref="B2:G2"/>
    <mergeCell ref="B3:G3"/>
    <mergeCell ref="B4:G4"/>
    <mergeCell ref="E5:G5"/>
    <mergeCell ref="E6:G6"/>
  </mergeCells>
  <dataValidations count="1">
    <dataValidation type="list" allowBlank="1" showErrorMessage="1" sqref="F12:G31">
      <formula1>$Q$2:$Q$6</formula1>
    </dataValidation>
  </dataValidations>
  <hyperlinks>
    <hyperlink ref="A1" location="'Test Report'!A1" display="Back to Test Report"/>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45"/>
  <sheetViews>
    <sheetView tabSelected="1" zoomScale="82" zoomScaleNormal="82" workbookViewId="0">
      <selection activeCell="F13" sqref="F13"/>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231</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232</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COUNTIF(F12:G102,"Pass")</f>
        <v>0</v>
      </c>
      <c r="B6" s="87">
        <f>COUNTIF(F12:G102,"Fail")</f>
        <v>0</v>
      </c>
      <c r="C6" s="87">
        <f>E6-D6-B6-A6</f>
        <v>68</v>
      </c>
      <c r="D6" s="88">
        <f>COUNTIF(F12:G102,"N/A")</f>
        <v>0</v>
      </c>
      <c r="E6" s="199">
        <f>COUNTA(A12:A102)*2</f>
        <v>68</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6.5" customHeight="1">
      <c r="A12" s="54" t="str">
        <f t="shared" ref="A12:A16" si="0">IF(OR(B12&lt;&gt;"",D12&lt;E11&gt;""),"["&amp;TEXT($B$2,"##")&amp;"-"&amp;TEXT(ROW()-10,"##")&amp;"]","")</f>
        <v>[Manage Thread-2]</v>
      </c>
      <c r="B12" s="97" t="s">
        <v>233</v>
      </c>
      <c r="C12" s="97" t="s">
        <v>234</v>
      </c>
      <c r="D12" s="97" t="s">
        <v>244</v>
      </c>
      <c r="E12" s="99"/>
      <c r="F12" s="106"/>
      <c r="G12" s="106"/>
      <c r="H12" s="98"/>
      <c r="I12" s="101"/>
      <c r="J12" s="90"/>
    </row>
    <row r="13" spans="1:257" ht="12.75" customHeight="1">
      <c r="A13" s="54" t="str">
        <f t="shared" ref="A13" si="1">IF(OR(B13&lt;&gt;"",D13&lt;E12&gt;""),"["&amp;TEXT($B$2,"##")&amp;"-"&amp;TEXT(ROW()-10,"##")&amp;"]","")</f>
        <v>[Manage Thread-3]</v>
      </c>
      <c r="B13" s="97" t="s">
        <v>242</v>
      </c>
      <c r="C13" s="97" t="s">
        <v>234</v>
      </c>
      <c r="D13" s="97" t="s">
        <v>243</v>
      </c>
      <c r="E13" s="99"/>
      <c r="F13" s="106"/>
      <c r="G13" s="106"/>
      <c r="H13" s="98"/>
      <c r="I13" s="101"/>
      <c r="J13" s="90"/>
    </row>
    <row r="14" spans="1:257" ht="13.5" customHeight="1">
      <c r="A14" s="54" t="str">
        <f>IF(OR(B14&lt;&gt;"",D14&lt;E12&gt;""),"["&amp;TEXT($B$2,"##")&amp;"-"&amp;TEXT(ROW()-10,"##")&amp;"]","")</f>
        <v>[Manage Thread-4]</v>
      </c>
      <c r="B14" s="102" t="s">
        <v>246</v>
      </c>
      <c r="C14" s="97" t="s">
        <v>234</v>
      </c>
      <c r="D14" s="102" t="s">
        <v>235</v>
      </c>
      <c r="E14" s="104"/>
      <c r="F14" s="106"/>
      <c r="G14" s="106"/>
      <c r="H14" s="98"/>
      <c r="I14" s="104"/>
      <c r="J14" s="90"/>
    </row>
    <row r="15" spans="1:257" ht="13.5" customHeight="1">
      <c r="A15" s="54" t="str">
        <f t="shared" si="0"/>
        <v>[Manage Thread-5]</v>
      </c>
      <c r="B15" s="102" t="s">
        <v>247</v>
      </c>
      <c r="C15" s="97" t="s">
        <v>234</v>
      </c>
      <c r="D15" s="102" t="s">
        <v>236</v>
      </c>
      <c r="E15" s="104"/>
      <c r="F15" s="106"/>
      <c r="G15" s="106"/>
      <c r="H15" s="98"/>
      <c r="I15" s="104"/>
      <c r="J15" s="90"/>
    </row>
    <row r="16" spans="1:257" ht="15.75" customHeight="1">
      <c r="A16" s="54" t="str">
        <f t="shared" si="0"/>
        <v>[Manage Thread-6]</v>
      </c>
      <c r="B16" s="102" t="s">
        <v>341</v>
      </c>
      <c r="C16" s="97" t="s">
        <v>342</v>
      </c>
      <c r="D16" s="102" t="s">
        <v>343</v>
      </c>
      <c r="E16" s="104"/>
      <c r="F16" s="106"/>
      <c r="G16" s="106"/>
      <c r="H16" s="98"/>
      <c r="I16" s="104"/>
      <c r="J16" s="90"/>
    </row>
    <row r="17" spans="1:10" ht="14.25" customHeight="1">
      <c r="A17" s="54" t="str">
        <f t="shared" ref="A17" si="2">IF(OR(B17&lt;&gt;"",D17&lt;E16&gt;""),"["&amp;TEXT($B$2,"##")&amp;"-"&amp;TEXT(ROW()-10,"##")&amp;"]","")</f>
        <v>[Manage Thread-7]</v>
      </c>
      <c r="B17" s="102" t="s">
        <v>245</v>
      </c>
      <c r="C17" s="97" t="s">
        <v>248</v>
      </c>
      <c r="D17" s="102" t="s">
        <v>340</v>
      </c>
      <c r="E17" s="104"/>
      <c r="F17" s="106"/>
      <c r="G17" s="106"/>
      <c r="H17" s="98"/>
      <c r="I17" s="104"/>
      <c r="J17" s="90"/>
    </row>
    <row r="18" spans="1:10" ht="14.25" customHeight="1">
      <c r="A18" s="54" t="str">
        <f t="shared" ref="A18:A22" si="3">IF(OR(B18&lt;&gt;"",D18&lt;E17&gt;""),"["&amp;TEXT($B$2,"##")&amp;"-"&amp;TEXT(ROW()-10,"##")&amp;"]","")</f>
        <v>[Manage Thread-8]</v>
      </c>
      <c r="B18" s="102" t="s">
        <v>284</v>
      </c>
      <c r="C18" s="97" t="s">
        <v>248</v>
      </c>
      <c r="D18" s="102" t="s">
        <v>339</v>
      </c>
      <c r="E18" s="104"/>
      <c r="F18" s="106"/>
      <c r="G18" s="106"/>
      <c r="H18" s="98"/>
      <c r="I18" s="104"/>
      <c r="J18" s="90"/>
    </row>
    <row r="19" spans="1:10" ht="13.5" customHeight="1">
      <c r="A19" s="54" t="str">
        <f t="shared" si="3"/>
        <v>[Manage Thread-9]</v>
      </c>
      <c r="B19" s="102" t="s">
        <v>285</v>
      </c>
      <c r="C19" s="97" t="s">
        <v>248</v>
      </c>
      <c r="D19" s="102" t="s">
        <v>338</v>
      </c>
      <c r="E19" s="104"/>
      <c r="F19" s="106"/>
      <c r="G19" s="106"/>
      <c r="H19" s="98"/>
      <c r="I19" s="104"/>
      <c r="J19" s="90"/>
    </row>
    <row r="20" spans="1:10" ht="14.25" customHeight="1">
      <c r="A20" s="54" t="str">
        <f t="shared" si="3"/>
        <v>[Manage Thread-10]</v>
      </c>
      <c r="B20" s="102" t="s">
        <v>286</v>
      </c>
      <c r="C20" s="97" t="s">
        <v>249</v>
      </c>
      <c r="D20" s="102" t="s">
        <v>337</v>
      </c>
      <c r="E20" s="104"/>
      <c r="F20" s="106"/>
      <c r="G20" s="106"/>
      <c r="H20" s="98"/>
      <c r="I20" s="104"/>
      <c r="J20" s="90"/>
    </row>
    <row r="21" spans="1:10" ht="13.5" customHeight="1">
      <c r="A21" s="54" t="str">
        <f t="shared" si="3"/>
        <v>[Manage Thread-11]</v>
      </c>
      <c r="B21" s="102" t="s">
        <v>287</v>
      </c>
      <c r="C21" s="97" t="s">
        <v>250</v>
      </c>
      <c r="D21" s="102" t="s">
        <v>336</v>
      </c>
      <c r="E21" s="104"/>
      <c r="F21" s="106"/>
      <c r="G21" s="106"/>
      <c r="H21" s="98"/>
      <c r="I21" s="104"/>
      <c r="J21" s="90"/>
    </row>
    <row r="22" spans="1:10" ht="13.5" customHeight="1">
      <c r="A22" s="54" t="str">
        <f t="shared" si="3"/>
        <v>[Manage Thread-12]</v>
      </c>
      <c r="B22" s="102" t="s">
        <v>288</v>
      </c>
      <c r="C22" s="97" t="s">
        <v>250</v>
      </c>
      <c r="D22" s="102" t="s">
        <v>335</v>
      </c>
      <c r="E22" s="104"/>
      <c r="F22" s="106"/>
      <c r="G22" s="106"/>
      <c r="H22" s="98"/>
      <c r="I22" s="104"/>
      <c r="J22" s="90"/>
    </row>
    <row r="23" spans="1:10" ht="13.5" customHeight="1">
      <c r="A23" s="54" t="str">
        <f t="shared" ref="A23:A25" si="4">IF(OR(B23&lt;&gt;"",D23&lt;E22&gt;""),"["&amp;TEXT($B$2,"##")&amp;"-"&amp;TEXT(ROW()-10,"##")&amp;"]","")</f>
        <v>[Manage Thread-13]</v>
      </c>
      <c r="B23" s="102" t="s">
        <v>289</v>
      </c>
      <c r="C23" s="97" t="s">
        <v>251</v>
      </c>
      <c r="D23" s="102" t="s">
        <v>334</v>
      </c>
      <c r="E23" s="104"/>
      <c r="F23" s="106"/>
      <c r="G23" s="106"/>
      <c r="H23" s="98"/>
      <c r="I23" s="104"/>
      <c r="J23" s="90"/>
    </row>
    <row r="24" spans="1:10" ht="13.5" customHeight="1">
      <c r="A24" s="54" t="str">
        <f t="shared" si="4"/>
        <v>[Manage Thread-14]</v>
      </c>
      <c r="B24" s="102" t="s">
        <v>290</v>
      </c>
      <c r="C24" s="97" t="s">
        <v>252</v>
      </c>
      <c r="D24" s="102" t="s">
        <v>333</v>
      </c>
      <c r="E24" s="104"/>
      <c r="F24" s="106"/>
      <c r="G24" s="106"/>
      <c r="H24" s="98"/>
      <c r="I24" s="104"/>
      <c r="J24" s="90"/>
    </row>
    <row r="25" spans="1:10" ht="13.5" customHeight="1">
      <c r="A25" s="54" t="str">
        <f t="shared" si="4"/>
        <v>[Manage Thread-15]</v>
      </c>
      <c r="B25" s="102" t="s">
        <v>321</v>
      </c>
      <c r="C25" s="97" t="s">
        <v>253</v>
      </c>
      <c r="D25" s="102" t="s">
        <v>332</v>
      </c>
      <c r="E25" s="104"/>
      <c r="F25" s="106"/>
      <c r="G25" s="106"/>
      <c r="H25" s="98"/>
      <c r="I25" s="104"/>
      <c r="J25" s="90"/>
    </row>
    <row r="26" spans="1:10" ht="13.5" customHeight="1">
      <c r="A26" s="54" t="str">
        <f>IF(OR(B26&lt;&gt;"",D26&lt;E24&gt;""),"["&amp;TEXT($B$2,"##")&amp;"-"&amp;TEXT(ROW()-10,"##")&amp;"]","")</f>
        <v>[Manage Thread-16]</v>
      </c>
      <c r="B26" s="102" t="s">
        <v>291</v>
      </c>
      <c r="C26" s="97" t="s">
        <v>252</v>
      </c>
      <c r="D26" s="102" t="s">
        <v>331</v>
      </c>
      <c r="E26" s="104"/>
      <c r="F26" s="106"/>
      <c r="G26" s="106"/>
      <c r="H26" s="98"/>
      <c r="I26" s="104"/>
      <c r="J26" s="90"/>
    </row>
    <row r="27" spans="1:10" ht="14.25" customHeight="1">
      <c r="A27" s="54" t="str">
        <f t="shared" ref="A27:A31" si="5">IF(OR(B27&lt;&gt;"",D27&lt;E26&gt;""),"["&amp;TEXT($B$2,"##")&amp;"-"&amp;TEXT(ROW()-10,"##")&amp;"]","")</f>
        <v>[Manage Thread-17]</v>
      </c>
      <c r="B27" s="102" t="s">
        <v>292</v>
      </c>
      <c r="C27" s="97" t="s">
        <v>252</v>
      </c>
      <c r="D27" s="102" t="s">
        <v>330</v>
      </c>
      <c r="E27" s="104"/>
      <c r="F27" s="106"/>
      <c r="G27" s="106"/>
      <c r="H27" s="98"/>
      <c r="I27" s="104"/>
      <c r="J27" s="90"/>
    </row>
    <row r="28" spans="1:10" ht="15" customHeight="1">
      <c r="A28" s="54" t="str">
        <f t="shared" si="5"/>
        <v>[Manage Thread-18]</v>
      </c>
      <c r="B28" s="102" t="s">
        <v>293</v>
      </c>
      <c r="C28" s="97" t="s">
        <v>257</v>
      </c>
      <c r="D28" s="102" t="s">
        <v>329</v>
      </c>
      <c r="E28" s="104"/>
      <c r="F28" s="106"/>
      <c r="G28" s="106"/>
      <c r="H28" s="98"/>
      <c r="I28" s="104"/>
      <c r="J28" s="90"/>
    </row>
    <row r="29" spans="1:10" ht="12.75" customHeight="1">
      <c r="A29" s="54" t="str">
        <f t="shared" si="5"/>
        <v>[Manage Thread-19]</v>
      </c>
      <c r="B29" s="102" t="s">
        <v>294</v>
      </c>
      <c r="C29" s="97" t="s">
        <v>254</v>
      </c>
      <c r="D29" s="102" t="s">
        <v>328</v>
      </c>
      <c r="E29" s="104"/>
      <c r="F29" s="106"/>
      <c r="G29" s="106"/>
      <c r="H29" s="98"/>
      <c r="I29" s="104"/>
      <c r="J29" s="90"/>
    </row>
    <row r="30" spans="1:10" ht="14.25" customHeight="1">
      <c r="A30" s="54" t="str">
        <f t="shared" si="5"/>
        <v>[Manage Thread-20]</v>
      </c>
      <c r="B30" s="102" t="s">
        <v>288</v>
      </c>
      <c r="C30" s="97" t="s">
        <v>254</v>
      </c>
      <c r="D30" s="102" t="s">
        <v>327</v>
      </c>
      <c r="E30" s="104"/>
      <c r="F30" s="106"/>
      <c r="G30" s="106"/>
      <c r="H30" s="98"/>
      <c r="I30" s="104"/>
      <c r="J30" s="90"/>
    </row>
    <row r="31" spans="1:10" ht="12.75" customHeight="1">
      <c r="A31" s="54" t="str">
        <f t="shared" si="5"/>
        <v>[Manage Thread-21]</v>
      </c>
      <c r="B31" s="102" t="s">
        <v>295</v>
      </c>
      <c r="C31" s="97" t="s">
        <v>255</v>
      </c>
      <c r="D31" s="102" t="s">
        <v>326</v>
      </c>
      <c r="E31" s="104"/>
      <c r="F31" s="106"/>
      <c r="G31" s="106"/>
      <c r="H31" s="98"/>
      <c r="I31" s="104"/>
      <c r="J31" s="90"/>
    </row>
    <row r="32" spans="1:10" ht="12.75" customHeight="1">
      <c r="A32" s="54" t="str">
        <f t="shared" ref="A32:A33" si="6">IF(OR(B32&lt;&gt;"",D32&lt;E31&gt;""),"["&amp;TEXT($B$2,"##")&amp;"-"&amp;TEXT(ROW()-10,"##")&amp;"]","")</f>
        <v>[Manage Thread-22]</v>
      </c>
      <c r="B32" s="102" t="s">
        <v>296</v>
      </c>
      <c r="C32" s="97" t="s">
        <v>256</v>
      </c>
      <c r="D32" s="102" t="s">
        <v>325</v>
      </c>
      <c r="E32" s="104"/>
      <c r="F32" s="106"/>
      <c r="G32" s="106"/>
      <c r="H32" s="98"/>
      <c r="I32" s="104"/>
      <c r="J32" s="90"/>
    </row>
    <row r="33" spans="1:10" ht="14.25" customHeight="1">
      <c r="A33" s="54" t="str">
        <f t="shared" si="6"/>
        <v>[Manage Thread-23]</v>
      </c>
      <c r="B33" s="102" t="s">
        <v>297</v>
      </c>
      <c r="C33" s="97" t="s">
        <v>258</v>
      </c>
      <c r="D33" s="102" t="s">
        <v>539</v>
      </c>
      <c r="E33" s="104"/>
      <c r="F33" s="106"/>
      <c r="G33" s="106"/>
      <c r="H33" s="98"/>
      <c r="I33" s="104"/>
      <c r="J33" s="90"/>
    </row>
    <row r="34" spans="1:10" ht="13.5" customHeight="1">
      <c r="A34" s="54" t="str">
        <f t="shared" ref="A34" si="7">IF(OR(B34&lt;&gt;"",D34&lt;E33&gt;""),"["&amp;TEXT($B$2,"##")&amp;"-"&amp;TEXT(ROW()-10,"##")&amp;"]","")</f>
        <v>[Manage Thread-24]</v>
      </c>
      <c r="B34" s="102" t="s">
        <v>259</v>
      </c>
      <c r="C34" s="97" t="s">
        <v>260</v>
      </c>
      <c r="D34" s="102" t="s">
        <v>542</v>
      </c>
      <c r="E34" s="104"/>
      <c r="F34" s="106"/>
      <c r="G34" s="106"/>
      <c r="H34" s="98"/>
      <c r="I34" s="104"/>
      <c r="J34" s="90"/>
    </row>
    <row r="35" spans="1:10" ht="13.5" customHeight="1">
      <c r="A35" s="54" t="str">
        <f t="shared" ref="A35:A36" si="8">IF(OR(B35&lt;&gt;"",D35&lt;E34&gt;""),"["&amp;TEXT($B$2,"##")&amp;"-"&amp;TEXT(ROW()-10,"##")&amp;"]","")</f>
        <v>[Manage Thread-25]</v>
      </c>
      <c r="B35" s="102" t="s">
        <v>276</v>
      </c>
      <c r="C35" s="97" t="s">
        <v>277</v>
      </c>
      <c r="D35" s="102" t="s">
        <v>323</v>
      </c>
      <c r="E35" s="104"/>
      <c r="F35" s="106"/>
      <c r="G35" s="106"/>
      <c r="H35" s="98"/>
      <c r="I35" s="104"/>
      <c r="J35" s="90"/>
    </row>
    <row r="36" spans="1:10" ht="14.25" customHeight="1">
      <c r="A36" s="54" t="str">
        <f t="shared" si="8"/>
        <v>[Manage Thread-26]</v>
      </c>
      <c r="B36" s="97" t="s">
        <v>393</v>
      </c>
      <c r="C36" s="97" t="s">
        <v>261</v>
      </c>
      <c r="D36" s="97" t="s">
        <v>402</v>
      </c>
      <c r="E36" s="104"/>
      <c r="F36" s="106"/>
      <c r="G36" s="106"/>
      <c r="H36" s="98"/>
      <c r="I36" s="104"/>
      <c r="J36" s="90"/>
    </row>
    <row r="37" spans="1:10" ht="13.5" customHeight="1">
      <c r="A37" s="54" t="str">
        <f t="shared" ref="A37" si="9">IF(OR(B37&lt;&gt;"",D37&lt;E36&gt;""),"["&amp;TEXT($B$2,"##")&amp;"-"&amp;TEXT(ROW()-10,"##")&amp;"]","")</f>
        <v>[Manage Thread-27]</v>
      </c>
      <c r="B37" s="102" t="s">
        <v>262</v>
      </c>
      <c r="C37" s="97" t="s">
        <v>263</v>
      </c>
      <c r="D37" s="97" t="s">
        <v>264</v>
      </c>
      <c r="E37" s="104"/>
      <c r="F37" s="106"/>
      <c r="G37" s="106"/>
      <c r="H37" s="98"/>
      <c r="I37" s="104"/>
      <c r="J37" s="90"/>
    </row>
    <row r="38" spans="1:10" ht="15.75" customHeight="1">
      <c r="A38" s="54" t="str">
        <f t="shared" ref="A38" si="10">IF(OR(B38&lt;&gt;"",D38&lt;E37&gt;""),"["&amp;TEXT($B$2,"##")&amp;"-"&amp;TEXT(ROW()-10,"##")&amp;"]","")</f>
        <v>[Manage Thread-28]</v>
      </c>
      <c r="B38" s="102" t="s">
        <v>265</v>
      </c>
      <c r="C38" s="97" t="s">
        <v>267</v>
      </c>
      <c r="D38" s="97" t="s">
        <v>266</v>
      </c>
      <c r="E38" s="104"/>
      <c r="F38" s="106"/>
      <c r="G38" s="106"/>
      <c r="H38" s="98"/>
      <c r="I38" s="104"/>
      <c r="J38" s="90"/>
    </row>
    <row r="39" spans="1:10" ht="12.75" customHeight="1">
      <c r="A39" s="54" t="str">
        <f t="shared" ref="A39" si="11">IF(OR(B39&lt;&gt;"",D39&lt;E37&gt;""),"["&amp;TEXT($B$2,"##")&amp;"-"&amp;TEXT(ROW()-10,"##")&amp;"]","")</f>
        <v>[Manage Thread-29]</v>
      </c>
      <c r="B39" s="102" t="s">
        <v>271</v>
      </c>
      <c r="C39" s="97" t="s">
        <v>272</v>
      </c>
      <c r="D39" s="97" t="s">
        <v>273</v>
      </c>
      <c r="E39" s="104"/>
      <c r="F39" s="106"/>
      <c r="G39" s="106"/>
      <c r="H39" s="98"/>
      <c r="I39" s="104"/>
      <c r="J39" s="90"/>
    </row>
    <row r="40" spans="1:10" ht="14.25" customHeight="1">
      <c r="A40" s="54" t="str">
        <f t="shared" ref="A40" si="12">IF(OR(B40&lt;&gt;"",D40&lt;E38&gt;""),"["&amp;TEXT($B$2,"##")&amp;"-"&amp;TEXT(ROW()-10,"##")&amp;"]","")</f>
        <v>[Manage Thread-30]</v>
      </c>
      <c r="B40" s="102" t="s">
        <v>274</v>
      </c>
      <c r="C40" s="97" t="s">
        <v>272</v>
      </c>
      <c r="D40" s="97" t="s">
        <v>275</v>
      </c>
      <c r="E40" s="104"/>
      <c r="F40" s="106"/>
      <c r="G40" s="106"/>
      <c r="H40" s="98"/>
      <c r="I40" s="104"/>
      <c r="J40" s="90"/>
    </row>
    <row r="41" spans="1:10" ht="17.25" customHeight="1">
      <c r="A41" s="54" t="str">
        <f t="shared" ref="A41" si="13">IF(OR(B41&lt;&gt;"",D41&lt;E38&gt;""),"["&amp;TEXT($B$2,"##")&amp;"-"&amp;TEXT(ROW()-10,"##")&amp;"]","")</f>
        <v>[Manage Thread-31]</v>
      </c>
      <c r="B41" s="102" t="s">
        <v>270</v>
      </c>
      <c r="C41" s="97" t="s">
        <v>268</v>
      </c>
      <c r="D41" s="97" t="s">
        <v>269</v>
      </c>
      <c r="E41" s="104"/>
      <c r="F41" s="106"/>
      <c r="G41" s="106"/>
      <c r="H41" s="98"/>
      <c r="I41" s="104"/>
      <c r="J41" s="90"/>
    </row>
    <row r="42" spans="1:10" ht="12.75" customHeight="1">
      <c r="A42" s="54" t="str">
        <f t="shared" ref="A42" si="14">IF(OR(B42&lt;&gt;"",D42&lt;E41&gt;""),"["&amp;TEXT($B$2,"##")&amp;"-"&amp;TEXT(ROW()-10,"##")&amp;"]","")</f>
        <v>[Manage Thread-32]</v>
      </c>
      <c r="B42" s="97" t="s">
        <v>428</v>
      </c>
      <c r="C42" s="97" t="s">
        <v>429</v>
      </c>
      <c r="D42" s="97" t="s">
        <v>430</v>
      </c>
      <c r="E42" s="104"/>
      <c r="F42" s="106"/>
      <c r="G42" s="106"/>
      <c r="H42" s="98"/>
      <c r="I42" s="104"/>
      <c r="J42" s="90"/>
    </row>
    <row r="43" spans="1:10" ht="14.25" customHeight="1">
      <c r="A43" s="54" t="str">
        <f t="shared" ref="A43" si="15">IF(OR(B43&lt;&gt;"",D43&lt;E42&gt;""),"["&amp;TEXT($B$2,"##")&amp;"-"&amp;TEXT(ROW()-10,"##")&amp;"]","")</f>
        <v>[Manage Thread-33]</v>
      </c>
      <c r="B43" s="97" t="s">
        <v>431</v>
      </c>
      <c r="C43" s="97" t="s">
        <v>432</v>
      </c>
      <c r="D43" s="97" t="s">
        <v>438</v>
      </c>
      <c r="E43" s="104"/>
      <c r="F43" s="106"/>
      <c r="G43" s="106"/>
      <c r="H43" s="98"/>
      <c r="I43" s="104"/>
      <c r="J43" s="90"/>
    </row>
    <row r="44" spans="1:10" ht="15" customHeight="1">
      <c r="A44" s="54" t="str">
        <f t="shared" ref="A44" si="16">IF(OR(B44&lt;&gt;"",D44&lt;E43&gt;""),"["&amp;TEXT($B$2,"##")&amp;"-"&amp;TEXT(ROW()-10,"##")&amp;"]","")</f>
        <v>[Manage Thread-34]</v>
      </c>
      <c r="B44" s="102" t="s">
        <v>433</v>
      </c>
      <c r="C44" s="97" t="s">
        <v>432</v>
      </c>
      <c r="D44" s="97" t="s">
        <v>439</v>
      </c>
      <c r="E44" s="104"/>
      <c r="F44" s="106"/>
      <c r="G44" s="106"/>
      <c r="H44" s="98"/>
      <c r="I44" s="104"/>
      <c r="J44" s="90"/>
    </row>
    <row r="45" spans="1:10" ht="16.5" customHeight="1">
      <c r="A45" s="54" t="str">
        <f t="shared" ref="A45" si="17">IF(OR(B45&lt;&gt;"",D45&lt;E44&gt;""),"["&amp;TEXT($B$2,"##")&amp;"-"&amp;TEXT(ROW()-10,"##")&amp;"]","")</f>
        <v>[Manage Thread-35]</v>
      </c>
      <c r="B45" s="102" t="s">
        <v>434</v>
      </c>
      <c r="C45" s="97" t="s">
        <v>432</v>
      </c>
      <c r="D45" s="97" t="s">
        <v>440</v>
      </c>
      <c r="E45" s="104"/>
      <c r="F45" s="106"/>
      <c r="G45" s="106"/>
      <c r="H45" s="98"/>
      <c r="I45" s="104"/>
      <c r="J45" s="90"/>
    </row>
  </sheetData>
  <mergeCells count="5">
    <mergeCell ref="B2:G2"/>
    <mergeCell ref="B3:G3"/>
    <mergeCell ref="B4:G4"/>
    <mergeCell ref="E5:G5"/>
    <mergeCell ref="E6:G6"/>
  </mergeCells>
  <dataValidations count="1">
    <dataValidation type="list" allowBlank="1" showErrorMessage="1" sqref="F12:G45">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zoomScale="80" zoomScaleNormal="80" workbookViewId="0">
      <selection activeCell="A12" sqref="A1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442</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443</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0</v>
      </c>
      <c r="B6" s="87">
        <f>COUNTIF(F12:G99,"Fail")</f>
        <v>0</v>
      </c>
      <c r="C6" s="87">
        <f>E6-D6-B6-A6</f>
        <v>36</v>
      </c>
      <c r="D6" s="88">
        <f>COUNTIF(F12:G99,"N/A")</f>
        <v>0</v>
      </c>
      <c r="E6" s="199">
        <f>COUNTA(A12:A99)*2</f>
        <v>36</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6.5" customHeight="1">
      <c r="A12" s="54" t="str">
        <f t="shared" ref="A12:A13" si="0">IF(OR(B12&lt;&gt;"",D12&lt;E11&gt;""),"["&amp;TEXT($B$2,"##")&amp;"-"&amp;TEXT(ROW()-10,"##")&amp;"]","")</f>
        <v>[User profile-2]</v>
      </c>
      <c r="B12" s="97" t="s">
        <v>444</v>
      </c>
      <c r="C12" s="97" t="s">
        <v>445</v>
      </c>
      <c r="D12" s="97" t="s">
        <v>446</v>
      </c>
      <c r="E12" s="99"/>
      <c r="F12" s="106"/>
      <c r="G12" s="106"/>
      <c r="H12" s="98"/>
      <c r="I12" s="101"/>
      <c r="J12" s="90"/>
    </row>
    <row r="13" spans="1:257" ht="15.75" customHeight="1">
      <c r="A13" s="54" t="str">
        <f t="shared" si="0"/>
        <v>[User profile-3]</v>
      </c>
      <c r="B13" s="97" t="s">
        <v>448</v>
      </c>
      <c r="C13" s="97" t="s">
        <v>449</v>
      </c>
      <c r="D13" s="97" t="s">
        <v>450</v>
      </c>
      <c r="E13" s="99"/>
      <c r="F13" s="106"/>
      <c r="G13" s="106"/>
      <c r="H13" s="98"/>
      <c r="I13" s="101"/>
      <c r="J13" s="90"/>
    </row>
    <row r="14" spans="1:257" ht="15" customHeight="1">
      <c r="A14" s="54" t="str">
        <f>IF(OR(B14&lt;&gt;"",D14&lt;E12&gt;""),"["&amp;TEXT($B$2,"##")&amp;"-"&amp;TEXT(ROW()-10,"##")&amp;"]","")</f>
        <v>[User profile-4]</v>
      </c>
      <c r="B14" s="97" t="s">
        <v>451</v>
      </c>
      <c r="C14" s="97" t="s">
        <v>445</v>
      </c>
      <c r="D14" s="97" t="s">
        <v>447</v>
      </c>
      <c r="E14" s="99"/>
      <c r="F14" s="106"/>
      <c r="G14" s="106"/>
      <c r="H14" s="98"/>
      <c r="I14" s="101"/>
      <c r="J14" s="90"/>
    </row>
    <row r="15" spans="1:257" ht="14.25" customHeight="1">
      <c r="A15" s="54" t="str">
        <f t="shared" ref="A15" si="1">IF(OR(B15&lt;&gt;"",D15&lt;E14&gt;""),"["&amp;TEXT($B$2,"##")&amp;"-"&amp;TEXT(ROW()-10,"##")&amp;"]","")</f>
        <v>[User profile-5]</v>
      </c>
      <c r="B15" s="97" t="s">
        <v>452</v>
      </c>
      <c r="C15" s="97" t="s">
        <v>453</v>
      </c>
      <c r="D15" s="97" t="s">
        <v>454</v>
      </c>
      <c r="E15" s="99"/>
      <c r="F15" s="106"/>
      <c r="G15" s="106"/>
      <c r="H15" s="98"/>
      <c r="I15" s="101"/>
      <c r="J15" s="90"/>
    </row>
    <row r="16" spans="1:257" ht="15.75" customHeight="1">
      <c r="A16" s="54" t="str">
        <f t="shared" ref="A16" si="2">IF(OR(B16&lt;&gt;"",D16&lt;E15&gt;""),"["&amp;TEXT($B$2,"##")&amp;"-"&amp;TEXT(ROW()-10,"##")&amp;"]","")</f>
        <v>[User profile-6]</v>
      </c>
      <c r="B16" s="97" t="s">
        <v>455</v>
      </c>
      <c r="C16" s="97" t="s">
        <v>453</v>
      </c>
      <c r="D16" s="97" t="s">
        <v>456</v>
      </c>
      <c r="E16" s="99"/>
      <c r="F16" s="106"/>
      <c r="G16" s="106"/>
      <c r="H16" s="98"/>
      <c r="I16" s="101"/>
      <c r="J16" s="90"/>
    </row>
    <row r="17" spans="1:10" ht="14.25" customHeight="1">
      <c r="A17" s="54" t="str">
        <f t="shared" ref="A17" si="3">IF(OR(B17&lt;&gt;"",D17&lt;E16&gt;""),"["&amp;TEXT($B$2,"##")&amp;"-"&amp;TEXT(ROW()-10,"##")&amp;"]","")</f>
        <v>[User profile-7]</v>
      </c>
      <c r="B17" s="97" t="s">
        <v>457</v>
      </c>
      <c r="C17" s="97" t="s">
        <v>458</v>
      </c>
      <c r="D17" s="97" t="s">
        <v>464</v>
      </c>
      <c r="E17" s="99"/>
      <c r="F17" s="106"/>
      <c r="G17" s="106"/>
      <c r="H17" s="98"/>
      <c r="I17" s="101"/>
      <c r="J17" s="90"/>
    </row>
    <row r="18" spans="1:10" ht="12.75" customHeight="1">
      <c r="A18" s="54" t="str">
        <f t="shared" ref="A18" si="4">IF(OR(B18&lt;&gt;"",D18&lt;E15&gt;""),"["&amp;TEXT($B$2,"##")&amp;"-"&amp;TEXT(ROW()-10,"##")&amp;"]","")</f>
        <v>[User profile-8]</v>
      </c>
      <c r="B18" s="97" t="s">
        <v>459</v>
      </c>
      <c r="C18" s="97" t="s">
        <v>460</v>
      </c>
      <c r="D18" s="97" t="s">
        <v>461</v>
      </c>
      <c r="E18" s="99"/>
      <c r="F18" s="106"/>
      <c r="G18" s="106"/>
      <c r="H18" s="98"/>
      <c r="I18" s="101"/>
      <c r="J18" s="90"/>
    </row>
    <row r="19" spans="1:10" ht="12.75" customHeight="1">
      <c r="A19" s="54" t="str">
        <f t="shared" ref="A19" si="5">IF(OR(B19&lt;&gt;"",D19&lt;E16&gt;""),"["&amp;TEXT($B$2,"##")&amp;"-"&amp;TEXT(ROW()-10,"##")&amp;"]","")</f>
        <v>[User profile-9]</v>
      </c>
      <c r="B19" s="97" t="s">
        <v>462</v>
      </c>
      <c r="C19" s="97" t="s">
        <v>460</v>
      </c>
      <c r="D19" s="97" t="s">
        <v>463</v>
      </c>
      <c r="E19" s="99"/>
      <c r="F19" s="106"/>
      <c r="G19" s="106"/>
      <c r="H19" s="98"/>
      <c r="I19" s="101"/>
      <c r="J19" s="90"/>
    </row>
    <row r="20" spans="1:10" ht="14.25" customHeight="1">
      <c r="A20" s="54" t="str">
        <f t="shared" ref="A20:A21" si="6">IF(OR(B20&lt;&gt;"",D20&lt;E19&gt;""),"["&amp;TEXT($B$2,"##")&amp;"-"&amp;TEXT(ROW()-10,"##")&amp;"]","")</f>
        <v>[User profile-10]</v>
      </c>
      <c r="B20" s="97" t="s">
        <v>465</v>
      </c>
      <c r="C20" s="97" t="s">
        <v>467</v>
      </c>
      <c r="D20" s="97" t="s">
        <v>466</v>
      </c>
      <c r="E20" s="99"/>
      <c r="F20" s="106"/>
      <c r="G20" s="106"/>
      <c r="H20" s="98"/>
      <c r="I20" s="101"/>
      <c r="J20" s="90"/>
    </row>
    <row r="21" spans="1:10" ht="12.75" customHeight="1">
      <c r="A21" s="54" t="str">
        <f t="shared" si="6"/>
        <v>[User profile-11]</v>
      </c>
      <c r="B21" s="97" t="s">
        <v>468</v>
      </c>
      <c r="C21" s="97" t="s">
        <v>469</v>
      </c>
      <c r="D21" s="97" t="s">
        <v>470</v>
      </c>
      <c r="E21" s="99"/>
      <c r="F21" s="106"/>
      <c r="G21" s="106"/>
      <c r="H21" s="98"/>
      <c r="I21" s="101"/>
      <c r="J21" s="90"/>
    </row>
    <row r="22" spans="1:10" ht="14.25" customHeight="1">
      <c r="A22" s="54" t="str">
        <f t="shared" ref="A22" si="7">IF(OR(B22&lt;&gt;"",D22&lt;E21&gt;""),"["&amp;TEXT($B$2,"##")&amp;"-"&amp;TEXT(ROW()-10,"##")&amp;"]","")</f>
        <v>[User profile-12]</v>
      </c>
      <c r="B22" s="97" t="s">
        <v>471</v>
      </c>
      <c r="C22" s="97" t="s">
        <v>477</v>
      </c>
      <c r="D22" s="97" t="s">
        <v>474</v>
      </c>
      <c r="E22" s="99"/>
      <c r="F22" s="106"/>
      <c r="G22" s="106"/>
      <c r="H22" s="98"/>
      <c r="I22" s="101"/>
      <c r="J22" s="90"/>
    </row>
    <row r="23" spans="1:10" ht="15" customHeight="1">
      <c r="A23" s="54" t="str">
        <f t="shared" ref="A23" si="8">IF(OR(B23&lt;&gt;"",D23&lt;E22&gt;""),"["&amp;TEXT($B$2,"##")&amp;"-"&amp;TEXT(ROW()-10,"##")&amp;"]","")</f>
        <v>[User profile-13]</v>
      </c>
      <c r="B23" s="97" t="s">
        <v>472</v>
      </c>
      <c r="C23" s="97" t="s">
        <v>476</v>
      </c>
      <c r="D23" s="97" t="s">
        <v>473</v>
      </c>
      <c r="E23" s="99"/>
      <c r="F23" s="106"/>
      <c r="G23" s="106"/>
      <c r="H23" s="98"/>
      <c r="I23" s="101"/>
      <c r="J23" s="90"/>
    </row>
    <row r="24" spans="1:10" ht="12.75" customHeight="1">
      <c r="A24" s="54" t="str">
        <f t="shared" ref="A24" si="9">IF(OR(B24&lt;&gt;"",D24&lt;E23&gt;""),"["&amp;TEXT($B$2,"##")&amp;"-"&amp;TEXT(ROW()-10,"##")&amp;"]","")</f>
        <v>[User profile-14]</v>
      </c>
      <c r="B24" s="97" t="s">
        <v>475</v>
      </c>
      <c r="C24" s="97" t="s">
        <v>481</v>
      </c>
      <c r="D24" s="97" t="s">
        <v>482</v>
      </c>
      <c r="E24" s="99"/>
      <c r="F24" s="106"/>
      <c r="G24" s="106"/>
      <c r="H24" s="98"/>
      <c r="I24" s="101"/>
      <c r="J24" s="90"/>
    </row>
    <row r="25" spans="1:10" ht="13.5" customHeight="1">
      <c r="A25" s="54" t="str">
        <f t="shared" ref="A25" si="10">IF(OR(B25&lt;&gt;"",D25&lt;E24&gt;""),"["&amp;TEXT($B$2,"##")&amp;"-"&amp;TEXT(ROW()-10,"##")&amp;"]","")</f>
        <v>[User profile-15]</v>
      </c>
      <c r="B25" s="97" t="s">
        <v>475</v>
      </c>
      <c r="C25" s="97" t="s">
        <v>483</v>
      </c>
      <c r="D25" s="97" t="s">
        <v>480</v>
      </c>
      <c r="E25" s="99"/>
      <c r="F25" s="106"/>
      <c r="G25" s="106"/>
      <c r="H25" s="98"/>
      <c r="I25" s="101"/>
      <c r="J25" s="90"/>
    </row>
    <row r="26" spans="1:10" ht="14.25" customHeight="1">
      <c r="A26" s="54" t="str">
        <f t="shared" ref="A26:A27" si="11">IF(OR(B26&lt;&gt;"",D26&lt;E25&gt;""),"["&amp;TEXT($B$2,"##")&amp;"-"&amp;TEXT(ROW()-10,"##")&amp;"]","")</f>
        <v>[User profile-16]</v>
      </c>
      <c r="B26" s="97" t="s">
        <v>484</v>
      </c>
      <c r="C26" s="97" t="s">
        <v>485</v>
      </c>
      <c r="D26" s="97" t="s">
        <v>480</v>
      </c>
      <c r="E26" s="99"/>
      <c r="F26" s="106"/>
      <c r="G26" s="106"/>
      <c r="H26" s="98"/>
      <c r="I26" s="101"/>
      <c r="J26" s="90"/>
    </row>
    <row r="27" spans="1:10" ht="15" customHeight="1">
      <c r="A27" s="54" t="str">
        <f t="shared" si="11"/>
        <v>[User profile-17]</v>
      </c>
      <c r="B27" s="97" t="s">
        <v>486</v>
      </c>
      <c r="C27" s="97" t="s">
        <v>487</v>
      </c>
      <c r="D27" s="97" t="s">
        <v>488</v>
      </c>
      <c r="E27" s="99"/>
      <c r="F27" s="106"/>
      <c r="G27" s="106"/>
      <c r="H27" s="98"/>
      <c r="I27" s="101"/>
      <c r="J27" s="90"/>
    </row>
    <row r="28" spans="1:10" ht="13.5" customHeight="1">
      <c r="A28" s="54" t="str">
        <f t="shared" ref="A28" si="12">IF(OR(B28&lt;&gt;"",D28&lt;E27&gt;""),"["&amp;TEXT($B$2,"##")&amp;"-"&amp;TEXT(ROW()-10,"##")&amp;"]","")</f>
        <v>[User profile-18]</v>
      </c>
      <c r="B28" s="97" t="s">
        <v>489</v>
      </c>
      <c r="C28" s="97" t="s">
        <v>490</v>
      </c>
      <c r="D28" s="97" t="s">
        <v>494</v>
      </c>
      <c r="E28" s="99"/>
      <c r="F28" s="106"/>
      <c r="G28" s="106"/>
      <c r="H28" s="98"/>
      <c r="I28" s="101"/>
      <c r="J28" s="90"/>
    </row>
    <row r="29" spans="1:10" ht="15" customHeight="1">
      <c r="A29" s="54" t="str">
        <f t="shared" ref="A29" si="13">IF(OR(B29&lt;&gt;"",D29&lt;E28&gt;""),"["&amp;TEXT($B$2,"##")&amp;"-"&amp;TEXT(ROW()-10,"##")&amp;"]","")</f>
        <v>[User profile-19]</v>
      </c>
      <c r="B29" s="97" t="s">
        <v>491</v>
      </c>
      <c r="C29" s="97" t="s">
        <v>490</v>
      </c>
      <c r="D29" s="97" t="s">
        <v>495</v>
      </c>
      <c r="E29" s="99"/>
      <c r="F29" s="106"/>
      <c r="G29" s="106"/>
      <c r="H29" s="98"/>
      <c r="I29" s="101"/>
      <c r="J29" s="90"/>
    </row>
  </sheetData>
  <mergeCells count="5">
    <mergeCell ref="B2:G2"/>
    <mergeCell ref="B3:G3"/>
    <mergeCell ref="B4:G4"/>
    <mergeCell ref="E5:G5"/>
    <mergeCell ref="E6:G6"/>
  </mergeCells>
  <dataValidations count="1">
    <dataValidation type="list" allowBlank="1" showErrorMessage="1" sqref="F12:G29">
      <formula1>$Q$2:$Q$6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Cover</vt:lpstr>
      <vt:lpstr>Test Report</vt:lpstr>
      <vt:lpstr>Test case List</vt:lpstr>
      <vt:lpstr>Message rule</vt:lpstr>
      <vt:lpstr>Common</vt:lpstr>
      <vt:lpstr>Manage Event</vt:lpstr>
      <vt:lpstr>Manage Organization</vt:lpstr>
      <vt:lpstr>Manage Thread</vt:lpstr>
      <vt:lpstr>User Profile</vt:lpstr>
      <vt:lpstr>Donate</vt:lpstr>
      <vt:lpstr>Message</vt:lpstr>
      <vt:lpstr>Admin module</vt:lpstr>
      <vt:lpstr>List</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Monday</cp:lastModifiedBy>
  <dcterms:created xsi:type="dcterms:W3CDTF">2014-07-15T10:13:31Z</dcterms:created>
  <dcterms:modified xsi:type="dcterms:W3CDTF">2016-12-10T05:54:58Z</dcterms:modified>
  <cp:category>BM</cp:category>
</cp:coreProperties>
</file>