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5" activeTab="6"/>
  </bookViews>
  <sheets>
    <sheet name="Guidleline" sheetId="1" r:id="rId1"/>
    <sheet name="FunctionList" sheetId="5" r:id="rId2"/>
    <sheet name="Cover" sheetId="4" r:id="rId3"/>
    <sheet name="Test Report" sheetId="6" r:id="rId4"/>
    <sheet name="AddNewOrganization" sheetId="29" r:id="rId5"/>
    <sheet name="UpdateOrganization" sheetId="30" r:id="rId6"/>
    <sheet name="GetOrganizationById" sheetId="32" r:id="rId7"/>
    <sheet name="GetTopOrganization" sheetId="26" r:id="rId8"/>
    <sheet name="CountOrganizationVerifyOrNot" sheetId="35" r:id="rId9"/>
    <sheet name="CountOrganizationActiveOrNot" sheetId="31" r:id="rId10"/>
    <sheet name="GetAllOrganization" sheetId="33" r:id="rId11"/>
    <sheet name="DeleteOrganization" sheetId="28" r:id="rId12"/>
  </sheets>
  <definedNames>
    <definedName name="ACTION" localSheetId="7">#REF!</definedName>
    <definedName name="ACTION">#REF!</definedName>
    <definedName name="CreateSlide" localSheetId="7">#REF!</definedName>
    <definedName name="CreateSlide">#REF!</definedName>
    <definedName name="DeleteSlide" localSheetId="7">#REF!</definedName>
    <definedName name="DeleteSlide">#REF!</definedName>
    <definedName name="EditSlide" localSheetId="7">#REF!</definedName>
    <definedName name="EditSlide">#REF!</definedName>
    <definedName name="GetNumberNewMessage" localSheetId="7">#REF!</definedName>
    <definedName name="GetNumberNewMessage">#REF!</definedName>
    <definedName name="_xlnm.Print_Area" localSheetId="1">FunctionList!$A$1:$H$33</definedName>
    <definedName name="_xlnm.Print_Area" localSheetId="7">GetTopOrganization!$A$1:$Q$45</definedName>
    <definedName name="_xlnm.Print_Area" localSheetId="0">Guidleline!$A$1:$A$90</definedName>
    <definedName name="_xlnm.Print_Area" localSheetId="3">'Test Report'!$A$1:$I$45</definedName>
    <definedName name="Z_2C0D9096_8D85_462A_A9B5_0B488ADB4269_.wvu.Cols" localSheetId="7" hidden="1">GetTopOrganization!#REF!</definedName>
    <definedName name="Z_2C0D9096_8D85_462A_A9B5_0B488ADB4269_.wvu.PrintArea" localSheetId="3" hidden="1">'Test Report'!$A:$I</definedName>
    <definedName name="Z_6F1DCD5D_5DAC_4817_BF40_2B66F6F593E6_.wvu.Cols" localSheetId="7" hidden="1">GetTopOrganization!#REF!</definedName>
    <definedName name="Z_6F1DCD5D_5DAC_4817_BF40_2B66F6F593E6_.wvu.PrintArea" localSheetId="3" hidden="1">'Test Report'!$A:$I</definedName>
    <definedName name="Z_BE54E0AD_3725_4423_92D7_4F1C045BE1BC_.wvu.Cols" localSheetId="7" hidden="1">GetTopOrganization!#REF!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L6" i="31" l="1"/>
  <c r="K6" i="31"/>
  <c r="J6" i="31"/>
  <c r="I6" i="31"/>
  <c r="C6" i="31"/>
  <c r="A6" i="31"/>
  <c r="E6" i="31" s="1"/>
  <c r="I3" i="31"/>
  <c r="C3" i="31"/>
  <c r="I2" i="31"/>
  <c r="B17" i="6"/>
  <c r="B16" i="6"/>
  <c r="I15" i="6"/>
  <c r="H15" i="6"/>
  <c r="G15" i="6"/>
  <c r="F15" i="6"/>
  <c r="E15" i="6"/>
  <c r="D15" i="6"/>
  <c r="C15" i="6"/>
  <c r="I12" i="6"/>
  <c r="I13" i="6"/>
  <c r="I14" i="6"/>
  <c r="H14" i="6"/>
  <c r="G14" i="6"/>
  <c r="F14" i="6"/>
  <c r="E14" i="6"/>
  <c r="D14" i="6"/>
  <c r="C14" i="6"/>
  <c r="B13" i="6"/>
  <c r="B14" i="6"/>
  <c r="B15" i="6"/>
  <c r="B18" i="6"/>
  <c r="B19" i="6"/>
  <c r="H13" i="6"/>
  <c r="G13" i="6"/>
  <c r="F13" i="6"/>
  <c r="E13" i="6"/>
  <c r="D13" i="6"/>
  <c r="C13" i="6"/>
  <c r="H12" i="6"/>
  <c r="G12" i="6"/>
  <c r="F12" i="6"/>
  <c r="E12" i="6"/>
  <c r="D12" i="6"/>
  <c r="C12" i="6"/>
  <c r="B6" i="4" l="1"/>
  <c r="C6" i="33" l="1"/>
  <c r="C6" i="28"/>
  <c r="D19" i="6" s="1"/>
  <c r="C6" i="35"/>
  <c r="C6" i="30"/>
  <c r="C6" i="29"/>
  <c r="C6" i="32"/>
  <c r="D17" i="6" l="1"/>
  <c r="B12" i="6" l="1"/>
  <c r="F12" i="5" l="1"/>
  <c r="F14" i="5"/>
  <c r="F15" i="5"/>
  <c r="F16" i="5"/>
  <c r="F17" i="5"/>
  <c r="I18" i="6" l="1"/>
  <c r="D18" i="6"/>
  <c r="C18" i="6"/>
  <c r="L6" i="35"/>
  <c r="I17" i="6" s="1"/>
  <c r="K6" i="35"/>
  <c r="H17" i="6" s="1"/>
  <c r="J6" i="35"/>
  <c r="G17" i="6" s="1"/>
  <c r="I6" i="35"/>
  <c r="F17" i="6" s="1"/>
  <c r="A6" i="35"/>
  <c r="C17" i="6" s="1"/>
  <c r="C3" i="35"/>
  <c r="I3" i="35" s="1"/>
  <c r="I2" i="35"/>
  <c r="E6" i="35" l="1"/>
  <c r="E17" i="6" s="1"/>
  <c r="L6" i="33"/>
  <c r="K6" i="33"/>
  <c r="H18" i="6" s="1"/>
  <c r="J6" i="33"/>
  <c r="G18" i="6" s="1"/>
  <c r="I6" i="33"/>
  <c r="F18" i="6" s="1"/>
  <c r="A6" i="33"/>
  <c r="I3" i="33"/>
  <c r="C3" i="33"/>
  <c r="I2" i="33"/>
  <c r="L6" i="32"/>
  <c r="K6" i="32"/>
  <c r="J6" i="32"/>
  <c r="I6" i="32"/>
  <c r="A6" i="32"/>
  <c r="E6" i="32" s="1"/>
  <c r="I3" i="32"/>
  <c r="C3" i="32"/>
  <c r="I2" i="32"/>
  <c r="I16" i="6"/>
  <c r="H16" i="6"/>
  <c r="G16" i="6"/>
  <c r="F16" i="6"/>
  <c r="D16" i="6"/>
  <c r="L6" i="30"/>
  <c r="K6" i="30"/>
  <c r="J6" i="30"/>
  <c r="I6" i="30"/>
  <c r="A6" i="30"/>
  <c r="I3" i="30"/>
  <c r="C3" i="30"/>
  <c r="I2" i="30"/>
  <c r="C3" i="29"/>
  <c r="I3" i="29" s="1"/>
  <c r="C3" i="28"/>
  <c r="L6" i="29"/>
  <c r="K6" i="29"/>
  <c r="J6" i="29"/>
  <c r="I6" i="29"/>
  <c r="A6" i="29"/>
  <c r="I2" i="29"/>
  <c r="E6" i="30" l="1"/>
  <c r="E16" i="6"/>
  <c r="C16" i="6"/>
  <c r="E6" i="29"/>
  <c r="E6" i="33"/>
  <c r="E18" i="6" s="1"/>
  <c r="L6" i="28"/>
  <c r="I19" i="6" s="1"/>
  <c r="K6" i="28"/>
  <c r="H19" i="6" s="1"/>
  <c r="J6" i="28"/>
  <c r="G19" i="6" s="1"/>
  <c r="I6" i="28"/>
  <c r="F19" i="6" s="1"/>
  <c r="A6" i="28"/>
  <c r="C19" i="6" s="1"/>
  <c r="I3" i="28"/>
  <c r="I2" i="28"/>
  <c r="E6" i="28" l="1"/>
  <c r="E19" i="6" s="1"/>
  <c r="I6" i="26" l="1"/>
  <c r="J6" i="26"/>
  <c r="K6" i="26"/>
  <c r="C6" i="26"/>
  <c r="A6" i="26"/>
  <c r="F13" i="5" l="1"/>
  <c r="F10" i="5"/>
  <c r="F11" i="5"/>
  <c r="C3" i="26" l="1"/>
  <c r="L6" i="26" l="1"/>
  <c r="I3" i="26"/>
  <c r="I2" i="26"/>
  <c r="E6" i="26" l="1"/>
  <c r="C21" i="6" l="1"/>
  <c r="F4" i="6" l="1"/>
  <c r="F6" i="6"/>
  <c r="F5" i="6"/>
  <c r="E4" i="5"/>
  <c r="B5" i="6"/>
  <c r="B6" i="6" s="1"/>
  <c r="E5" i="5"/>
  <c r="B4" i="6"/>
  <c r="D21" i="6" l="1"/>
  <c r="F21" i="6"/>
  <c r="G21" i="6"/>
  <c r="H21" i="6"/>
  <c r="I21" i="6"/>
  <c r="E21" i="6" l="1"/>
  <c r="D27" i="6"/>
  <c r="D23" i="6"/>
  <c r="D26" i="6"/>
  <c r="D25" i="6"/>
  <c r="D24"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<sst xmlns="http://schemas.openxmlformats.org/spreadsheetml/2006/main" count="462" uniqueCount="153">
  <si>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</si>
  <si>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</si>
  <si>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</si>
  <si>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</si>
  <si>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</si>
  <si>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</si>
  <si>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</si>
  <si>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</si>
  <si>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</si>
  <si>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</si>
  <si>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</si>
  <si>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</si>
  <si>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</si>
  <si>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</si>
  <si>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</si>
  <si>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</si>
  <si>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</si>
  <si>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</si>
  <si>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</si>
  <si>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</si>
  <si>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</si>
  <si>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</si>
  <si>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</si>
  <si>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</si>
  <si>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</si>
  <si>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</si>
  <si>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</si>
  <si>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</si>
  <si>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</si>
  <si>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</si>
  <si>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</si>
  <si>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</si>
  <si>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</si>
  <si>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</si>
  <si>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</si>
  <si>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</si>
  <si>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</si>
  <si>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</si>
  <si>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</si>
  <si>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</si>
  <si>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</si>
  <si>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</si>
  <si>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</si>
  <si>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</si>
  <si>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</si>
  <si>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</si>
  <si>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</si>
  <si>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</si>
  <si>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</si>
  <si>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</si>
  <si>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</si>
  <si>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</si>
  <si>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</si>
  <si>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</si>
  <si>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</si>
  <si>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</si>
  <si>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</si>
  <si>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</si>
  <si>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</si>
  <si>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</si>
  <si>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</si>
  <si>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</si>
  <si>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</si>
  <si>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</si>
  <si>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</si>
  <si>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</si>
  <si>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</si>
  <si>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</si>
  <si>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</si>
  <si>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</si>
  <si>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</si>
  <si>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</si>
  <si>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</si>
  <si>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</si>
  <si>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</si>
  <si>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</si>
  <si>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</si>
  <si>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</si>
  <si>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</si>
  <si>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</si>
  <si>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</si>
  <si>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</si>
  <si>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</si>
  <si>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</si>
  <si>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</si>
  <si>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</si>
  <si>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</si>
  <si>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</si>
  <si>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</si>
  <si>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</si>
  <si>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</si>
  <si>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</si>
  <si>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</si>
  <si>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</si>
  <si>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</si>
  <si>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</si>
  <si>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</si>
  <si>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</si>
  <si>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</si>
  <si>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</si>
  <si>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</si>
  <si>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</si>
  <si>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</si>
  <si>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</si>
  <si>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</si>
  <si>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</si>
  <si>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</si>
  <si>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</si>
  <si>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</si>
  <si>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</si>
  <si>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</si>
  <si>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KeyNotFoundException()</t>
  </si>
  <si>
    <t>throw new Exception()</t>
  </si>
  <si>
    <t>connect to DB failed</t>
  </si>
  <si>
    <t>Connect to database is failed</t>
  </si>
  <si>
    <t>throw new NotFoundException()</t>
  </si>
  <si>
    <t>Connect to DB is failed</t>
  </si>
  <si>
    <t>OrganizationDAL</t>
  </si>
  <si>
    <t>AddNewOrganization</t>
  </si>
  <si>
    <t>GetOrganizationById</t>
  </si>
  <si>
    <t>GetTopOrganization</t>
  </si>
  <si>
    <t>CountOrganizationVerifyOrNot</t>
  </si>
  <si>
    <t>CountOrganizationActiveOrNot</t>
  </si>
  <si>
    <t>GetAllOrganization</t>
  </si>
  <si>
    <t>UpdateOrganization</t>
  </si>
  <si>
    <t>DeleteOrganization</t>
  </si>
  <si>
    <t>Logged User is hasn't create a organization before</t>
  </si>
  <si>
    <t>Create organizationBasic from input</t>
  </si>
  <si>
    <t>Insert Organization to Database</t>
  </si>
  <si>
    <t>UTCID03</t>
  </si>
  <si>
    <t xml:space="preserve">OrganizationInfo with id = </t>
  </si>
  <si>
    <t>Update Organization in Database</t>
  </si>
  <si>
    <t>Organization Id</t>
  </si>
  <si>
    <t>Get Organization  from Database</t>
  </si>
  <si>
    <t>Database exist Organization with Id ="10"</t>
  </si>
  <si>
    <t>Database not exist Organization with Id ="11"</t>
  </si>
  <si>
    <t>Database exist 50 Organization</t>
  </si>
  <si>
    <t>Number Organization to Get</t>
  </si>
  <si>
    <t>Get &lt;List&gt;OrganizationBasicInfo from Database with decrease order by Point</t>
  </si>
  <si>
    <t>Database exist 15 Organization with isVerify="false"</t>
  </si>
  <si>
    <t>Database exist 35 Organization with isVerify="true"</t>
  </si>
  <si>
    <t>Connect to db is failed</t>
  </si>
  <si>
    <t>isVerify=</t>
  </si>
  <si>
    <t>return (int)numberOrganization =</t>
  </si>
  <si>
    <t>isActive=</t>
  </si>
  <si>
    <t>Database exist 6 Organization with isActive="false"</t>
  </si>
  <si>
    <t>Database exist 44 Organization with isActive="true"</t>
  </si>
  <si>
    <t>Get &lt;List&gt;Organization  from Database</t>
  </si>
  <si>
    <t>Database exist Organization with Id="10"</t>
  </si>
  <si>
    <t>Database not exist Organization with UserId="18"</t>
  </si>
  <si>
    <t>Id=</t>
  </si>
  <si>
    <t>Remove Organization with Id = 10  from Database</t>
  </si>
  <si>
    <t>Database exist 50 rows in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</si>
</sst>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4">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0" fontId="33" fillId="0" borderId="84" xfId="0" applyFont="1" applyBorder="1" applyAlignment="1">
      <alignment horizontal="center" vertical="center"/>
    </xf>
    <xf numFmtId="0" fontId="32" fillId="27" borderId="25" xfId="78" applyFont="1" applyFill="1" applyBorder="1" applyAlignment="1">
      <alignment horizontal="left" vertical="top"/>
    </xf>
    <xf numFmtId="0" fontId="33" fillId="27" borderId="27" xfId="78" applyFont="1" applyFill="1" applyBorder="1" applyAlignment="1">
      <alignment horizontal="center" vertical="top"/>
    </xf>
    <xf numFmtId="1" fontId="22" fillId="24" borderId="85"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6" xfId="78" applyFont="1" applyFill="1" applyBorder="1" applyAlignment="1">
      <alignment horizontal="left" vertical="center"/>
    </xf>
    <xf numFmtId="1" fontId="0" fillId="0" borderId="0" xfId="0" applyNumberForma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Report'!$F$21:$H$21</c:f>
              <c:numCache>
                <c:formatCode>General</c:formatCode>
                <c:ptCount val="3"/>
                <c:pt idx="0">
                  <c:v>0</c:v>
                </c:pt>
                <c:pt idx="1">
                  <c:v>20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Report'!$F$21:$H$21</c:f>
              <c:numCache>
                <c:formatCode>General</c:formatCode>
                <c:ptCount val="3"/>
                <c:pt idx="0">
                  <c:v>0</c:v>
                </c:pt>
                <c:pt idx="1">
                  <c:v>20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Report'!$C$21:$E$21</c:f>
              <c:numCache>
                <c:formatCode>General</c:formatCode>
                <c:ptCount val="3"/>
                <c:pt idx="0">
                  <c:v>20</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Report'!$C$21:$E$21</c:f>
              <c:numCache>
                <c:formatCode>General</c:formatCode>
                <c:ptCount val="3"/>
                <c:pt idx="0">
                  <c:v>20</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28</xdr:row>
      <xdr:rowOff>0</xdr:rowOff>
    </xdr:from>
    <xdr:to>
      <xdr:col>9</xdr:col>
      <xdr:colOff>0</xdr:colOff>
      <xdr:row>43</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28</xdr:row>
      <xdr:rowOff>19050</xdr:rowOff>
    </xdr:from>
    <xdr:to>
      <xdr:col>3</xdr:col>
      <xdr:colOff>238125</xdr:colOff>
      <xdr:row>43</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1" customWidth="1"/>
    <col min="2" max="16384" width="9" style="81"/>
  </cols>
  <sheetData>
    <row r="1" spans="1:1" s="78" customFormat="1" ht="22.5">
      <c r="A1" s="77" t="s">
        <v>54</v>
      </c>
    </row>
    <row r="2" spans="1:1" s="78" customFormat="1" ht="22.5">
      <c r="A2" s="77"/>
    </row>
    <row r="3" spans="1:1" s="79" customFormat="1" ht="18">
      <c r="A3" s="82" t="s">
        <v>70</v>
      </c>
    </row>
    <row r="4" spans="1:1" ht="15" customHeight="1">
      <c r="A4" s="85" t="s">
        <v>52</v>
      </c>
    </row>
    <row r="5" spans="1:1" ht="15" customHeight="1">
      <c r="A5" s="85" t="s">
        <v>75</v>
      </c>
    </row>
    <row r="6" spans="1:1" ht="38.25">
      <c r="A6" s="86" t="s">
        <v>90</v>
      </c>
    </row>
    <row r="7" spans="1:1" ht="29.25" customHeight="1">
      <c r="A7" s="86" t="s">
        <v>93</v>
      </c>
    </row>
    <row r="8" spans="1:1" ht="30" customHeight="1">
      <c r="A8" s="87" t="s">
        <v>77</v>
      </c>
    </row>
    <row r="9" spans="1:1" s="90" customFormat="1" ht="16.5" customHeight="1">
      <c r="A9" s="89" t="s">
        <v>91</v>
      </c>
    </row>
    <row r="10" spans="1:1" ht="16.5" customHeight="1">
      <c r="A10" s="80"/>
    </row>
    <row r="11" spans="1:1" s="79" customFormat="1" ht="18">
      <c r="A11" s="82" t="s">
        <v>53</v>
      </c>
    </row>
    <row r="12" spans="1:1" s="83" customFormat="1" ht="15">
      <c r="A12" s="88" t="s">
        <v>44</v>
      </c>
    </row>
    <row r="13" spans="1:1" s="83" customFormat="1" ht="15">
      <c r="A13" s="88"/>
    </row>
    <row r="14" spans="1:1" s="83" customFormat="1" ht="15">
      <c r="A14" s="88"/>
    </row>
    <row r="15" spans="1:1" s="83" customFormat="1" ht="15">
      <c r="A15" s="88"/>
    </row>
    <row r="16" spans="1:1" s="83" customFormat="1" ht="15">
      <c r="A16" s="88"/>
    </row>
    <row r="17" spans="1:1" s="83" customFormat="1" ht="15">
      <c r="A17" s="88"/>
    </row>
    <row r="18" spans="1:1" s="83" customFormat="1" ht="15">
      <c r="A18" s="88"/>
    </row>
    <row r="19" spans="1:1" s="83" customFormat="1" ht="15">
      <c r="A19" s="88"/>
    </row>
    <row r="20" spans="1:1" s="83" customFormat="1" ht="15">
      <c r="A20" s="88"/>
    </row>
    <row r="21" spans="1:1" s="83" customFormat="1" ht="15">
      <c r="A21" s="88"/>
    </row>
    <row r="22" spans="1:1" s="83" customFormat="1" ht="15">
      <c r="A22" s="88"/>
    </row>
    <row r="23" spans="1:1" s="83" customFormat="1" ht="15">
      <c r="A23" s="88"/>
    </row>
    <row r="24" spans="1:1" s="83" customFormat="1" ht="15">
      <c r="A24" s="88"/>
    </row>
    <row r="25" spans="1:1" s="83" customFormat="1" ht="15">
      <c r="A25" s="88"/>
    </row>
    <row r="26" spans="1:1" s="83" customFormat="1" ht="15">
      <c r="A26" s="88"/>
    </row>
    <row r="27" spans="1:1" s="83" customFormat="1" ht="15">
      <c r="A27" s="88"/>
    </row>
    <row r="28" spans="1:1" s="83" customFormat="1" ht="15">
      <c r="A28" s="88"/>
    </row>
    <row r="29" spans="1:1" s="83" customFormat="1" ht="15">
      <c r="A29" s="88"/>
    </row>
    <row r="30" spans="1:1" s="83" customFormat="1" ht="15">
      <c r="A30" s="88"/>
    </row>
    <row r="31" spans="1:1" s="83" customFormat="1" ht="15">
      <c r="A31" s="88"/>
    </row>
    <row r="32" spans="1:1" s="83" customFormat="1" ht="15">
      <c r="A32" s="88"/>
    </row>
    <row r="33" spans="1:1" s="83" customFormat="1" ht="15">
      <c r="A33" s="88"/>
    </row>
    <row r="34" spans="1:1" s="83" customFormat="1" ht="15">
      <c r="A34" s="88"/>
    </row>
    <row r="35" spans="1:1" s="83" customFormat="1" ht="15">
      <c r="A35" s="88"/>
    </row>
    <row r="36" spans="1:1" s="83" customFormat="1" ht="15">
      <c r="A36" s="88"/>
    </row>
    <row r="37" spans="1:1" s="83" customFormat="1" ht="15">
      <c r="A37" s="88"/>
    </row>
    <row r="38" spans="1:1" s="83" customFormat="1" ht="15">
      <c r="A38" s="88"/>
    </row>
    <row r="39" spans="1:1" s="83" customFormat="1" ht="15">
      <c r="A39" s="88"/>
    </row>
    <row r="40" spans="1:1" s="83" customFormat="1" ht="15">
      <c r="A40" s="88"/>
    </row>
    <row r="41" spans="1:1" s="83" customFormat="1" ht="15">
      <c r="A41" s="88"/>
    </row>
    <row r="42" spans="1:1" s="83" customFormat="1" ht="15">
      <c r="A42" s="88"/>
    </row>
    <row r="43" spans="1:1" s="83" customFormat="1" ht="15">
      <c r="A43" s="88"/>
    </row>
    <row r="44" spans="1:1" s="83" customFormat="1" ht="15">
      <c r="A44" s="88"/>
    </row>
    <row r="45" spans="1:1" s="83" customFormat="1" ht="15">
      <c r="A45" s="88"/>
    </row>
    <row r="46" spans="1:1" s="83" customFormat="1" ht="15">
      <c r="A46" s="88"/>
    </row>
    <row r="47" spans="1:1" s="83" customFormat="1" ht="15">
      <c r="A47" s="88"/>
    </row>
    <row r="48" spans="1:1" s="83" customFormat="1" ht="15">
      <c r="A48" s="88"/>
    </row>
    <row r="49" spans="1:2" s="83" customFormat="1" ht="15">
      <c r="A49" s="88"/>
    </row>
    <row r="50" spans="1:2" s="83" customFormat="1" ht="15">
      <c r="A50" s="88"/>
    </row>
    <row r="51" spans="1:2" s="83" customFormat="1" ht="15">
      <c r="A51" s="88"/>
    </row>
    <row r="52" spans="1:2" s="83" customFormat="1" ht="15">
      <c r="A52" s="88"/>
    </row>
    <row r="53" spans="1:2" s="83" customFormat="1" ht="15">
      <c r="A53" s="88"/>
    </row>
    <row r="54" spans="1:2" s="83" customFormat="1" ht="15">
      <c r="A54" s="88"/>
    </row>
    <row r="55" spans="1:2" ht="25.5">
      <c r="A55" s="85" t="s">
        <v>78</v>
      </c>
    </row>
    <row r="56" spans="1:2">
      <c r="A56" s="85" t="s">
        <v>79</v>
      </c>
    </row>
    <row r="57" spans="1:2">
      <c r="A57" s="86" t="s">
        <v>80</v>
      </c>
    </row>
    <row r="58" spans="1:2">
      <c r="A58" s="80"/>
    </row>
    <row r="59" spans="1:2" s="83" customFormat="1" ht="15">
      <c r="A59" s="88" t="s">
        <v>55</v>
      </c>
    </row>
    <row r="60" spans="1:2">
      <c r="A60" s="85" t="s">
        <v>56</v>
      </c>
      <c r="B60" s="80"/>
    </row>
    <row r="61" spans="1:2">
      <c r="A61" s="88" t="s">
        <v>81</v>
      </c>
    </row>
    <row r="62" spans="1:2">
      <c r="A62" s="85" t="s">
        <v>57</v>
      </c>
      <c r="B62" s="80"/>
    </row>
    <row r="63" spans="1:2" ht="25.5">
      <c r="A63" s="86" t="s">
        <v>58</v>
      </c>
    </row>
    <row r="64" spans="1:2">
      <c r="A64" s="85" t="s">
        <v>59</v>
      </c>
      <c r="B64" s="84"/>
    </row>
    <row r="65" spans="1:4">
      <c r="A65" s="85" t="s">
        <v>60</v>
      </c>
      <c r="B65" s="80"/>
    </row>
    <row r="66" spans="1:4">
      <c r="A66" s="85" t="s">
        <v>94</v>
      </c>
      <c r="B66" s="80"/>
    </row>
    <row r="67" spans="1:4">
      <c r="A67" s="85" t="s">
        <v>61</v>
      </c>
      <c r="B67" s="80"/>
      <c r="C67" s="80" t="s">
        <v>40</v>
      </c>
      <c r="D67" s="80" t="s">
        <v>40</v>
      </c>
    </row>
    <row r="68" spans="1:4">
      <c r="A68" s="85" t="s">
        <v>41</v>
      </c>
    </row>
    <row r="69" spans="1:4">
      <c r="A69" s="85" t="s">
        <v>71</v>
      </c>
      <c r="B69" s="80"/>
    </row>
    <row r="70" spans="1:4">
      <c r="A70" s="85" t="s">
        <v>72</v>
      </c>
    </row>
    <row r="71" spans="1:4">
      <c r="A71" s="85" t="s">
        <v>73</v>
      </c>
    </row>
    <row r="72" spans="1:4">
      <c r="A72" s="85" t="s">
        <v>74</v>
      </c>
      <c r="B72" s="80"/>
      <c r="C72" s="80" t="s">
        <v>40</v>
      </c>
    </row>
    <row r="73" spans="1:4">
      <c r="A73" s="88" t="s">
        <v>82</v>
      </c>
    </row>
    <row r="74" spans="1:4" ht="30" customHeight="1">
      <c r="A74" s="86" t="s">
        <v>62</v>
      </c>
    </row>
    <row r="75" spans="1:4">
      <c r="A75" s="85" t="s">
        <v>42</v>
      </c>
    </row>
    <row r="76" spans="1:4">
      <c r="A76" s="85" t="s">
        <v>63</v>
      </c>
    </row>
    <row r="77" spans="1:4">
      <c r="A77" s="85" t="s">
        <v>64</v>
      </c>
      <c r="B77" s="80"/>
    </row>
    <row r="78" spans="1:4">
      <c r="A78" s="85" t="s">
        <v>65</v>
      </c>
      <c r="B78" s="80"/>
    </row>
    <row r="79" spans="1:4">
      <c r="A79" s="88" t="s">
        <v>83</v>
      </c>
    </row>
    <row r="80" spans="1:4">
      <c r="A80" s="85" t="s">
        <v>66</v>
      </c>
    </row>
    <row r="81" spans="1:2" ht="38.25">
      <c r="A81" s="87" t="s">
        <v>76</v>
      </c>
      <c r="B81" s="80"/>
    </row>
    <row r="82" spans="1:2">
      <c r="A82" s="87"/>
      <c r="B82" s="80"/>
    </row>
    <row r="83" spans="1:2" s="83" customFormat="1" ht="15">
      <c r="A83" s="88" t="s">
        <v>67</v>
      </c>
    </row>
    <row r="84" spans="1:2">
      <c r="A84" s="85" t="s">
        <v>84</v>
      </c>
    </row>
    <row r="85" spans="1:2">
      <c r="A85" s="85" t="s">
        <v>85</v>
      </c>
    </row>
    <row r="86" spans="1:2">
      <c r="A86" s="85" t="s">
        <v>86</v>
      </c>
    </row>
    <row r="87" spans="1:2">
      <c r="A87" s="85" t="s">
        <v>87</v>
      </c>
    </row>
    <row r="88" spans="1:2">
      <c r="A88" s="85" t="s">
        <v>88</v>
      </c>
    </row>
    <row r="89" spans="1:2">
      <c r="A89" s="85" t="s">
        <v>89</v>
      </c>
    </row>
    <row r="90" spans="1:2">
      <c r="A90" s="80" t="s">
        <v>43</v>
      </c>
    </row>
    <row r="91" spans="1:2">
      <c r="A91" s="80"/>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3" workbookViewId="0">
      <selection activeCell="K19" sqref="K19"/>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122</v>
      </c>
      <c r="D2" s="198"/>
      <c r="E2" s="199" t="s">
        <v>14</v>
      </c>
      <c r="F2" s="200"/>
      <c r="G2" s="200"/>
      <c r="H2" s="201"/>
      <c r="I2" s="202" t="str">
        <f>C2</f>
        <v>CountOrganizationActiveOrNot</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COUNTIF(E21:HM21,"P")</f>
        <v>3</v>
      </c>
      <c r="B6" s="229"/>
      <c r="C6" s="230">
        <f>COUNTIF(E21:HO21,"F")</f>
        <v>0</v>
      </c>
      <c r="D6" s="231"/>
      <c r="E6" s="232">
        <f>SUM(L6,- A6,- C6)</f>
        <v>0</v>
      </c>
      <c r="F6" s="231"/>
      <c r="G6" s="231"/>
      <c r="H6" s="233"/>
      <c r="I6" s="118">
        <f>COUNTIF(E20:HM20,"N")</f>
        <v>0</v>
      </c>
      <c r="J6" s="118">
        <f>COUNTIF(E20:HM20,"A")</f>
        <v>3</v>
      </c>
      <c r="K6" s="118">
        <f>COUNTIF(E20:HM20,"B")</f>
        <v>0</v>
      </c>
      <c r="L6" s="232">
        <f>COUNTA(E8:P8)</f>
        <v>3</v>
      </c>
      <c r="M6" s="231"/>
      <c r="N6" s="231"/>
      <c r="O6" s="231"/>
      <c r="P6" s="231"/>
      <c r="Q6" s="231"/>
      <c r="R6" s="23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145</v>
      </c>
      <c r="C9" s="141"/>
      <c r="D9" s="142"/>
      <c r="E9" s="135" t="s">
        <v>68</v>
      </c>
      <c r="F9" s="135" t="s">
        <v>68</v>
      </c>
      <c r="G9" s="135" t="s">
        <v>68</v>
      </c>
      <c r="H9" s="148"/>
      <c r="I9" s="148"/>
      <c r="J9" s="148"/>
      <c r="K9" s="148"/>
      <c r="L9" s="148"/>
      <c r="M9" s="150"/>
      <c r="N9" s="150"/>
      <c r="O9" s="150"/>
      <c r="P9" s="150"/>
      <c r="Q9" s="150"/>
      <c r="R9" s="148"/>
    </row>
    <row r="10" spans="1:20" ht="13.5" customHeight="1" thickBot="1">
      <c r="A10" s="136"/>
      <c r="B10" s="140" t="s">
        <v>146</v>
      </c>
      <c r="C10" s="141"/>
      <c r="D10" s="142"/>
      <c r="E10" s="135" t="s">
        <v>68</v>
      </c>
      <c r="F10" s="135" t="s">
        <v>68</v>
      </c>
      <c r="G10" s="135" t="s">
        <v>68</v>
      </c>
      <c r="H10" s="148"/>
      <c r="I10" s="148"/>
      <c r="J10" s="148"/>
      <c r="K10" s="148"/>
      <c r="L10" s="148"/>
      <c r="M10" s="150"/>
      <c r="N10" s="150"/>
      <c r="O10" s="150"/>
      <c r="P10" s="150"/>
      <c r="Q10" s="150"/>
      <c r="R10" s="148"/>
    </row>
    <row r="11" spans="1:20" ht="13.5" customHeight="1">
      <c r="A11" s="139" t="s">
        <v>50</v>
      </c>
      <c r="B11" s="140" t="s">
        <v>141</v>
      </c>
      <c r="C11" s="141"/>
      <c r="D11" s="142"/>
      <c r="E11" s="149" t="s">
        <v>68</v>
      </c>
      <c r="F11" s="148"/>
      <c r="G11" s="148"/>
      <c r="H11" s="148"/>
      <c r="I11" s="148"/>
      <c r="J11" s="148"/>
      <c r="K11" s="148"/>
      <c r="L11" s="148"/>
      <c r="M11" s="150"/>
      <c r="N11" s="150"/>
      <c r="O11" s="150"/>
      <c r="P11" s="150"/>
      <c r="Q11" s="150"/>
      <c r="R11" s="148"/>
    </row>
    <row r="12" spans="1:20" ht="13.5" customHeight="1">
      <c r="A12" s="136"/>
      <c r="B12" s="140" t="s">
        <v>144</v>
      </c>
      <c r="C12" s="141"/>
      <c r="D12" s="142"/>
      <c r="E12" s="149"/>
      <c r="F12" s="149"/>
      <c r="G12" s="149"/>
      <c r="H12" s="148"/>
      <c r="I12" s="148"/>
      <c r="J12" s="148"/>
      <c r="K12" s="148"/>
      <c r="L12" s="148"/>
      <c r="M12" s="150"/>
      <c r="N12" s="150"/>
      <c r="O12" s="150"/>
      <c r="P12" s="150"/>
      <c r="Q12" s="150"/>
      <c r="R12" s="148"/>
    </row>
    <row r="13" spans="1:20" ht="13.5" customHeight="1">
      <c r="A13" s="136"/>
      <c r="B13" s="140"/>
      <c r="C13" s="141"/>
      <c r="D13" s="142" t="b">
        <v>1</v>
      </c>
      <c r="E13" s="135" t="s">
        <v>68</v>
      </c>
      <c r="F13" s="135" t="s">
        <v>68</v>
      </c>
      <c r="G13" s="149"/>
      <c r="H13" s="148"/>
      <c r="I13" s="148"/>
      <c r="J13" s="148"/>
      <c r="K13" s="148"/>
      <c r="L13" s="148"/>
      <c r="M13" s="150"/>
      <c r="N13" s="150"/>
      <c r="O13" s="150"/>
      <c r="P13" s="150"/>
      <c r="Q13" s="150"/>
      <c r="R13" s="148"/>
    </row>
    <row r="14" spans="1:20" ht="11.25" thickBot="1">
      <c r="A14" s="136"/>
      <c r="B14" s="159"/>
      <c r="C14" s="160"/>
      <c r="D14" s="161" t="b">
        <v>0</v>
      </c>
      <c r="E14" s="162"/>
      <c r="F14" s="162"/>
      <c r="G14" s="162" t="s">
        <v>68</v>
      </c>
      <c r="H14" s="162"/>
      <c r="I14" s="162"/>
      <c r="J14" s="162"/>
      <c r="K14" s="162"/>
      <c r="L14" s="162"/>
      <c r="M14" s="163"/>
      <c r="N14" s="163"/>
      <c r="O14" s="163"/>
      <c r="P14" s="163"/>
      <c r="Q14" s="163"/>
      <c r="R14" s="162"/>
    </row>
    <row r="15" spans="1:20" ht="11.25" thickTop="1">
      <c r="A15" s="138" t="s">
        <v>51</v>
      </c>
      <c r="B15" s="128"/>
      <c r="C15" s="129"/>
      <c r="D15" s="130"/>
      <c r="E15" s="149"/>
      <c r="F15" s="149"/>
      <c r="G15" s="149"/>
      <c r="H15" s="149"/>
      <c r="I15" s="149"/>
      <c r="J15" s="149"/>
      <c r="K15" s="149"/>
      <c r="L15" s="149"/>
      <c r="M15" s="152"/>
      <c r="N15" s="152"/>
      <c r="O15" s="152"/>
      <c r="P15" s="152"/>
      <c r="Q15" s="152"/>
      <c r="R15" s="149"/>
    </row>
    <row r="16" spans="1:20">
      <c r="A16" s="137"/>
      <c r="B16" s="131" t="s">
        <v>112</v>
      </c>
      <c r="C16" s="132"/>
      <c r="D16" s="133"/>
      <c r="E16" s="149" t="s">
        <v>68</v>
      </c>
      <c r="F16" s="135"/>
      <c r="G16" s="135"/>
      <c r="H16" s="135"/>
      <c r="I16" s="135"/>
      <c r="J16" s="135"/>
      <c r="K16" s="135"/>
      <c r="L16" s="135"/>
      <c r="M16" s="151"/>
      <c r="N16" s="151"/>
      <c r="O16" s="151"/>
      <c r="P16" s="151"/>
      <c r="Q16" s="151"/>
      <c r="R16" s="135"/>
    </row>
    <row r="17" spans="1:18">
      <c r="A17" s="137"/>
      <c r="B17" s="131" t="s">
        <v>143</v>
      </c>
      <c r="C17" s="132"/>
      <c r="D17" s="133"/>
      <c r="E17" s="135"/>
      <c r="F17" s="149"/>
      <c r="G17" s="149"/>
      <c r="H17" s="135"/>
      <c r="I17" s="135"/>
      <c r="J17" s="135"/>
      <c r="K17" s="135"/>
      <c r="L17" s="135"/>
      <c r="M17" s="151"/>
      <c r="N17" s="151"/>
      <c r="O17" s="151"/>
      <c r="P17" s="151"/>
      <c r="Q17" s="151"/>
      <c r="R17" s="135"/>
    </row>
    <row r="18" spans="1:18">
      <c r="A18" s="137"/>
      <c r="B18" s="128"/>
      <c r="C18" s="132"/>
      <c r="D18" s="133">
        <v>6</v>
      </c>
      <c r="E18" s="135"/>
      <c r="F18" s="135"/>
      <c r="G18" s="135" t="s">
        <v>68</v>
      </c>
      <c r="H18" s="135"/>
      <c r="I18" s="135"/>
      <c r="J18" s="135"/>
      <c r="K18" s="135"/>
      <c r="L18" s="135"/>
      <c r="M18" s="151"/>
      <c r="N18" s="151"/>
      <c r="O18" s="151"/>
      <c r="P18" s="151"/>
      <c r="Q18" s="151"/>
      <c r="R18" s="135"/>
    </row>
    <row r="19" spans="1:18" ht="11.25" thickBot="1">
      <c r="A19" s="137"/>
      <c r="B19" s="128"/>
      <c r="C19" s="164"/>
      <c r="D19" s="165">
        <v>44</v>
      </c>
      <c r="E19" s="153"/>
      <c r="F19" s="135" t="s">
        <v>68</v>
      </c>
      <c r="G19" s="135"/>
      <c r="H19" s="153"/>
      <c r="I19" s="153"/>
      <c r="J19" s="153"/>
      <c r="K19" s="153"/>
      <c r="L19" s="153"/>
      <c r="M19" s="154"/>
      <c r="N19" s="154"/>
      <c r="O19" s="154"/>
      <c r="P19" s="154"/>
      <c r="Q19" s="154"/>
      <c r="R19" s="155"/>
    </row>
    <row r="20" spans="1:18" ht="11.25" thickTop="1">
      <c r="A20" s="138" t="s">
        <v>32</v>
      </c>
      <c r="B20" s="235" t="s">
        <v>33</v>
      </c>
      <c r="C20" s="236"/>
      <c r="D20" s="237"/>
      <c r="E20" s="156" t="s">
        <v>36</v>
      </c>
      <c r="F20" s="156" t="s">
        <v>36</v>
      </c>
      <c r="G20" s="156" t="s">
        <v>36</v>
      </c>
      <c r="H20" s="156"/>
      <c r="I20" s="156"/>
      <c r="J20" s="156"/>
      <c r="K20" s="156"/>
      <c r="L20" s="156"/>
      <c r="M20" s="156"/>
      <c r="N20" s="156"/>
      <c r="O20" s="156"/>
      <c r="P20" s="156"/>
      <c r="Q20" s="156"/>
      <c r="R20" s="156"/>
    </row>
    <row r="21" spans="1:18">
      <c r="A21" s="137"/>
      <c r="B21" s="238" t="s">
        <v>37</v>
      </c>
      <c r="C21" s="239"/>
      <c r="D21" s="240"/>
      <c r="E21" s="135" t="s">
        <v>38</v>
      </c>
      <c r="F21" s="135" t="s">
        <v>38</v>
      </c>
      <c r="G21" s="135" t="s">
        <v>38</v>
      </c>
      <c r="H21" s="135"/>
      <c r="I21" s="135"/>
      <c r="J21" s="135"/>
      <c r="K21" s="135"/>
      <c r="L21" s="135"/>
      <c r="M21" s="135"/>
      <c r="N21" s="135"/>
      <c r="O21" s="135"/>
      <c r="P21" s="135"/>
      <c r="Q21" s="135"/>
      <c r="R21" s="135"/>
    </row>
    <row r="22" spans="1:18" ht="54">
      <c r="A22" s="137"/>
      <c r="B22" s="225" t="s">
        <v>39</v>
      </c>
      <c r="C22" s="226"/>
      <c r="D22" s="227"/>
      <c r="E22" s="134">
        <v>42594</v>
      </c>
      <c r="F22" s="134">
        <v>42594</v>
      </c>
      <c r="G22" s="134">
        <v>42594</v>
      </c>
      <c r="H22" s="134"/>
      <c r="I22" s="134"/>
      <c r="J22" s="134"/>
      <c r="K22" s="134"/>
      <c r="L22" s="134"/>
      <c r="M22" s="134"/>
      <c r="N22" s="134"/>
      <c r="O22" s="134"/>
      <c r="P22" s="134"/>
      <c r="Q22" s="134"/>
      <c r="R22" s="134"/>
    </row>
    <row r="23" spans="1:18">
      <c r="A23" s="97"/>
    </row>
    <row r="34" spans="2:4">
      <c r="B34" s="127"/>
      <c r="D34" s="127"/>
    </row>
    <row r="35" spans="2:4">
      <c r="B35" s="127"/>
      <c r="D35" s="127"/>
    </row>
    <row r="36" spans="2:4">
      <c r="B36" s="127"/>
      <c r="D36" s="127"/>
    </row>
    <row r="37" spans="2:4">
      <c r="B37" s="127"/>
      <c r="D37" s="127"/>
    </row>
    <row r="38" spans="2:4">
      <c r="B38" s="127"/>
      <c r="D38" s="127"/>
    </row>
    <row r="39" spans="2:4">
      <c r="B39" s="127"/>
      <c r="D39" s="127"/>
    </row>
    <row r="40" spans="2:4">
      <c r="B40" s="127"/>
      <c r="D40" s="127"/>
    </row>
    <row r="41" spans="2:4">
      <c r="B41" s="127"/>
      <c r="D41" s="127"/>
    </row>
    <row r="42" spans="2:4">
      <c r="B42" s="127"/>
      <c r="D42" s="127"/>
    </row>
    <row r="43" spans="2:4">
      <c r="B43" s="127"/>
      <c r="D43" s="127"/>
    </row>
    <row r="44" spans="2:4">
      <c r="B44" s="127"/>
      <c r="D44" s="127"/>
    </row>
    <row r="45" spans="2:4">
      <c r="B45" s="127"/>
      <c r="D45" s="127"/>
    </row>
    <row r="46" spans="2:4">
      <c r="B46" s="127"/>
      <c r="D46" s="127"/>
    </row>
    <row r="47" spans="2:4">
      <c r="B47" s="127"/>
      <c r="D47" s="127"/>
    </row>
    <row r="48" spans="2:4">
      <c r="B48" s="127"/>
      <c r="D48" s="127"/>
    </row>
    <row r="49" spans="2:4">
      <c r="B49" s="127"/>
      <c r="D49" s="127"/>
    </row>
    <row r="50" spans="2:4">
      <c r="B50" s="127"/>
      <c r="D50" s="127"/>
    </row>
    <row r="51" spans="2:4">
      <c r="B51" s="127"/>
      <c r="D51" s="127"/>
    </row>
    <row r="52" spans="2:4">
      <c r="B52" s="127"/>
      <c r="D52" s="127"/>
    </row>
    <row r="53" spans="2:4">
      <c r="B53" s="127"/>
      <c r="D53" s="127"/>
    </row>
  </sheetData>
  <mergeCells count="22">
    <mergeCell ref="E2:H2"/>
    <mergeCell ref="I2:R2"/>
    <mergeCell ref="A3:B3"/>
    <mergeCell ref="C3:D3"/>
    <mergeCell ref="E3:H3"/>
    <mergeCell ref="I3:R3"/>
    <mergeCell ref="B20:D20"/>
    <mergeCell ref="B21:D21"/>
    <mergeCell ref="B22:D22"/>
    <mergeCell ref="A2:B2"/>
    <mergeCell ref="C2:D2"/>
    <mergeCell ref="A4:B4"/>
    <mergeCell ref="C4:R4"/>
    <mergeCell ref="A5:B5"/>
    <mergeCell ref="C5:D5"/>
    <mergeCell ref="E5:H5"/>
    <mergeCell ref="I5:K5"/>
    <mergeCell ref="L5:R5"/>
    <mergeCell ref="A6:B6"/>
    <mergeCell ref="C6:D6"/>
    <mergeCell ref="E6:H6"/>
    <mergeCell ref="L6:R6"/>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SW17:TJ19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JA17:JN19 WVM17:WVZ19 WLQ17:WMD19 WBU17:WCH19 VRY17:VSL19 VIC17:VIP19 UYG17:UYT19 UOK17:UOX19 UEO17:UFB19 TUS17:TVF19 TKW17:TLJ19 TBA17:TBN19 SRE17:SRR19 SHI17:SHV19 RXM17:RXZ19 RNQ17:ROD19 RDU17:REH19 QTY17:QUL19 QKC17:QKP19 QAG17:QAT19 PQK17:PQX19 PGO17:PHB19 OWS17:OXF19 OMW17:ONJ19 ODA17:ODN19 NTE17:NTR19 NJI17:NJV19 MZM17:MZZ19 MPQ17:MQD19 MFU17:MGH19 LVY17:LWL19 LMC17:LMP19 LCG17:LCT19 KSK17:KSX19 KIO17:KJB19 JYS17:JZF19 JOW17:JPJ19 JFA17:JFN19 IVE17:IVR19 ILI17:ILV19 IBM17:IBZ19 HRQ17:HSD19 HHU17:HIH19 GXY17:GYL19 GOC17:GOP19 GEG17:GET19 FUK17:FUX19 FKO17:FLB19 FAS17:FBF19 EQW17:ERJ19 EHA17:EHN19 DXE17:DXR19 DNI17:DNV19 DDM17:DDZ19 CTQ17:CUD19 CJU17:CKH19 BZY17:CAL19 BQC17:BQP19 BGG17:BGT19 AWK17:AWX19 AMO17:ANB19 ACS17:ADF19 E11:R19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B9" sqref="B9"/>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123</v>
      </c>
      <c r="D2" s="198"/>
      <c r="E2" s="199" t="s">
        <v>14</v>
      </c>
      <c r="F2" s="200"/>
      <c r="G2" s="200"/>
      <c r="H2" s="201"/>
      <c r="I2" s="202" t="str">
        <f>C2</f>
        <v>GetAllOrganization</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COUNTIF(E20:HM20,"P")</f>
        <v>2</v>
      </c>
      <c r="B6" s="229"/>
      <c r="C6" s="230">
        <f>COUNTIF(E20:HO20,"F")</f>
        <v>0</v>
      </c>
      <c r="D6" s="231"/>
      <c r="E6" s="232">
        <f>SUM(L6,- A6,- C6)</f>
        <v>0</v>
      </c>
      <c r="F6" s="231"/>
      <c r="G6" s="231"/>
      <c r="H6" s="233"/>
      <c r="I6" s="118">
        <f>COUNTIF(E19:HM19,"N")</f>
        <v>0</v>
      </c>
      <c r="J6" s="118">
        <f>COUNTIF(E19:HM19,"A")</f>
        <v>2</v>
      </c>
      <c r="K6" s="118">
        <f>COUNTIF(E19:HM19,"B")</f>
        <v>0</v>
      </c>
      <c r="L6" s="232">
        <f>COUNTA(E8:P8)</f>
        <v>2</v>
      </c>
      <c r="M6" s="231"/>
      <c r="N6" s="231"/>
      <c r="O6" s="231"/>
      <c r="P6" s="231"/>
      <c r="Q6" s="231"/>
      <c r="R6" s="23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c r="A9" s="136" t="s">
        <v>104</v>
      </c>
      <c r="B9" s="140" t="s">
        <v>152</v>
      </c>
      <c r="C9" s="141"/>
      <c r="D9" s="142"/>
      <c r="E9" s="135" t="s">
        <v>68</v>
      </c>
      <c r="F9" s="135" t="s">
        <v>68</v>
      </c>
      <c r="G9" s="135"/>
      <c r="H9" s="148"/>
      <c r="I9" s="148"/>
      <c r="J9" s="148"/>
      <c r="K9" s="148"/>
      <c r="L9" s="148"/>
      <c r="M9" s="150"/>
      <c r="N9" s="150"/>
      <c r="O9" s="150"/>
      <c r="P9" s="150"/>
      <c r="Q9" s="150"/>
      <c r="R9" s="148"/>
    </row>
    <row r="10" spans="1:20" ht="13.5" customHeight="1" thickBot="1">
      <c r="A10" s="136"/>
      <c r="B10" s="140"/>
      <c r="C10" s="141"/>
      <c r="D10" s="142"/>
      <c r="E10" s="149"/>
      <c r="F10" s="149"/>
      <c r="G10" s="149"/>
      <c r="H10" s="148"/>
      <c r="I10" s="148"/>
      <c r="J10" s="148"/>
      <c r="K10" s="148"/>
      <c r="L10" s="148"/>
      <c r="M10" s="150"/>
      <c r="N10" s="150"/>
      <c r="O10" s="150"/>
      <c r="P10" s="150"/>
      <c r="Q10" s="150"/>
      <c r="R10" s="148"/>
    </row>
    <row r="11" spans="1:20" ht="13.5" customHeight="1">
      <c r="A11" s="139" t="s">
        <v>50</v>
      </c>
      <c r="B11" s="140" t="s">
        <v>141</v>
      </c>
      <c r="C11" s="141"/>
      <c r="D11" s="142"/>
      <c r="E11" s="149" t="s">
        <v>68</v>
      </c>
      <c r="F11" s="148"/>
      <c r="G11" s="148"/>
      <c r="H11" s="148"/>
      <c r="I11" s="148"/>
      <c r="J11" s="148"/>
      <c r="K11" s="148"/>
      <c r="L11" s="148"/>
      <c r="M11" s="150"/>
      <c r="N11" s="150"/>
      <c r="O11" s="150"/>
      <c r="P11" s="150"/>
      <c r="Q11" s="150"/>
      <c r="R11" s="148"/>
    </row>
    <row r="12" spans="1:20" ht="13.5" customHeight="1">
      <c r="A12" s="136"/>
      <c r="B12" s="140"/>
      <c r="C12" s="141"/>
      <c r="D12" s="142"/>
      <c r="E12" s="149"/>
      <c r="F12" s="149"/>
      <c r="G12" s="148"/>
      <c r="H12" s="148"/>
      <c r="I12" s="148"/>
      <c r="J12" s="148"/>
      <c r="K12" s="148"/>
      <c r="L12" s="148"/>
      <c r="M12" s="150"/>
      <c r="N12" s="150"/>
      <c r="O12" s="150"/>
      <c r="P12" s="150"/>
      <c r="Q12" s="150"/>
      <c r="R12" s="148"/>
    </row>
    <row r="13" spans="1:20" ht="14.25" customHeight="1">
      <c r="A13" s="136"/>
      <c r="B13" s="140"/>
      <c r="C13" s="141"/>
      <c r="D13" s="142"/>
      <c r="E13" s="149"/>
      <c r="F13" s="149"/>
      <c r="H13" s="148"/>
      <c r="I13" s="148"/>
      <c r="J13" s="148"/>
      <c r="K13" s="148"/>
      <c r="L13" s="148"/>
      <c r="M13" s="150"/>
      <c r="N13" s="150"/>
      <c r="O13" s="150"/>
      <c r="P13" s="150"/>
      <c r="Q13" s="150"/>
      <c r="R13" s="148"/>
    </row>
    <row r="14" spans="1:20" ht="13.5" customHeight="1" thickBot="1">
      <c r="A14" s="136"/>
      <c r="B14" s="159"/>
      <c r="C14" s="160"/>
      <c r="D14" s="161"/>
      <c r="E14" s="162"/>
      <c r="F14" s="162"/>
      <c r="G14" s="162"/>
      <c r="H14" s="162"/>
      <c r="I14" s="162"/>
      <c r="J14" s="162"/>
      <c r="K14" s="162"/>
      <c r="L14" s="162"/>
      <c r="M14" s="163"/>
      <c r="N14" s="163"/>
      <c r="O14" s="163"/>
      <c r="P14" s="163"/>
      <c r="Q14" s="163"/>
      <c r="R14" s="162"/>
    </row>
    <row r="15" spans="1:20" ht="13.5" customHeight="1" thickTop="1">
      <c r="A15" s="138" t="s">
        <v>51</v>
      </c>
      <c r="B15" s="128"/>
      <c r="C15" s="129"/>
      <c r="D15" s="130"/>
      <c r="E15" s="149"/>
      <c r="F15" s="149"/>
      <c r="G15" s="149"/>
      <c r="H15" s="149"/>
      <c r="I15" s="149"/>
      <c r="J15" s="149"/>
      <c r="K15" s="149"/>
      <c r="L15" s="149"/>
      <c r="M15" s="152"/>
      <c r="N15" s="152"/>
      <c r="O15" s="152"/>
      <c r="P15" s="152"/>
      <c r="Q15" s="152"/>
      <c r="R15" s="149"/>
    </row>
    <row r="16" spans="1:20" ht="13.5" customHeight="1">
      <c r="A16" s="137"/>
      <c r="B16" s="131" t="s">
        <v>112</v>
      </c>
      <c r="C16" s="132"/>
      <c r="D16" s="133"/>
      <c r="E16" s="149" t="s">
        <v>68</v>
      </c>
      <c r="F16" s="135"/>
      <c r="G16" s="135"/>
      <c r="H16" s="135"/>
      <c r="I16" s="135"/>
      <c r="J16" s="135"/>
      <c r="K16" s="135"/>
      <c r="L16" s="135"/>
      <c r="M16" s="151"/>
      <c r="N16" s="151"/>
      <c r="O16" s="151"/>
      <c r="P16" s="151"/>
      <c r="Q16" s="151"/>
      <c r="R16" s="135"/>
    </row>
    <row r="17" spans="1:18">
      <c r="A17" s="137"/>
      <c r="B17" s="131" t="s">
        <v>147</v>
      </c>
      <c r="C17" s="132"/>
      <c r="D17" s="133"/>
      <c r="E17" s="135"/>
      <c r="F17" s="149" t="s">
        <v>68</v>
      </c>
      <c r="G17" s="135"/>
      <c r="H17" s="135"/>
      <c r="I17" s="135"/>
      <c r="J17" s="135"/>
      <c r="K17" s="135"/>
      <c r="L17" s="135"/>
      <c r="M17" s="151"/>
      <c r="N17" s="151"/>
      <c r="O17" s="151"/>
      <c r="P17" s="151"/>
      <c r="Q17" s="151"/>
      <c r="R17" s="135"/>
    </row>
    <row r="18" spans="1:18" ht="11.25" thickBot="1">
      <c r="A18" s="137"/>
      <c r="B18" s="128"/>
      <c r="C18" s="164"/>
      <c r="D18" s="165"/>
      <c r="E18" s="153"/>
      <c r="F18" s="153"/>
      <c r="G18" s="153"/>
      <c r="H18" s="153"/>
      <c r="I18" s="153"/>
      <c r="J18" s="153"/>
      <c r="K18" s="153"/>
      <c r="L18" s="153"/>
      <c r="M18" s="154"/>
      <c r="N18" s="154"/>
      <c r="O18" s="154"/>
      <c r="P18" s="154"/>
      <c r="Q18" s="154"/>
      <c r="R18" s="155"/>
    </row>
    <row r="19" spans="1:18" ht="11.25" thickTop="1">
      <c r="A19" s="138" t="s">
        <v>32</v>
      </c>
      <c r="B19" s="235" t="s">
        <v>33</v>
      </c>
      <c r="C19" s="236"/>
      <c r="D19" s="237"/>
      <c r="E19" s="156" t="s">
        <v>36</v>
      </c>
      <c r="F19" s="156" t="s">
        <v>36</v>
      </c>
      <c r="G19" s="156"/>
      <c r="H19" s="156"/>
      <c r="I19" s="156"/>
      <c r="J19" s="156"/>
      <c r="K19" s="156"/>
      <c r="L19" s="156"/>
      <c r="M19" s="156"/>
      <c r="N19" s="156"/>
      <c r="O19" s="156"/>
      <c r="P19" s="156"/>
      <c r="Q19" s="156"/>
      <c r="R19" s="156"/>
    </row>
    <row r="20" spans="1:18">
      <c r="A20" s="137"/>
      <c r="B20" s="238" t="s">
        <v>37</v>
      </c>
      <c r="C20" s="239"/>
      <c r="D20" s="240"/>
      <c r="E20" s="135" t="s">
        <v>38</v>
      </c>
      <c r="F20" s="135" t="s">
        <v>38</v>
      </c>
      <c r="G20" s="135"/>
      <c r="H20" s="135"/>
      <c r="I20" s="135"/>
      <c r="J20" s="135"/>
      <c r="K20" s="135"/>
      <c r="L20" s="135"/>
      <c r="M20" s="135"/>
      <c r="N20" s="135"/>
      <c r="O20" s="135"/>
      <c r="P20" s="135"/>
      <c r="Q20" s="135"/>
      <c r="R20" s="135"/>
    </row>
    <row r="21" spans="1:18" ht="54">
      <c r="A21" s="137"/>
      <c r="B21" s="225" t="s">
        <v>39</v>
      </c>
      <c r="C21" s="226"/>
      <c r="D21" s="227"/>
      <c r="E21" s="134">
        <v>42594</v>
      </c>
      <c r="F21" s="134">
        <v>42594</v>
      </c>
      <c r="G21" s="134"/>
      <c r="H21" s="134"/>
      <c r="I21" s="134"/>
      <c r="J21" s="134"/>
      <c r="K21" s="134"/>
      <c r="L21" s="134"/>
      <c r="M21" s="134"/>
      <c r="N21" s="134"/>
      <c r="O21" s="134"/>
      <c r="P21" s="134"/>
      <c r="Q21" s="134"/>
      <c r="R21" s="134"/>
    </row>
    <row r="22" spans="1:18">
      <c r="A22" s="97"/>
    </row>
    <row r="33" s="127" customFormat="1"/>
    <row r="34" s="127" customFormat="1"/>
    <row r="35" s="127" customFormat="1"/>
    <row r="36" s="127" customFormat="1"/>
    <row r="37" s="127" customFormat="1"/>
    <row r="38" s="127" customFormat="1"/>
    <row r="39" s="127" customFormat="1"/>
    <row r="40" s="127" customFormat="1"/>
    <row r="41" s="127" customFormat="1"/>
    <row r="42" s="127" customFormat="1"/>
    <row r="43" s="127" customFormat="1"/>
    <row r="44" s="127" customFormat="1"/>
    <row r="45" s="127" customFormat="1"/>
    <row r="46" s="127" customFormat="1"/>
    <row r="47" s="127" customFormat="1"/>
    <row r="48" s="127" customFormat="1"/>
    <row r="49" s="127" customFormat="1"/>
    <row r="50" s="127" customFormat="1"/>
    <row r="51" s="127" customFormat="1"/>
    <row r="52" s="127"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U21" sqref="U21"/>
    </sheetView>
  </sheetViews>
  <sheetFormatPr defaultRowHeight="10.5"/>
  <cols>
    <col min="1" max="1" width="10.5" style="127" customWidth="1"/>
    <col min="2" max="2" width="13.375" style="75" customWidth="1"/>
    <col min="3" max="3" width="15.375" style="127" customWidth="1"/>
    <col min="4" max="4" width="36.12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125</v>
      </c>
      <c r="D2" s="198"/>
      <c r="E2" s="199" t="s">
        <v>14</v>
      </c>
      <c r="F2" s="200"/>
      <c r="G2" s="200"/>
      <c r="H2" s="201"/>
      <c r="I2" s="202" t="str">
        <f>C2</f>
        <v>DeleteOrganization</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COUNTIF(E20:HM20,"P")</f>
        <v>2</v>
      </c>
      <c r="B6" s="229"/>
      <c r="C6" s="230">
        <f>COUNTIF(E20:HO20,"F")</f>
        <v>0</v>
      </c>
      <c r="D6" s="231"/>
      <c r="E6" s="232">
        <f>SUM(L6,- A6,- C6)</f>
        <v>0</v>
      </c>
      <c r="F6" s="231"/>
      <c r="G6" s="231"/>
      <c r="H6" s="233"/>
      <c r="I6" s="118">
        <f>COUNTIF(E19:HM19,"N")</f>
        <v>0</v>
      </c>
      <c r="J6" s="118">
        <f>COUNTIF(E19:HM19,"A")</f>
        <v>2</v>
      </c>
      <c r="K6" s="118">
        <f>COUNTIF(E19:HM19,"B")</f>
        <v>0</v>
      </c>
      <c r="L6" s="232">
        <f>COUNTA(E8:P8)</f>
        <v>2</v>
      </c>
      <c r="M6" s="231"/>
      <c r="N6" s="231"/>
      <c r="O6" s="231"/>
      <c r="P6" s="231"/>
      <c r="Q6" s="231"/>
      <c r="R6" s="23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c r="A9" s="136" t="s">
        <v>104</v>
      </c>
      <c r="B9" s="140" t="s">
        <v>148</v>
      </c>
      <c r="C9" s="141"/>
      <c r="D9" s="142"/>
      <c r="E9" s="135" t="s">
        <v>68</v>
      </c>
      <c r="F9" s="135" t="s">
        <v>68</v>
      </c>
      <c r="G9" s="135"/>
      <c r="H9" s="135"/>
      <c r="I9" s="135"/>
      <c r="J9" s="135"/>
      <c r="K9" s="135"/>
      <c r="L9" s="148"/>
      <c r="M9" s="150"/>
      <c r="N9" s="150"/>
      <c r="O9" s="150"/>
      <c r="P9" s="150"/>
      <c r="Q9" s="150"/>
      <c r="R9" s="148"/>
    </row>
    <row r="10" spans="1:20" ht="13.5" customHeight="1" thickBot="1">
      <c r="A10" s="136"/>
      <c r="B10" s="140" t="s">
        <v>149</v>
      </c>
      <c r="C10" s="141"/>
      <c r="D10" s="142"/>
      <c r="E10" s="149" t="s">
        <v>68</v>
      </c>
      <c r="F10" s="149" t="s">
        <v>68</v>
      </c>
      <c r="G10" s="149"/>
      <c r="H10" s="149"/>
      <c r="I10" s="149"/>
      <c r="J10" s="149"/>
      <c r="K10" s="149"/>
      <c r="L10" s="148"/>
      <c r="M10" s="150"/>
      <c r="N10" s="150"/>
      <c r="O10" s="150"/>
      <c r="P10" s="150"/>
      <c r="Q10" s="150"/>
      <c r="R10" s="148"/>
    </row>
    <row r="11" spans="1:20" ht="13.5" customHeight="1">
      <c r="A11" s="139" t="s">
        <v>50</v>
      </c>
      <c r="B11" s="169" t="s">
        <v>150</v>
      </c>
      <c r="C11" s="167"/>
      <c r="D11" s="142"/>
      <c r="E11" s="148"/>
      <c r="F11" s="148"/>
      <c r="G11" s="148"/>
      <c r="H11" s="148"/>
      <c r="I11" s="148"/>
      <c r="J11" s="148"/>
      <c r="K11" s="148"/>
      <c r="L11" s="148"/>
      <c r="M11" s="150"/>
      <c r="N11" s="150"/>
      <c r="O11" s="150"/>
      <c r="P11" s="150"/>
      <c r="Q11" s="150"/>
      <c r="R11" s="148"/>
    </row>
    <row r="12" spans="1:20" ht="13.5" customHeight="1">
      <c r="A12" s="136"/>
      <c r="B12" s="125"/>
      <c r="C12" s="158"/>
      <c r="D12" s="142">
        <v>10</v>
      </c>
      <c r="E12" s="149" t="s">
        <v>68</v>
      </c>
      <c r="F12" s="149"/>
      <c r="G12" s="149"/>
      <c r="H12" s="149"/>
      <c r="I12" s="149"/>
      <c r="J12" s="149"/>
      <c r="K12" s="148"/>
      <c r="L12" s="148"/>
      <c r="M12" s="150"/>
      <c r="N12" s="150"/>
      <c r="O12" s="150"/>
      <c r="P12" s="150"/>
      <c r="Q12" s="150"/>
      <c r="R12" s="148"/>
    </row>
    <row r="13" spans="1:20" ht="13.5" customHeight="1">
      <c r="A13" s="136"/>
      <c r="B13" s="125"/>
      <c r="C13" s="168"/>
      <c r="D13" s="142">
        <v>18</v>
      </c>
      <c r="E13" s="149"/>
      <c r="F13" s="149" t="s">
        <v>68</v>
      </c>
      <c r="G13" s="149"/>
      <c r="H13" s="149"/>
      <c r="I13" s="149"/>
      <c r="J13" s="149"/>
      <c r="K13" s="148"/>
      <c r="L13" s="148"/>
      <c r="M13" s="150"/>
      <c r="N13" s="150"/>
      <c r="O13" s="150"/>
      <c r="P13" s="150"/>
      <c r="Q13" s="150"/>
      <c r="R13" s="148"/>
    </row>
    <row r="14" spans="1:20" ht="11.25" thickBot="1">
      <c r="A14" s="136"/>
      <c r="B14" s="140" t="s">
        <v>116</v>
      </c>
      <c r="C14" s="141"/>
      <c r="D14" s="142"/>
      <c r="E14" s="149"/>
      <c r="F14" s="149"/>
      <c r="G14" s="149"/>
      <c r="H14" s="149"/>
      <c r="I14" s="149"/>
      <c r="J14" s="149"/>
      <c r="K14" s="148"/>
      <c r="L14" s="148"/>
      <c r="M14" s="150"/>
      <c r="N14" s="150"/>
      <c r="O14" s="150"/>
      <c r="P14" s="150"/>
      <c r="Q14" s="150"/>
      <c r="R14" s="148"/>
    </row>
    <row r="15" spans="1:20">
      <c r="A15" s="138" t="s">
        <v>51</v>
      </c>
      <c r="B15" s="128"/>
      <c r="C15" s="129"/>
      <c r="D15" s="130"/>
      <c r="E15" s="149"/>
      <c r="F15" s="149"/>
      <c r="G15" s="149"/>
      <c r="H15" s="149"/>
      <c r="I15" s="149"/>
      <c r="J15" s="149"/>
      <c r="K15" s="149"/>
      <c r="L15" s="149"/>
      <c r="M15" s="152"/>
      <c r="N15" s="152"/>
      <c r="O15" s="152"/>
      <c r="P15" s="152"/>
      <c r="Q15" s="152"/>
      <c r="R15" s="149"/>
    </row>
    <row r="16" spans="1:20">
      <c r="A16" s="137"/>
      <c r="B16" s="131" t="s">
        <v>111</v>
      </c>
      <c r="C16" s="129"/>
      <c r="D16" s="130"/>
      <c r="E16" s="149"/>
      <c r="F16" s="149" t="s">
        <v>68</v>
      </c>
      <c r="G16" s="149"/>
      <c r="H16" s="149"/>
      <c r="I16" s="149"/>
      <c r="J16" s="149"/>
      <c r="K16" s="149"/>
      <c r="L16" s="149"/>
      <c r="M16" s="152"/>
      <c r="N16" s="152"/>
      <c r="O16" s="152"/>
      <c r="P16" s="152"/>
      <c r="Q16" s="152"/>
      <c r="R16" s="149"/>
    </row>
    <row r="17" spans="1:18">
      <c r="A17" s="137"/>
      <c r="B17" s="131" t="s">
        <v>151</v>
      </c>
      <c r="C17" s="132"/>
      <c r="D17" s="133"/>
      <c r="E17" s="149" t="s">
        <v>68</v>
      </c>
      <c r="F17" s="149"/>
      <c r="G17" s="135"/>
      <c r="H17" s="135"/>
      <c r="I17" s="135"/>
      <c r="J17" s="149"/>
      <c r="K17" s="135"/>
      <c r="L17" s="135"/>
      <c r="M17" s="151"/>
      <c r="N17" s="151"/>
      <c r="O17" s="151"/>
      <c r="P17" s="151"/>
      <c r="Q17" s="151"/>
      <c r="R17" s="135"/>
    </row>
    <row r="18" spans="1:18" ht="11.25" thickBot="1">
      <c r="A18" s="137"/>
      <c r="B18" s="131"/>
      <c r="C18" s="132"/>
      <c r="D18" s="133"/>
      <c r="E18" s="153"/>
      <c r="F18" s="153"/>
      <c r="G18" s="153"/>
      <c r="H18" s="153"/>
      <c r="I18" s="153"/>
      <c r="J18" s="153"/>
      <c r="K18" s="153"/>
      <c r="L18" s="153"/>
      <c r="M18" s="154"/>
      <c r="N18" s="154"/>
      <c r="O18" s="154"/>
      <c r="P18" s="154"/>
      <c r="Q18" s="154"/>
      <c r="R18" s="155"/>
    </row>
    <row r="19" spans="1:18" ht="11.25" thickTop="1">
      <c r="A19" s="138" t="s">
        <v>32</v>
      </c>
      <c r="B19" s="241" t="s">
        <v>33</v>
      </c>
      <c r="C19" s="242"/>
      <c r="D19" s="243"/>
      <c r="E19" s="156" t="s">
        <v>36</v>
      </c>
      <c r="F19" s="156" t="s">
        <v>36</v>
      </c>
      <c r="G19" s="156"/>
      <c r="H19" s="156"/>
      <c r="I19" s="156"/>
      <c r="J19" s="156"/>
      <c r="K19" s="156"/>
      <c r="L19" s="156"/>
      <c r="M19" s="156"/>
      <c r="N19" s="156"/>
      <c r="O19" s="156"/>
      <c r="P19" s="156"/>
      <c r="Q19" s="156"/>
      <c r="R19" s="156"/>
    </row>
    <row r="20" spans="1:18">
      <c r="A20" s="137"/>
      <c r="B20" s="238" t="s">
        <v>37</v>
      </c>
      <c r="C20" s="239"/>
      <c r="D20" s="240"/>
      <c r="E20" s="135" t="s">
        <v>38</v>
      </c>
      <c r="F20" s="135" t="s">
        <v>38</v>
      </c>
      <c r="G20" s="135"/>
      <c r="H20" s="135"/>
      <c r="I20" s="135"/>
      <c r="J20" s="135"/>
      <c r="K20" s="135"/>
      <c r="L20" s="135"/>
      <c r="M20" s="135"/>
      <c r="N20" s="135"/>
      <c r="O20" s="135"/>
      <c r="P20" s="135"/>
      <c r="Q20" s="135"/>
      <c r="R20" s="135"/>
    </row>
    <row r="21" spans="1:18" ht="54">
      <c r="A21" s="137"/>
      <c r="B21" s="225" t="s">
        <v>39</v>
      </c>
      <c r="C21" s="226"/>
      <c r="D21" s="227"/>
      <c r="E21" s="134">
        <v>42594</v>
      </c>
      <c r="F21" s="134">
        <v>42594</v>
      </c>
      <c r="G21" s="134"/>
      <c r="H21" s="134"/>
      <c r="I21" s="134"/>
      <c r="J21" s="134"/>
      <c r="K21" s="134"/>
      <c r="L21" s="134"/>
      <c r="M21" s="134"/>
      <c r="N21" s="134"/>
      <c r="O21" s="134"/>
      <c r="P21" s="134"/>
      <c r="Q21" s="134"/>
      <c r="R21" s="134"/>
    </row>
    <row r="22" spans="1:18">
      <c r="A22" s="97"/>
    </row>
    <row r="27" spans="1:18">
      <c r="B27" s="127"/>
      <c r="D27" s="127"/>
    </row>
    <row r="28" spans="1:18">
      <c r="B28" s="127"/>
      <c r="D28" s="127"/>
    </row>
    <row r="29" spans="1:18">
      <c r="B29" s="127"/>
      <c r="D29" s="127"/>
    </row>
    <row r="30" spans="1:18">
      <c r="B30" s="127"/>
      <c r="D30" s="127"/>
    </row>
    <row r="31" spans="1:18">
      <c r="B31" s="127"/>
      <c r="D31" s="127"/>
    </row>
    <row r="32" spans="1:18">
      <c r="B32" s="127"/>
      <c r="D32" s="127"/>
    </row>
    <row r="33" spans="2:4">
      <c r="B33" s="127"/>
      <c r="D33" s="127"/>
    </row>
    <row r="34" spans="2:4">
      <c r="B34" s="127"/>
      <c r="D34" s="127"/>
    </row>
    <row r="35" spans="2:4">
      <c r="B35" s="127"/>
      <c r="D35" s="127"/>
    </row>
    <row r="36" spans="2:4">
      <c r="B36" s="127"/>
      <c r="D36" s="127"/>
    </row>
    <row r="37" spans="2:4">
      <c r="B37" s="127"/>
      <c r="D37" s="127"/>
    </row>
    <row r="38" spans="2:4">
      <c r="B38" s="127"/>
      <c r="D38" s="127"/>
    </row>
    <row r="39" spans="2:4">
      <c r="B39" s="127"/>
      <c r="D39" s="127"/>
    </row>
    <row r="40" spans="2:4">
      <c r="B40" s="127"/>
      <c r="D40" s="127"/>
    </row>
    <row r="41" spans="2:4">
      <c r="B41" s="127"/>
      <c r="D41" s="127"/>
    </row>
    <row r="42" spans="2:4">
      <c r="B42" s="127"/>
      <c r="D42" s="127"/>
    </row>
    <row r="43" spans="2:4">
      <c r="B43" s="127"/>
      <c r="D43" s="127"/>
    </row>
    <row r="44" spans="2:4">
      <c r="B44" s="127"/>
      <c r="D44" s="127"/>
    </row>
    <row r="45" spans="2:4">
      <c r="B45" s="127"/>
      <c r="D45" s="127"/>
    </row>
    <row r="46" spans="2:4">
      <c r="B46" s="127"/>
      <c r="D46" s="127"/>
    </row>
    <row r="47" spans="2:4">
      <c r="B47" s="127"/>
      <c r="D47" s="127"/>
    </row>
    <row r="48" spans="2:4">
      <c r="B48" s="127"/>
      <c r="D48" s="127"/>
    </row>
    <row r="49" spans="2:4">
      <c r="B49" s="127"/>
      <c r="D49" s="127"/>
    </row>
    <row r="50" spans="2:4">
      <c r="B50" s="127"/>
      <c r="D50" s="127"/>
    </row>
    <row r="51" spans="2:4">
      <c r="B51" s="127"/>
      <c r="D51" s="127"/>
    </row>
    <row r="52" spans="2:4">
      <c r="B52" s="127"/>
      <c r="D52" s="127"/>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3">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3:G65544 JA65543:JC65544 SW65543:SY65544 ACS65543:ACU65544 AMO65543:AMQ65544 AWK65543:AWM65544 BGG65543:BGI65544 BQC65543:BQE65544 BZY65543:CAA65544 CJU65543:CJW65544 CTQ65543:CTS65544 DDM65543:DDO65544 DNI65543:DNK65544 DXE65543:DXG65544 EHA65543:EHC65544 EQW65543:EQY65544 FAS65543:FAU65544 FKO65543:FKQ65544 FUK65543:FUM65544 GEG65543:GEI65544 GOC65543:GOE65544 GXY65543:GYA65544 HHU65543:HHW65544 HRQ65543:HRS65544 IBM65543:IBO65544 ILI65543:ILK65544 IVE65543:IVG65544 JFA65543:JFC65544 JOW65543:JOY65544 JYS65543:JYU65544 KIO65543:KIQ65544 KSK65543:KSM65544 LCG65543:LCI65544 LMC65543:LME65544 LVY65543:LWA65544 MFU65543:MFW65544 MPQ65543:MPS65544 MZM65543:MZO65544 NJI65543:NJK65544 NTE65543:NTG65544 ODA65543:ODC65544 OMW65543:OMY65544 OWS65543:OWU65544 PGO65543:PGQ65544 PQK65543:PQM65544 QAG65543:QAI65544 QKC65543:QKE65544 QTY65543:QUA65544 RDU65543:RDW65544 RNQ65543:RNS65544 RXM65543:RXO65544 SHI65543:SHK65544 SRE65543:SRG65544 TBA65543:TBC65544 TKW65543:TKY65544 TUS65543:TUU65544 UEO65543:UEQ65544 UOK65543:UOM65544 UYG65543:UYI65544 VIC65543:VIE65544 VRY65543:VSA65544 WBU65543:WBW65544 WLQ65543:WLS65544 WVM65543:WVO65544 E131079:G131080 JA131079:JC131080 SW131079:SY131080 ACS131079:ACU131080 AMO131079:AMQ131080 AWK131079:AWM131080 BGG131079:BGI131080 BQC131079:BQE131080 BZY131079:CAA131080 CJU131079:CJW131080 CTQ131079:CTS131080 DDM131079:DDO131080 DNI131079:DNK131080 DXE131079:DXG131080 EHA131079:EHC131080 EQW131079:EQY131080 FAS131079:FAU131080 FKO131079:FKQ131080 FUK131079:FUM131080 GEG131079:GEI131080 GOC131079:GOE131080 GXY131079:GYA131080 HHU131079:HHW131080 HRQ131079:HRS131080 IBM131079:IBO131080 ILI131079:ILK131080 IVE131079:IVG131080 JFA131079:JFC131080 JOW131079:JOY131080 JYS131079:JYU131080 KIO131079:KIQ131080 KSK131079:KSM131080 LCG131079:LCI131080 LMC131079:LME131080 LVY131079:LWA131080 MFU131079:MFW131080 MPQ131079:MPS131080 MZM131079:MZO131080 NJI131079:NJK131080 NTE131079:NTG131080 ODA131079:ODC131080 OMW131079:OMY131080 OWS131079:OWU131080 PGO131079:PGQ131080 PQK131079:PQM131080 QAG131079:QAI131080 QKC131079:QKE131080 QTY131079:QUA131080 RDU131079:RDW131080 RNQ131079:RNS131080 RXM131079:RXO131080 SHI131079:SHK131080 SRE131079:SRG131080 TBA131079:TBC131080 TKW131079:TKY131080 TUS131079:TUU131080 UEO131079:UEQ131080 UOK131079:UOM131080 UYG131079:UYI131080 VIC131079:VIE131080 VRY131079:VSA131080 WBU131079:WBW131080 WLQ131079:WLS131080 WVM131079:WVO131080 E196615:G196616 JA196615:JC196616 SW196615:SY196616 ACS196615:ACU196616 AMO196615:AMQ196616 AWK196615:AWM196616 BGG196615:BGI196616 BQC196615:BQE196616 BZY196615:CAA196616 CJU196615:CJW196616 CTQ196615:CTS196616 DDM196615:DDO196616 DNI196615:DNK196616 DXE196615:DXG196616 EHA196615:EHC196616 EQW196615:EQY196616 FAS196615:FAU196616 FKO196615:FKQ196616 FUK196615:FUM196616 GEG196615:GEI196616 GOC196615:GOE196616 GXY196615:GYA196616 HHU196615:HHW196616 HRQ196615:HRS196616 IBM196615:IBO196616 ILI196615:ILK196616 IVE196615:IVG196616 JFA196615:JFC196616 JOW196615:JOY196616 JYS196615:JYU196616 KIO196615:KIQ196616 KSK196615:KSM196616 LCG196615:LCI196616 LMC196615:LME196616 LVY196615:LWA196616 MFU196615:MFW196616 MPQ196615:MPS196616 MZM196615:MZO196616 NJI196615:NJK196616 NTE196615:NTG196616 ODA196615:ODC196616 OMW196615:OMY196616 OWS196615:OWU196616 PGO196615:PGQ196616 PQK196615:PQM196616 QAG196615:QAI196616 QKC196615:QKE196616 QTY196615:QUA196616 RDU196615:RDW196616 RNQ196615:RNS196616 RXM196615:RXO196616 SHI196615:SHK196616 SRE196615:SRG196616 TBA196615:TBC196616 TKW196615:TKY196616 TUS196615:TUU196616 UEO196615:UEQ196616 UOK196615:UOM196616 UYG196615:UYI196616 VIC196615:VIE196616 VRY196615:VSA196616 WBU196615:WBW196616 WLQ196615:WLS196616 WVM196615:WVO196616 E262151:G262152 JA262151:JC262152 SW262151:SY262152 ACS262151:ACU262152 AMO262151:AMQ262152 AWK262151:AWM262152 BGG262151:BGI262152 BQC262151:BQE262152 BZY262151:CAA262152 CJU262151:CJW262152 CTQ262151:CTS262152 DDM262151:DDO262152 DNI262151:DNK262152 DXE262151:DXG262152 EHA262151:EHC262152 EQW262151:EQY262152 FAS262151:FAU262152 FKO262151:FKQ262152 FUK262151:FUM262152 GEG262151:GEI262152 GOC262151:GOE262152 GXY262151:GYA262152 HHU262151:HHW262152 HRQ262151:HRS262152 IBM262151:IBO262152 ILI262151:ILK262152 IVE262151:IVG262152 JFA262151:JFC262152 JOW262151:JOY262152 JYS262151:JYU262152 KIO262151:KIQ262152 KSK262151:KSM262152 LCG262151:LCI262152 LMC262151:LME262152 LVY262151:LWA262152 MFU262151:MFW262152 MPQ262151:MPS262152 MZM262151:MZO262152 NJI262151:NJK262152 NTE262151:NTG262152 ODA262151:ODC262152 OMW262151:OMY262152 OWS262151:OWU262152 PGO262151:PGQ262152 PQK262151:PQM262152 QAG262151:QAI262152 QKC262151:QKE262152 QTY262151:QUA262152 RDU262151:RDW262152 RNQ262151:RNS262152 RXM262151:RXO262152 SHI262151:SHK262152 SRE262151:SRG262152 TBA262151:TBC262152 TKW262151:TKY262152 TUS262151:TUU262152 UEO262151:UEQ262152 UOK262151:UOM262152 UYG262151:UYI262152 VIC262151:VIE262152 VRY262151:VSA262152 WBU262151:WBW262152 WLQ262151:WLS262152 WVM262151:WVO262152 E327687:G327688 JA327687:JC327688 SW327687:SY327688 ACS327687:ACU327688 AMO327687:AMQ327688 AWK327687:AWM327688 BGG327687:BGI327688 BQC327687:BQE327688 BZY327687:CAA327688 CJU327687:CJW327688 CTQ327687:CTS327688 DDM327687:DDO327688 DNI327687:DNK327688 DXE327687:DXG327688 EHA327687:EHC327688 EQW327687:EQY327688 FAS327687:FAU327688 FKO327687:FKQ327688 FUK327687:FUM327688 GEG327687:GEI327688 GOC327687:GOE327688 GXY327687:GYA327688 HHU327687:HHW327688 HRQ327687:HRS327688 IBM327687:IBO327688 ILI327687:ILK327688 IVE327687:IVG327688 JFA327687:JFC327688 JOW327687:JOY327688 JYS327687:JYU327688 KIO327687:KIQ327688 KSK327687:KSM327688 LCG327687:LCI327688 LMC327687:LME327688 LVY327687:LWA327688 MFU327687:MFW327688 MPQ327687:MPS327688 MZM327687:MZO327688 NJI327687:NJK327688 NTE327687:NTG327688 ODA327687:ODC327688 OMW327687:OMY327688 OWS327687:OWU327688 PGO327687:PGQ327688 PQK327687:PQM327688 QAG327687:QAI327688 QKC327687:QKE327688 QTY327687:QUA327688 RDU327687:RDW327688 RNQ327687:RNS327688 RXM327687:RXO327688 SHI327687:SHK327688 SRE327687:SRG327688 TBA327687:TBC327688 TKW327687:TKY327688 TUS327687:TUU327688 UEO327687:UEQ327688 UOK327687:UOM327688 UYG327687:UYI327688 VIC327687:VIE327688 VRY327687:VSA327688 WBU327687:WBW327688 WLQ327687:WLS327688 WVM327687:WVO327688 E393223:G393224 JA393223:JC393224 SW393223:SY393224 ACS393223:ACU393224 AMO393223:AMQ393224 AWK393223:AWM393224 BGG393223:BGI393224 BQC393223:BQE393224 BZY393223:CAA393224 CJU393223:CJW393224 CTQ393223:CTS393224 DDM393223:DDO393224 DNI393223:DNK393224 DXE393223:DXG393224 EHA393223:EHC393224 EQW393223:EQY393224 FAS393223:FAU393224 FKO393223:FKQ393224 FUK393223:FUM393224 GEG393223:GEI393224 GOC393223:GOE393224 GXY393223:GYA393224 HHU393223:HHW393224 HRQ393223:HRS393224 IBM393223:IBO393224 ILI393223:ILK393224 IVE393223:IVG393224 JFA393223:JFC393224 JOW393223:JOY393224 JYS393223:JYU393224 KIO393223:KIQ393224 KSK393223:KSM393224 LCG393223:LCI393224 LMC393223:LME393224 LVY393223:LWA393224 MFU393223:MFW393224 MPQ393223:MPS393224 MZM393223:MZO393224 NJI393223:NJK393224 NTE393223:NTG393224 ODA393223:ODC393224 OMW393223:OMY393224 OWS393223:OWU393224 PGO393223:PGQ393224 PQK393223:PQM393224 QAG393223:QAI393224 QKC393223:QKE393224 QTY393223:QUA393224 RDU393223:RDW393224 RNQ393223:RNS393224 RXM393223:RXO393224 SHI393223:SHK393224 SRE393223:SRG393224 TBA393223:TBC393224 TKW393223:TKY393224 TUS393223:TUU393224 UEO393223:UEQ393224 UOK393223:UOM393224 UYG393223:UYI393224 VIC393223:VIE393224 VRY393223:VSA393224 WBU393223:WBW393224 WLQ393223:WLS393224 WVM393223:WVO393224 E458759:G458760 JA458759:JC458760 SW458759:SY458760 ACS458759:ACU458760 AMO458759:AMQ458760 AWK458759:AWM458760 BGG458759:BGI458760 BQC458759:BQE458760 BZY458759:CAA458760 CJU458759:CJW458760 CTQ458759:CTS458760 DDM458759:DDO458760 DNI458759:DNK458760 DXE458759:DXG458760 EHA458759:EHC458760 EQW458759:EQY458760 FAS458759:FAU458760 FKO458759:FKQ458760 FUK458759:FUM458760 GEG458759:GEI458760 GOC458759:GOE458760 GXY458759:GYA458760 HHU458759:HHW458760 HRQ458759:HRS458760 IBM458759:IBO458760 ILI458759:ILK458760 IVE458759:IVG458760 JFA458759:JFC458760 JOW458759:JOY458760 JYS458759:JYU458760 KIO458759:KIQ458760 KSK458759:KSM458760 LCG458759:LCI458760 LMC458759:LME458760 LVY458759:LWA458760 MFU458759:MFW458760 MPQ458759:MPS458760 MZM458759:MZO458760 NJI458759:NJK458760 NTE458759:NTG458760 ODA458759:ODC458760 OMW458759:OMY458760 OWS458759:OWU458760 PGO458759:PGQ458760 PQK458759:PQM458760 QAG458759:QAI458760 QKC458759:QKE458760 QTY458759:QUA458760 RDU458759:RDW458760 RNQ458759:RNS458760 RXM458759:RXO458760 SHI458759:SHK458760 SRE458759:SRG458760 TBA458759:TBC458760 TKW458759:TKY458760 TUS458759:TUU458760 UEO458759:UEQ458760 UOK458759:UOM458760 UYG458759:UYI458760 VIC458759:VIE458760 VRY458759:VSA458760 WBU458759:WBW458760 WLQ458759:WLS458760 WVM458759:WVO458760 E524295:G524296 JA524295:JC524296 SW524295:SY524296 ACS524295:ACU524296 AMO524295:AMQ524296 AWK524295:AWM524296 BGG524295:BGI524296 BQC524295:BQE524296 BZY524295:CAA524296 CJU524295:CJW524296 CTQ524295:CTS524296 DDM524295:DDO524296 DNI524295:DNK524296 DXE524295:DXG524296 EHA524295:EHC524296 EQW524295:EQY524296 FAS524295:FAU524296 FKO524295:FKQ524296 FUK524295:FUM524296 GEG524295:GEI524296 GOC524295:GOE524296 GXY524295:GYA524296 HHU524295:HHW524296 HRQ524295:HRS524296 IBM524295:IBO524296 ILI524295:ILK524296 IVE524295:IVG524296 JFA524295:JFC524296 JOW524295:JOY524296 JYS524295:JYU524296 KIO524295:KIQ524296 KSK524295:KSM524296 LCG524295:LCI524296 LMC524295:LME524296 LVY524295:LWA524296 MFU524295:MFW524296 MPQ524295:MPS524296 MZM524295:MZO524296 NJI524295:NJK524296 NTE524295:NTG524296 ODA524295:ODC524296 OMW524295:OMY524296 OWS524295:OWU524296 PGO524295:PGQ524296 PQK524295:PQM524296 QAG524295:QAI524296 QKC524295:QKE524296 QTY524295:QUA524296 RDU524295:RDW524296 RNQ524295:RNS524296 RXM524295:RXO524296 SHI524295:SHK524296 SRE524295:SRG524296 TBA524295:TBC524296 TKW524295:TKY524296 TUS524295:TUU524296 UEO524295:UEQ524296 UOK524295:UOM524296 UYG524295:UYI524296 VIC524295:VIE524296 VRY524295:VSA524296 WBU524295:WBW524296 WLQ524295:WLS524296 WVM524295:WVO524296 E589831:G589832 JA589831:JC589832 SW589831:SY589832 ACS589831:ACU589832 AMO589831:AMQ589832 AWK589831:AWM589832 BGG589831:BGI589832 BQC589831:BQE589832 BZY589831:CAA589832 CJU589831:CJW589832 CTQ589831:CTS589832 DDM589831:DDO589832 DNI589831:DNK589832 DXE589831:DXG589832 EHA589831:EHC589832 EQW589831:EQY589832 FAS589831:FAU589832 FKO589831:FKQ589832 FUK589831:FUM589832 GEG589831:GEI589832 GOC589831:GOE589832 GXY589831:GYA589832 HHU589831:HHW589832 HRQ589831:HRS589832 IBM589831:IBO589832 ILI589831:ILK589832 IVE589831:IVG589832 JFA589831:JFC589832 JOW589831:JOY589832 JYS589831:JYU589832 KIO589831:KIQ589832 KSK589831:KSM589832 LCG589831:LCI589832 LMC589831:LME589832 LVY589831:LWA589832 MFU589831:MFW589832 MPQ589831:MPS589832 MZM589831:MZO589832 NJI589831:NJK589832 NTE589831:NTG589832 ODA589831:ODC589832 OMW589831:OMY589832 OWS589831:OWU589832 PGO589831:PGQ589832 PQK589831:PQM589832 QAG589831:QAI589832 QKC589831:QKE589832 QTY589831:QUA589832 RDU589831:RDW589832 RNQ589831:RNS589832 RXM589831:RXO589832 SHI589831:SHK589832 SRE589831:SRG589832 TBA589831:TBC589832 TKW589831:TKY589832 TUS589831:TUU589832 UEO589831:UEQ589832 UOK589831:UOM589832 UYG589831:UYI589832 VIC589831:VIE589832 VRY589831:VSA589832 WBU589831:WBW589832 WLQ589831:WLS589832 WVM589831:WVO589832 E655367:G655368 JA655367:JC655368 SW655367:SY655368 ACS655367:ACU655368 AMO655367:AMQ655368 AWK655367:AWM655368 BGG655367:BGI655368 BQC655367:BQE655368 BZY655367:CAA655368 CJU655367:CJW655368 CTQ655367:CTS655368 DDM655367:DDO655368 DNI655367:DNK655368 DXE655367:DXG655368 EHA655367:EHC655368 EQW655367:EQY655368 FAS655367:FAU655368 FKO655367:FKQ655368 FUK655367:FUM655368 GEG655367:GEI655368 GOC655367:GOE655368 GXY655367:GYA655368 HHU655367:HHW655368 HRQ655367:HRS655368 IBM655367:IBO655368 ILI655367:ILK655368 IVE655367:IVG655368 JFA655367:JFC655368 JOW655367:JOY655368 JYS655367:JYU655368 KIO655367:KIQ655368 KSK655367:KSM655368 LCG655367:LCI655368 LMC655367:LME655368 LVY655367:LWA655368 MFU655367:MFW655368 MPQ655367:MPS655368 MZM655367:MZO655368 NJI655367:NJK655368 NTE655367:NTG655368 ODA655367:ODC655368 OMW655367:OMY655368 OWS655367:OWU655368 PGO655367:PGQ655368 PQK655367:PQM655368 QAG655367:QAI655368 QKC655367:QKE655368 QTY655367:QUA655368 RDU655367:RDW655368 RNQ655367:RNS655368 RXM655367:RXO655368 SHI655367:SHK655368 SRE655367:SRG655368 TBA655367:TBC655368 TKW655367:TKY655368 TUS655367:TUU655368 UEO655367:UEQ655368 UOK655367:UOM655368 UYG655367:UYI655368 VIC655367:VIE655368 VRY655367:VSA655368 WBU655367:WBW655368 WLQ655367:WLS655368 WVM655367:WVO655368 E720903:G720904 JA720903:JC720904 SW720903:SY720904 ACS720903:ACU720904 AMO720903:AMQ720904 AWK720903:AWM720904 BGG720903:BGI720904 BQC720903:BQE720904 BZY720903:CAA720904 CJU720903:CJW720904 CTQ720903:CTS720904 DDM720903:DDO720904 DNI720903:DNK720904 DXE720903:DXG720904 EHA720903:EHC720904 EQW720903:EQY720904 FAS720903:FAU720904 FKO720903:FKQ720904 FUK720903:FUM720904 GEG720903:GEI720904 GOC720903:GOE720904 GXY720903:GYA720904 HHU720903:HHW720904 HRQ720903:HRS720904 IBM720903:IBO720904 ILI720903:ILK720904 IVE720903:IVG720904 JFA720903:JFC720904 JOW720903:JOY720904 JYS720903:JYU720904 KIO720903:KIQ720904 KSK720903:KSM720904 LCG720903:LCI720904 LMC720903:LME720904 LVY720903:LWA720904 MFU720903:MFW720904 MPQ720903:MPS720904 MZM720903:MZO720904 NJI720903:NJK720904 NTE720903:NTG720904 ODA720903:ODC720904 OMW720903:OMY720904 OWS720903:OWU720904 PGO720903:PGQ720904 PQK720903:PQM720904 QAG720903:QAI720904 QKC720903:QKE720904 QTY720903:QUA720904 RDU720903:RDW720904 RNQ720903:RNS720904 RXM720903:RXO720904 SHI720903:SHK720904 SRE720903:SRG720904 TBA720903:TBC720904 TKW720903:TKY720904 TUS720903:TUU720904 UEO720903:UEQ720904 UOK720903:UOM720904 UYG720903:UYI720904 VIC720903:VIE720904 VRY720903:VSA720904 WBU720903:WBW720904 WLQ720903:WLS720904 WVM720903:WVO720904 E786439:G786440 JA786439:JC786440 SW786439:SY786440 ACS786439:ACU786440 AMO786439:AMQ786440 AWK786439:AWM786440 BGG786439:BGI786440 BQC786439:BQE786440 BZY786439:CAA786440 CJU786439:CJW786440 CTQ786439:CTS786440 DDM786439:DDO786440 DNI786439:DNK786440 DXE786439:DXG786440 EHA786439:EHC786440 EQW786439:EQY786440 FAS786439:FAU786440 FKO786439:FKQ786440 FUK786439:FUM786440 GEG786439:GEI786440 GOC786439:GOE786440 GXY786439:GYA786440 HHU786439:HHW786440 HRQ786439:HRS786440 IBM786439:IBO786440 ILI786439:ILK786440 IVE786439:IVG786440 JFA786439:JFC786440 JOW786439:JOY786440 JYS786439:JYU786440 KIO786439:KIQ786440 KSK786439:KSM786440 LCG786439:LCI786440 LMC786439:LME786440 LVY786439:LWA786440 MFU786439:MFW786440 MPQ786439:MPS786440 MZM786439:MZO786440 NJI786439:NJK786440 NTE786439:NTG786440 ODA786439:ODC786440 OMW786439:OMY786440 OWS786439:OWU786440 PGO786439:PGQ786440 PQK786439:PQM786440 QAG786439:QAI786440 QKC786439:QKE786440 QTY786439:QUA786440 RDU786439:RDW786440 RNQ786439:RNS786440 RXM786439:RXO786440 SHI786439:SHK786440 SRE786439:SRG786440 TBA786439:TBC786440 TKW786439:TKY786440 TUS786439:TUU786440 UEO786439:UEQ786440 UOK786439:UOM786440 UYG786439:UYI786440 VIC786439:VIE786440 VRY786439:VSA786440 WBU786439:WBW786440 WLQ786439:WLS786440 WVM786439:WVO786440 E851975:G851976 JA851975:JC851976 SW851975:SY851976 ACS851975:ACU851976 AMO851975:AMQ851976 AWK851975:AWM851976 BGG851975:BGI851976 BQC851975:BQE851976 BZY851975:CAA851976 CJU851975:CJW851976 CTQ851975:CTS851976 DDM851975:DDO851976 DNI851975:DNK851976 DXE851975:DXG851976 EHA851975:EHC851976 EQW851975:EQY851976 FAS851975:FAU851976 FKO851975:FKQ851976 FUK851975:FUM851976 GEG851975:GEI851976 GOC851975:GOE851976 GXY851975:GYA851976 HHU851975:HHW851976 HRQ851975:HRS851976 IBM851975:IBO851976 ILI851975:ILK851976 IVE851975:IVG851976 JFA851975:JFC851976 JOW851975:JOY851976 JYS851975:JYU851976 KIO851975:KIQ851976 KSK851975:KSM851976 LCG851975:LCI851976 LMC851975:LME851976 LVY851975:LWA851976 MFU851975:MFW851976 MPQ851975:MPS851976 MZM851975:MZO851976 NJI851975:NJK851976 NTE851975:NTG851976 ODA851975:ODC851976 OMW851975:OMY851976 OWS851975:OWU851976 PGO851975:PGQ851976 PQK851975:PQM851976 QAG851975:QAI851976 QKC851975:QKE851976 QTY851975:QUA851976 RDU851975:RDW851976 RNQ851975:RNS851976 RXM851975:RXO851976 SHI851975:SHK851976 SRE851975:SRG851976 TBA851975:TBC851976 TKW851975:TKY851976 TUS851975:TUU851976 UEO851975:UEQ851976 UOK851975:UOM851976 UYG851975:UYI851976 VIC851975:VIE851976 VRY851975:VSA851976 WBU851975:WBW851976 WLQ851975:WLS851976 WVM851975:WVO851976 E917511:G917512 JA917511:JC917512 SW917511:SY917512 ACS917511:ACU917512 AMO917511:AMQ917512 AWK917511:AWM917512 BGG917511:BGI917512 BQC917511:BQE917512 BZY917511:CAA917512 CJU917511:CJW917512 CTQ917511:CTS917512 DDM917511:DDO917512 DNI917511:DNK917512 DXE917511:DXG917512 EHA917511:EHC917512 EQW917511:EQY917512 FAS917511:FAU917512 FKO917511:FKQ917512 FUK917511:FUM917512 GEG917511:GEI917512 GOC917511:GOE917512 GXY917511:GYA917512 HHU917511:HHW917512 HRQ917511:HRS917512 IBM917511:IBO917512 ILI917511:ILK917512 IVE917511:IVG917512 JFA917511:JFC917512 JOW917511:JOY917512 JYS917511:JYU917512 KIO917511:KIQ917512 KSK917511:KSM917512 LCG917511:LCI917512 LMC917511:LME917512 LVY917511:LWA917512 MFU917511:MFW917512 MPQ917511:MPS917512 MZM917511:MZO917512 NJI917511:NJK917512 NTE917511:NTG917512 ODA917511:ODC917512 OMW917511:OMY917512 OWS917511:OWU917512 PGO917511:PGQ917512 PQK917511:PQM917512 QAG917511:QAI917512 QKC917511:QKE917512 QTY917511:QUA917512 RDU917511:RDW917512 RNQ917511:RNS917512 RXM917511:RXO917512 SHI917511:SHK917512 SRE917511:SRG917512 TBA917511:TBC917512 TKW917511:TKY917512 TUS917511:TUU917512 UEO917511:UEQ917512 UOK917511:UOM917512 UYG917511:UYI917512 VIC917511:VIE917512 VRY917511:VSA917512 WBU917511:WBW917512 WLQ917511:WLS917512 WVM917511:WVO917512 E983047:G983048 JA983047:JC983048 SW983047:SY983048 ACS983047:ACU983048 AMO983047:AMQ983048 AWK983047:AWM983048 BGG983047:BGI983048 BQC983047:BQE983048 BZY983047:CAA983048 CJU983047:CJW983048 CTQ983047:CTS983048 DDM983047:DDO983048 DNI983047:DNK983048 DXE983047:DXG983048 EHA983047:EHC983048 EQW983047:EQY983048 FAS983047:FAU983048 FKO983047:FKQ983048 FUK983047:FUM983048 GEG983047:GEI983048 GOC983047:GOE983048 GXY983047:GYA983048 HHU983047:HHW983048 HRQ983047:HRS983048 IBM983047:IBO983048 ILI983047:ILK983048 IVE983047:IVG983048 JFA983047:JFC983048 JOW983047:JOY983048 JYS983047:JYU983048 KIO983047:KIQ983048 KSK983047:KSM983048 LCG983047:LCI983048 LMC983047:LME983048 LVY983047:LWA983048 MFU983047:MFW983048 MPQ983047:MPS983048 MZM983047:MZO983048 NJI983047:NJK983048 NTE983047:NTG983048 ODA983047:ODC983048 OMW983047:OMY983048 OWS983047:OWU983048 PGO983047:PGQ983048 PQK983047:PQM983048 QAG983047:QAI983048 QKC983047:QKE983048 QTY983047:QUA983048 RDU983047:RDW983048 RNQ983047:RNS983048 RXM983047:RXO983048 SHI983047:SHK983048 SRE983047:SRG983048 TBA983047:TBC983048 TKW983047:TKY983048 TUS983047:TUU983048 UEO983047:UEQ983048 UOK983047:UOM983048 UYG983047:UYI983048 VIC983047:VIE983048 VRY983047:VSA983048 WBU983047:WBW983048 WLQ983047:WLS983048 WVM983047:WVO983048 WVM983049:WVZ983058 E65545:R65554 JA65545:JN65554 SW65545:TJ65554 ACS65545:ADF65554 AMO65545:ANB65554 AWK65545:AWX65554 BGG65545:BGT65554 BQC65545:BQP65554 BZY65545:CAL65554 CJU65545:CKH65554 CTQ65545:CUD65554 DDM65545:DDZ65554 DNI65545:DNV65554 DXE65545:DXR65554 EHA65545:EHN65554 EQW65545:ERJ65554 FAS65545:FBF65554 FKO65545:FLB65554 FUK65545:FUX65554 GEG65545:GET65554 GOC65545:GOP65554 GXY65545:GYL65554 HHU65545:HIH65554 HRQ65545:HSD65554 IBM65545:IBZ65554 ILI65545:ILV65554 IVE65545:IVR65554 JFA65545:JFN65554 JOW65545:JPJ65554 JYS65545:JZF65554 KIO65545:KJB65554 KSK65545:KSX65554 LCG65545:LCT65554 LMC65545:LMP65554 LVY65545:LWL65554 MFU65545:MGH65554 MPQ65545:MQD65554 MZM65545:MZZ65554 NJI65545:NJV65554 NTE65545:NTR65554 ODA65545:ODN65554 OMW65545:ONJ65554 OWS65545:OXF65554 PGO65545:PHB65554 PQK65545:PQX65554 QAG65545:QAT65554 QKC65545:QKP65554 QTY65545:QUL65554 RDU65545:REH65554 RNQ65545:ROD65554 RXM65545:RXZ65554 SHI65545:SHV65554 SRE65545:SRR65554 TBA65545:TBN65554 TKW65545:TLJ65554 TUS65545:TVF65554 UEO65545:UFB65554 UOK65545:UOX65554 UYG65545:UYT65554 VIC65545:VIP65554 VRY65545:VSL65554 WBU65545:WCH65554 WLQ65545:WMD65554 WVM65545:WVZ65554 E131081:R131090 JA131081:JN131090 SW131081:TJ131090 ACS131081:ADF131090 AMO131081:ANB131090 AWK131081:AWX131090 BGG131081:BGT131090 BQC131081:BQP131090 BZY131081:CAL131090 CJU131081:CKH131090 CTQ131081:CUD131090 DDM131081:DDZ131090 DNI131081:DNV131090 DXE131081:DXR131090 EHA131081:EHN131090 EQW131081:ERJ131090 FAS131081:FBF131090 FKO131081:FLB131090 FUK131081:FUX131090 GEG131081:GET131090 GOC131081:GOP131090 GXY131081:GYL131090 HHU131081:HIH131090 HRQ131081:HSD131090 IBM131081:IBZ131090 ILI131081:ILV131090 IVE131081:IVR131090 JFA131081:JFN131090 JOW131081:JPJ131090 JYS131081:JZF131090 KIO131081:KJB131090 KSK131081:KSX131090 LCG131081:LCT131090 LMC131081:LMP131090 LVY131081:LWL131090 MFU131081:MGH131090 MPQ131081:MQD131090 MZM131081:MZZ131090 NJI131081:NJV131090 NTE131081:NTR131090 ODA131081:ODN131090 OMW131081:ONJ131090 OWS131081:OXF131090 PGO131081:PHB131090 PQK131081:PQX131090 QAG131081:QAT131090 QKC131081:QKP131090 QTY131081:QUL131090 RDU131081:REH131090 RNQ131081:ROD131090 RXM131081:RXZ131090 SHI131081:SHV131090 SRE131081:SRR131090 TBA131081:TBN131090 TKW131081:TLJ131090 TUS131081:TVF131090 UEO131081:UFB131090 UOK131081:UOX131090 UYG131081:UYT131090 VIC131081:VIP131090 VRY131081:VSL131090 WBU131081:WCH131090 WLQ131081:WMD131090 WVM131081:WVZ131090 E196617:R196626 JA196617:JN196626 SW196617:TJ196626 ACS196617:ADF196626 AMO196617:ANB196626 AWK196617:AWX196626 BGG196617:BGT196626 BQC196617:BQP196626 BZY196617:CAL196626 CJU196617:CKH196626 CTQ196617:CUD196626 DDM196617:DDZ196626 DNI196617:DNV196626 DXE196617:DXR196626 EHA196617:EHN196626 EQW196617:ERJ196626 FAS196617:FBF196626 FKO196617:FLB196626 FUK196617:FUX196626 GEG196617:GET196626 GOC196617:GOP196626 GXY196617:GYL196626 HHU196617:HIH196626 HRQ196617:HSD196626 IBM196617:IBZ196626 ILI196617:ILV196626 IVE196617:IVR196626 JFA196617:JFN196626 JOW196617:JPJ196626 JYS196617:JZF196626 KIO196617:KJB196626 KSK196617:KSX196626 LCG196617:LCT196626 LMC196617:LMP196626 LVY196617:LWL196626 MFU196617:MGH196626 MPQ196617:MQD196626 MZM196617:MZZ196626 NJI196617:NJV196626 NTE196617:NTR196626 ODA196617:ODN196626 OMW196617:ONJ196626 OWS196617:OXF196626 PGO196617:PHB196626 PQK196617:PQX196626 QAG196617:QAT196626 QKC196617:QKP196626 QTY196617:QUL196626 RDU196617:REH196626 RNQ196617:ROD196626 RXM196617:RXZ196626 SHI196617:SHV196626 SRE196617:SRR196626 TBA196617:TBN196626 TKW196617:TLJ196626 TUS196617:TVF196626 UEO196617:UFB196626 UOK196617:UOX196626 UYG196617:UYT196626 VIC196617:VIP196626 VRY196617:VSL196626 WBU196617:WCH196626 WLQ196617:WMD196626 WVM196617:WVZ196626 E262153:R262162 JA262153:JN262162 SW262153:TJ262162 ACS262153:ADF262162 AMO262153:ANB262162 AWK262153:AWX262162 BGG262153:BGT262162 BQC262153:BQP262162 BZY262153:CAL262162 CJU262153:CKH262162 CTQ262153:CUD262162 DDM262153:DDZ262162 DNI262153:DNV262162 DXE262153:DXR262162 EHA262153:EHN262162 EQW262153:ERJ262162 FAS262153:FBF262162 FKO262153:FLB262162 FUK262153:FUX262162 GEG262153:GET262162 GOC262153:GOP262162 GXY262153:GYL262162 HHU262153:HIH262162 HRQ262153:HSD262162 IBM262153:IBZ262162 ILI262153:ILV262162 IVE262153:IVR262162 JFA262153:JFN262162 JOW262153:JPJ262162 JYS262153:JZF262162 KIO262153:KJB262162 KSK262153:KSX262162 LCG262153:LCT262162 LMC262153:LMP262162 LVY262153:LWL262162 MFU262153:MGH262162 MPQ262153:MQD262162 MZM262153:MZZ262162 NJI262153:NJV262162 NTE262153:NTR262162 ODA262153:ODN262162 OMW262153:ONJ262162 OWS262153:OXF262162 PGO262153:PHB262162 PQK262153:PQX262162 QAG262153:QAT262162 QKC262153:QKP262162 QTY262153:QUL262162 RDU262153:REH262162 RNQ262153:ROD262162 RXM262153:RXZ262162 SHI262153:SHV262162 SRE262153:SRR262162 TBA262153:TBN262162 TKW262153:TLJ262162 TUS262153:TVF262162 UEO262153:UFB262162 UOK262153:UOX262162 UYG262153:UYT262162 VIC262153:VIP262162 VRY262153:VSL262162 WBU262153:WCH262162 WLQ262153:WMD262162 WVM262153:WVZ262162 E327689:R327698 JA327689:JN327698 SW327689:TJ327698 ACS327689:ADF327698 AMO327689:ANB327698 AWK327689:AWX327698 BGG327689:BGT327698 BQC327689:BQP327698 BZY327689:CAL327698 CJU327689:CKH327698 CTQ327689:CUD327698 DDM327689:DDZ327698 DNI327689:DNV327698 DXE327689:DXR327698 EHA327689:EHN327698 EQW327689:ERJ327698 FAS327689:FBF327698 FKO327689:FLB327698 FUK327689:FUX327698 GEG327689:GET327698 GOC327689:GOP327698 GXY327689:GYL327698 HHU327689:HIH327698 HRQ327689:HSD327698 IBM327689:IBZ327698 ILI327689:ILV327698 IVE327689:IVR327698 JFA327689:JFN327698 JOW327689:JPJ327698 JYS327689:JZF327698 KIO327689:KJB327698 KSK327689:KSX327698 LCG327689:LCT327698 LMC327689:LMP327698 LVY327689:LWL327698 MFU327689:MGH327698 MPQ327689:MQD327698 MZM327689:MZZ327698 NJI327689:NJV327698 NTE327689:NTR327698 ODA327689:ODN327698 OMW327689:ONJ327698 OWS327689:OXF327698 PGO327689:PHB327698 PQK327689:PQX327698 QAG327689:QAT327698 QKC327689:QKP327698 QTY327689:QUL327698 RDU327689:REH327698 RNQ327689:ROD327698 RXM327689:RXZ327698 SHI327689:SHV327698 SRE327689:SRR327698 TBA327689:TBN327698 TKW327689:TLJ327698 TUS327689:TVF327698 UEO327689:UFB327698 UOK327689:UOX327698 UYG327689:UYT327698 VIC327689:VIP327698 VRY327689:VSL327698 WBU327689:WCH327698 WLQ327689:WMD327698 WVM327689:WVZ327698 E393225:R393234 JA393225:JN393234 SW393225:TJ393234 ACS393225:ADF393234 AMO393225:ANB393234 AWK393225:AWX393234 BGG393225:BGT393234 BQC393225:BQP393234 BZY393225:CAL393234 CJU393225:CKH393234 CTQ393225:CUD393234 DDM393225:DDZ393234 DNI393225:DNV393234 DXE393225:DXR393234 EHA393225:EHN393234 EQW393225:ERJ393234 FAS393225:FBF393234 FKO393225:FLB393234 FUK393225:FUX393234 GEG393225:GET393234 GOC393225:GOP393234 GXY393225:GYL393234 HHU393225:HIH393234 HRQ393225:HSD393234 IBM393225:IBZ393234 ILI393225:ILV393234 IVE393225:IVR393234 JFA393225:JFN393234 JOW393225:JPJ393234 JYS393225:JZF393234 KIO393225:KJB393234 KSK393225:KSX393234 LCG393225:LCT393234 LMC393225:LMP393234 LVY393225:LWL393234 MFU393225:MGH393234 MPQ393225:MQD393234 MZM393225:MZZ393234 NJI393225:NJV393234 NTE393225:NTR393234 ODA393225:ODN393234 OMW393225:ONJ393234 OWS393225:OXF393234 PGO393225:PHB393234 PQK393225:PQX393234 QAG393225:QAT393234 QKC393225:QKP393234 QTY393225:QUL393234 RDU393225:REH393234 RNQ393225:ROD393234 RXM393225:RXZ393234 SHI393225:SHV393234 SRE393225:SRR393234 TBA393225:TBN393234 TKW393225:TLJ393234 TUS393225:TVF393234 UEO393225:UFB393234 UOK393225:UOX393234 UYG393225:UYT393234 VIC393225:VIP393234 VRY393225:VSL393234 WBU393225:WCH393234 WLQ393225:WMD393234 WVM393225:WVZ393234 E458761:R458770 JA458761:JN458770 SW458761:TJ458770 ACS458761:ADF458770 AMO458761:ANB458770 AWK458761:AWX458770 BGG458761:BGT458770 BQC458761:BQP458770 BZY458761:CAL458770 CJU458761:CKH458770 CTQ458761:CUD458770 DDM458761:DDZ458770 DNI458761:DNV458770 DXE458761:DXR458770 EHA458761:EHN458770 EQW458761:ERJ458770 FAS458761:FBF458770 FKO458761:FLB458770 FUK458761:FUX458770 GEG458761:GET458770 GOC458761:GOP458770 GXY458761:GYL458770 HHU458761:HIH458770 HRQ458761:HSD458770 IBM458761:IBZ458770 ILI458761:ILV458770 IVE458761:IVR458770 JFA458761:JFN458770 JOW458761:JPJ458770 JYS458761:JZF458770 KIO458761:KJB458770 KSK458761:KSX458770 LCG458761:LCT458770 LMC458761:LMP458770 LVY458761:LWL458770 MFU458761:MGH458770 MPQ458761:MQD458770 MZM458761:MZZ458770 NJI458761:NJV458770 NTE458761:NTR458770 ODA458761:ODN458770 OMW458761:ONJ458770 OWS458761:OXF458770 PGO458761:PHB458770 PQK458761:PQX458770 QAG458761:QAT458770 QKC458761:QKP458770 QTY458761:QUL458770 RDU458761:REH458770 RNQ458761:ROD458770 RXM458761:RXZ458770 SHI458761:SHV458770 SRE458761:SRR458770 TBA458761:TBN458770 TKW458761:TLJ458770 TUS458761:TVF458770 UEO458761:UFB458770 UOK458761:UOX458770 UYG458761:UYT458770 VIC458761:VIP458770 VRY458761:VSL458770 WBU458761:WCH458770 WLQ458761:WMD458770 WVM458761:WVZ458770 E524297:R524306 JA524297:JN524306 SW524297:TJ524306 ACS524297:ADF524306 AMO524297:ANB524306 AWK524297:AWX524306 BGG524297:BGT524306 BQC524297:BQP524306 BZY524297:CAL524306 CJU524297:CKH524306 CTQ524297:CUD524306 DDM524297:DDZ524306 DNI524297:DNV524306 DXE524297:DXR524306 EHA524297:EHN524306 EQW524297:ERJ524306 FAS524297:FBF524306 FKO524297:FLB524306 FUK524297:FUX524306 GEG524297:GET524306 GOC524297:GOP524306 GXY524297:GYL524306 HHU524297:HIH524306 HRQ524297:HSD524306 IBM524297:IBZ524306 ILI524297:ILV524306 IVE524297:IVR524306 JFA524297:JFN524306 JOW524297:JPJ524306 JYS524297:JZF524306 KIO524297:KJB524306 KSK524297:KSX524306 LCG524297:LCT524306 LMC524297:LMP524306 LVY524297:LWL524306 MFU524297:MGH524306 MPQ524297:MQD524306 MZM524297:MZZ524306 NJI524297:NJV524306 NTE524297:NTR524306 ODA524297:ODN524306 OMW524297:ONJ524306 OWS524297:OXF524306 PGO524297:PHB524306 PQK524297:PQX524306 QAG524297:QAT524306 QKC524297:QKP524306 QTY524297:QUL524306 RDU524297:REH524306 RNQ524297:ROD524306 RXM524297:RXZ524306 SHI524297:SHV524306 SRE524297:SRR524306 TBA524297:TBN524306 TKW524297:TLJ524306 TUS524297:TVF524306 UEO524297:UFB524306 UOK524297:UOX524306 UYG524297:UYT524306 VIC524297:VIP524306 VRY524297:VSL524306 WBU524297:WCH524306 WLQ524297:WMD524306 WVM524297:WVZ524306 E589833:R589842 JA589833:JN589842 SW589833:TJ589842 ACS589833:ADF589842 AMO589833:ANB589842 AWK589833:AWX589842 BGG589833:BGT589842 BQC589833:BQP589842 BZY589833:CAL589842 CJU589833:CKH589842 CTQ589833:CUD589842 DDM589833:DDZ589842 DNI589833:DNV589842 DXE589833:DXR589842 EHA589833:EHN589842 EQW589833:ERJ589842 FAS589833:FBF589842 FKO589833:FLB589842 FUK589833:FUX589842 GEG589833:GET589842 GOC589833:GOP589842 GXY589833:GYL589842 HHU589833:HIH589842 HRQ589833:HSD589842 IBM589833:IBZ589842 ILI589833:ILV589842 IVE589833:IVR589842 JFA589833:JFN589842 JOW589833:JPJ589842 JYS589833:JZF589842 KIO589833:KJB589842 KSK589833:KSX589842 LCG589833:LCT589842 LMC589833:LMP589842 LVY589833:LWL589842 MFU589833:MGH589842 MPQ589833:MQD589842 MZM589833:MZZ589842 NJI589833:NJV589842 NTE589833:NTR589842 ODA589833:ODN589842 OMW589833:ONJ589842 OWS589833:OXF589842 PGO589833:PHB589842 PQK589833:PQX589842 QAG589833:QAT589842 QKC589833:QKP589842 QTY589833:QUL589842 RDU589833:REH589842 RNQ589833:ROD589842 RXM589833:RXZ589842 SHI589833:SHV589842 SRE589833:SRR589842 TBA589833:TBN589842 TKW589833:TLJ589842 TUS589833:TVF589842 UEO589833:UFB589842 UOK589833:UOX589842 UYG589833:UYT589842 VIC589833:VIP589842 VRY589833:VSL589842 WBU589833:WCH589842 WLQ589833:WMD589842 WVM589833:WVZ589842 E655369:R655378 JA655369:JN655378 SW655369:TJ655378 ACS655369:ADF655378 AMO655369:ANB655378 AWK655369:AWX655378 BGG655369:BGT655378 BQC655369:BQP655378 BZY655369:CAL655378 CJU655369:CKH655378 CTQ655369:CUD655378 DDM655369:DDZ655378 DNI655369:DNV655378 DXE655369:DXR655378 EHA655369:EHN655378 EQW655369:ERJ655378 FAS655369:FBF655378 FKO655369:FLB655378 FUK655369:FUX655378 GEG655369:GET655378 GOC655369:GOP655378 GXY655369:GYL655378 HHU655369:HIH655378 HRQ655369:HSD655378 IBM655369:IBZ655378 ILI655369:ILV655378 IVE655369:IVR655378 JFA655369:JFN655378 JOW655369:JPJ655378 JYS655369:JZF655378 KIO655369:KJB655378 KSK655369:KSX655378 LCG655369:LCT655378 LMC655369:LMP655378 LVY655369:LWL655378 MFU655369:MGH655378 MPQ655369:MQD655378 MZM655369:MZZ655378 NJI655369:NJV655378 NTE655369:NTR655378 ODA655369:ODN655378 OMW655369:ONJ655378 OWS655369:OXF655378 PGO655369:PHB655378 PQK655369:PQX655378 QAG655369:QAT655378 QKC655369:QKP655378 QTY655369:QUL655378 RDU655369:REH655378 RNQ655369:ROD655378 RXM655369:RXZ655378 SHI655369:SHV655378 SRE655369:SRR655378 TBA655369:TBN655378 TKW655369:TLJ655378 TUS655369:TVF655378 UEO655369:UFB655378 UOK655369:UOX655378 UYG655369:UYT655378 VIC655369:VIP655378 VRY655369:VSL655378 WBU655369:WCH655378 WLQ655369:WMD655378 WVM655369:WVZ655378 E720905:R720914 JA720905:JN720914 SW720905:TJ720914 ACS720905:ADF720914 AMO720905:ANB720914 AWK720905:AWX720914 BGG720905:BGT720914 BQC720905:BQP720914 BZY720905:CAL720914 CJU720905:CKH720914 CTQ720905:CUD720914 DDM720905:DDZ720914 DNI720905:DNV720914 DXE720905:DXR720914 EHA720905:EHN720914 EQW720905:ERJ720914 FAS720905:FBF720914 FKO720905:FLB720914 FUK720905:FUX720914 GEG720905:GET720914 GOC720905:GOP720914 GXY720905:GYL720914 HHU720905:HIH720914 HRQ720905:HSD720914 IBM720905:IBZ720914 ILI720905:ILV720914 IVE720905:IVR720914 JFA720905:JFN720914 JOW720905:JPJ720914 JYS720905:JZF720914 KIO720905:KJB720914 KSK720905:KSX720914 LCG720905:LCT720914 LMC720905:LMP720914 LVY720905:LWL720914 MFU720905:MGH720914 MPQ720905:MQD720914 MZM720905:MZZ720914 NJI720905:NJV720914 NTE720905:NTR720914 ODA720905:ODN720914 OMW720905:ONJ720914 OWS720905:OXF720914 PGO720905:PHB720914 PQK720905:PQX720914 QAG720905:QAT720914 QKC720905:QKP720914 QTY720905:QUL720914 RDU720905:REH720914 RNQ720905:ROD720914 RXM720905:RXZ720914 SHI720905:SHV720914 SRE720905:SRR720914 TBA720905:TBN720914 TKW720905:TLJ720914 TUS720905:TVF720914 UEO720905:UFB720914 UOK720905:UOX720914 UYG720905:UYT720914 VIC720905:VIP720914 VRY720905:VSL720914 WBU720905:WCH720914 WLQ720905:WMD720914 WVM720905:WVZ720914 E786441:R786450 JA786441:JN786450 SW786441:TJ786450 ACS786441:ADF786450 AMO786441:ANB786450 AWK786441:AWX786450 BGG786441:BGT786450 BQC786441:BQP786450 BZY786441:CAL786450 CJU786441:CKH786450 CTQ786441:CUD786450 DDM786441:DDZ786450 DNI786441:DNV786450 DXE786441:DXR786450 EHA786441:EHN786450 EQW786441:ERJ786450 FAS786441:FBF786450 FKO786441:FLB786450 FUK786441:FUX786450 GEG786441:GET786450 GOC786441:GOP786450 GXY786441:GYL786450 HHU786441:HIH786450 HRQ786441:HSD786450 IBM786441:IBZ786450 ILI786441:ILV786450 IVE786441:IVR786450 JFA786441:JFN786450 JOW786441:JPJ786450 JYS786441:JZF786450 KIO786441:KJB786450 KSK786441:KSX786450 LCG786441:LCT786450 LMC786441:LMP786450 LVY786441:LWL786450 MFU786441:MGH786450 MPQ786441:MQD786450 MZM786441:MZZ786450 NJI786441:NJV786450 NTE786441:NTR786450 ODA786441:ODN786450 OMW786441:ONJ786450 OWS786441:OXF786450 PGO786441:PHB786450 PQK786441:PQX786450 QAG786441:QAT786450 QKC786441:QKP786450 QTY786441:QUL786450 RDU786441:REH786450 RNQ786441:ROD786450 RXM786441:RXZ786450 SHI786441:SHV786450 SRE786441:SRR786450 TBA786441:TBN786450 TKW786441:TLJ786450 TUS786441:TVF786450 UEO786441:UFB786450 UOK786441:UOX786450 UYG786441:UYT786450 VIC786441:VIP786450 VRY786441:VSL786450 WBU786441:WCH786450 WLQ786441:WMD786450 WVM786441:WVZ786450 E851977:R851986 JA851977:JN851986 SW851977:TJ851986 ACS851977:ADF851986 AMO851977:ANB851986 AWK851977:AWX851986 BGG851977:BGT851986 BQC851977:BQP851986 BZY851977:CAL851986 CJU851977:CKH851986 CTQ851977:CUD851986 DDM851977:DDZ851986 DNI851977:DNV851986 DXE851977:DXR851986 EHA851977:EHN851986 EQW851977:ERJ851986 FAS851977:FBF851986 FKO851977:FLB851986 FUK851977:FUX851986 GEG851977:GET851986 GOC851977:GOP851986 GXY851977:GYL851986 HHU851977:HIH851986 HRQ851977:HSD851986 IBM851977:IBZ851986 ILI851977:ILV851986 IVE851977:IVR851986 JFA851977:JFN851986 JOW851977:JPJ851986 JYS851977:JZF851986 KIO851977:KJB851986 KSK851977:KSX851986 LCG851977:LCT851986 LMC851977:LMP851986 LVY851977:LWL851986 MFU851977:MGH851986 MPQ851977:MQD851986 MZM851977:MZZ851986 NJI851977:NJV851986 NTE851977:NTR851986 ODA851977:ODN851986 OMW851977:ONJ851986 OWS851977:OXF851986 PGO851977:PHB851986 PQK851977:PQX851986 QAG851977:QAT851986 QKC851977:QKP851986 QTY851977:QUL851986 RDU851977:REH851986 RNQ851977:ROD851986 RXM851977:RXZ851986 SHI851977:SHV851986 SRE851977:SRR851986 TBA851977:TBN851986 TKW851977:TLJ851986 TUS851977:TVF851986 UEO851977:UFB851986 UOK851977:UOX851986 UYG851977:UYT851986 VIC851977:VIP851986 VRY851977:VSL851986 WBU851977:WCH851986 WLQ851977:WMD851986 WVM851977:WVZ851986 E917513:R917522 JA917513:JN917522 SW917513:TJ917522 ACS917513:ADF917522 AMO917513:ANB917522 AWK917513:AWX917522 BGG917513:BGT917522 BQC917513:BQP917522 BZY917513:CAL917522 CJU917513:CKH917522 CTQ917513:CUD917522 DDM917513:DDZ917522 DNI917513:DNV917522 DXE917513:DXR917522 EHA917513:EHN917522 EQW917513:ERJ917522 FAS917513:FBF917522 FKO917513:FLB917522 FUK917513:FUX917522 GEG917513:GET917522 GOC917513:GOP917522 GXY917513:GYL917522 HHU917513:HIH917522 HRQ917513:HSD917522 IBM917513:IBZ917522 ILI917513:ILV917522 IVE917513:IVR917522 JFA917513:JFN917522 JOW917513:JPJ917522 JYS917513:JZF917522 KIO917513:KJB917522 KSK917513:KSX917522 LCG917513:LCT917522 LMC917513:LMP917522 LVY917513:LWL917522 MFU917513:MGH917522 MPQ917513:MQD917522 MZM917513:MZZ917522 NJI917513:NJV917522 NTE917513:NTR917522 ODA917513:ODN917522 OMW917513:ONJ917522 OWS917513:OXF917522 PGO917513:PHB917522 PQK917513:PQX917522 QAG917513:QAT917522 QKC917513:QKP917522 QTY917513:QUL917522 RDU917513:REH917522 RNQ917513:ROD917522 RXM917513:RXZ917522 SHI917513:SHV917522 SRE917513:SRR917522 TBA917513:TBN917522 TKW917513:TLJ917522 TUS917513:TVF917522 UEO917513:UFB917522 UOK917513:UOX917522 UYG917513:UYT917522 VIC917513:VIP917522 VRY917513:VSL917522 WBU917513:WCH917522 WLQ917513:WMD917522 WVM917513:WVZ917522 E983049:R983058 JA983049:JN983058 SW983049:TJ983058 ACS983049:ADF983058 AMO983049:ANB983058 AWK983049:AWX983058 BGG983049:BGT983058 BQC983049:BQP983058 BZY983049:CAL983058 CJU983049:CKH983058 CTQ983049:CUD983058 DDM983049:DDZ983058 DNI983049:DNV983058 DXE983049:DXR983058 EHA983049:EHN983058 EQW983049:ERJ983058 FAS983049:FBF983058 FKO983049:FLB983058 FUK983049:FUX983058 GEG983049:GET983058 GOC983049:GOP983058 GXY983049:GYL983058 HHU983049:HIH983058 HRQ983049:HSD983058 IBM983049:IBZ983058 ILI983049:ILV983058 IVE983049:IVR983058 JFA983049:JFN983058 JOW983049:JPJ983058 JYS983049:JZF983058 KIO983049:KJB983058 KSK983049:KSX983058 LCG983049:LCT983058 LMC983049:LMP983058 LVY983049:LWL983058 MFU983049:MGH983058 MPQ983049:MQD983058 MZM983049:MZZ983058 NJI983049:NJV983058 NTE983049:NTR983058 ODA983049:ODN983058 OMW983049:ONJ983058 OWS983049:OXF983058 PGO983049:PHB983058 PQK983049:PQX983058 QAG983049:QAT983058 QKC983049:QKP983058 QTY983049:QUL983058 RDU983049:REH983058 RNQ983049:ROD983058 RXM983049:RXZ983058 SHI983049:SHV983058 SRE983049:SRR983058 TBA983049:TBN983058 TKW983049:TLJ983058 TUS983049:TVF983058 UEO983049:UFB983058 UOK983049:UOX983058 UYG983049:UYT983058 VIC983049:VIP983058 VRY983049:VSL983058 WBU983049:WCH983058 WLQ983049:WMD983058 E11:R18 WVM11:WVZ18 WLQ11:WMD18 WBU11:WCH18 VRY11:VSL18 VIC11:VIP18 UYG11:UYT18 UOK11:UOX18 UEO11:UFB18 TUS11:TVF18 TKW11:TLJ18 TBA11:TBN18 SRE11:SRR18 SHI11:SHV18 RXM11:RXZ18 RNQ11:ROD18 RDU11:REH18 QTY11:QUL18 QKC11:QKP18 QAG11:QAT18 PQK11:PQX18 PGO11:PHB18 OWS11:OXF18 OMW11:ONJ18 ODA11:ODN18 NTE11:NTR18 NJI11:NJV18 MZM11:MZZ18 MPQ11:MQD18 MFU11:MGH18 LVY11:LWL18 LMC11:LMP18 LCG11:LCT18 KSK11:KSX18 KIO11:KJB18 JYS11:JZF18 JOW11:JPJ18 JFA11:JFN18 IVE11:IVR18 ILI11:ILV18 IBM11:IBZ18 HRQ11:HSD18 HHU11:HIH18 GXY11:GYL18 GOC11:GOP18 GEG11:GET18 FUK11:FUX18 FKO11:FLB18 FAS11:FBF18 EQW11:ERJ18 EHA11:EHN18 DXE11:DXR18 DNI11:DNV18 DDM11:DDZ18 CTQ11:CUD18 CJU11:CKH18 BZY11:CAL18 BQC11:BQP18 BGG11:BGT18 AWK11:AWX18 AMO11:ANB18 ACS11:ADF18 SW11:TJ18 JA11:JN18">
      <formula1>"O,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8"/>
  <sheetViews>
    <sheetView topLeftCell="C1" zoomScaleNormal="100" workbookViewId="0">
      <selection activeCell="D18" sqref="D18"/>
    </sheetView>
  </sheetViews>
  <sheetFormatPr defaultRowHeight="12.75"/>
  <cols>
    <col min="1" max="1" width="7.125" style="50" customWidth="1"/>
    <col min="2" max="2" width="14.75" style="50" customWidth="1"/>
    <col min="3" max="3" width="15.875" style="50" customWidth="1"/>
    <col min="4" max="4" width="30.375" style="21" customWidth="1"/>
    <col min="5" max="5" width="30.12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5" t="s">
        <v>0</v>
      </c>
      <c r="B4" s="175"/>
      <c r="C4" s="175"/>
      <c r="D4" s="175"/>
      <c r="E4" s="176" t="str">
        <f>Cover!B4</f>
        <v>WingS</v>
      </c>
      <c r="F4" s="177"/>
      <c r="G4" s="177"/>
      <c r="H4" s="178"/>
    </row>
    <row r="5" spans="1:8" ht="14.25" customHeight="1">
      <c r="A5" s="175" t="s">
        <v>2</v>
      </c>
      <c r="B5" s="175"/>
      <c r="C5" s="175"/>
      <c r="D5" s="175"/>
      <c r="E5" s="176" t="str">
        <f>Cover!B5</f>
        <v>WS</v>
      </c>
      <c r="F5" s="177"/>
      <c r="G5" s="177"/>
      <c r="H5" s="178"/>
    </row>
    <row r="6" spans="1:8" s="26" customFormat="1" ht="80.25" customHeight="1">
      <c r="A6" s="174" t="s">
        <v>10</v>
      </c>
      <c r="B6" s="174"/>
      <c r="C6" s="174"/>
      <c r="D6" s="174"/>
      <c r="E6" s="179" t="s">
        <v>106</v>
      </c>
      <c r="F6" s="180"/>
      <c r="G6" s="180"/>
      <c r="H6" s="181"/>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117</v>
      </c>
      <c r="D10" s="42" t="s">
        <v>118</v>
      </c>
      <c r="E10" s="42" t="s">
        <v>118</v>
      </c>
      <c r="F10" t="str">
        <f t="shared" ref="F10:F17" si="0">E10</f>
        <v>AddNewOrganization</v>
      </c>
      <c r="G10" s="43"/>
      <c r="H10" s="44"/>
    </row>
    <row r="11" spans="1:8" ht="13.5">
      <c r="A11" s="123">
        <v>2</v>
      </c>
      <c r="B11" s="42"/>
      <c r="C11" s="42" t="s">
        <v>117</v>
      </c>
      <c r="D11" s="170" t="s">
        <v>124</v>
      </c>
      <c r="E11" s="170" t="s">
        <v>124</v>
      </c>
      <c r="F11" t="str">
        <f t="shared" si="0"/>
        <v>UpdateOrganization</v>
      </c>
      <c r="G11" s="43"/>
      <c r="H11" s="44"/>
    </row>
    <row r="12" spans="1:8" ht="13.5">
      <c r="A12" s="123">
        <v>3</v>
      </c>
      <c r="B12" s="42"/>
      <c r="C12" s="42" t="s">
        <v>117</v>
      </c>
      <c r="D12" s="42" t="s">
        <v>119</v>
      </c>
      <c r="E12" s="42" t="s">
        <v>119</v>
      </c>
      <c r="F12" t="str">
        <f t="shared" si="0"/>
        <v>GetOrganizationById</v>
      </c>
      <c r="G12" s="43"/>
      <c r="H12" s="44"/>
    </row>
    <row r="13" spans="1:8" ht="13.5">
      <c r="A13" s="123">
        <v>4</v>
      </c>
      <c r="B13" s="42"/>
      <c r="C13" s="42" t="s">
        <v>117</v>
      </c>
      <c r="D13" s="42" t="s">
        <v>120</v>
      </c>
      <c r="E13" s="42" t="s">
        <v>120</v>
      </c>
      <c r="F13" t="str">
        <f t="shared" si="0"/>
        <v>GetTopOrganization</v>
      </c>
      <c r="G13" s="43"/>
      <c r="H13" s="44"/>
    </row>
    <row r="14" spans="1:8" ht="13.5">
      <c r="A14" s="123">
        <v>5</v>
      </c>
      <c r="B14" s="170"/>
      <c r="C14" s="42" t="s">
        <v>117</v>
      </c>
      <c r="D14" s="170" t="s">
        <v>121</v>
      </c>
      <c r="E14" s="170" t="s">
        <v>121</v>
      </c>
      <c r="F14" t="str">
        <f t="shared" si="0"/>
        <v>CountOrganizationVerifyOrNot</v>
      </c>
      <c r="G14" s="171"/>
      <c r="H14" s="172"/>
    </row>
    <row r="15" spans="1:8" ht="13.5">
      <c r="A15" s="123">
        <v>6</v>
      </c>
      <c r="B15" s="170"/>
      <c r="C15" s="42" t="s">
        <v>117</v>
      </c>
      <c r="D15" s="170" t="s">
        <v>122</v>
      </c>
      <c r="E15" s="170" t="s">
        <v>122</v>
      </c>
      <c r="F15" t="str">
        <f t="shared" si="0"/>
        <v>CountOrganizationActiveOrNot</v>
      </c>
      <c r="G15" s="171"/>
      <c r="H15" s="172"/>
    </row>
    <row r="16" spans="1:8" ht="13.5">
      <c r="A16" s="123">
        <v>7</v>
      </c>
      <c r="B16" s="170"/>
      <c r="C16" s="42" t="s">
        <v>117</v>
      </c>
      <c r="D16" s="170" t="s">
        <v>123</v>
      </c>
      <c r="E16" s="170" t="s">
        <v>123</v>
      </c>
      <c r="F16" t="str">
        <f t="shared" si="0"/>
        <v>GetAllOrganization</v>
      </c>
      <c r="G16" s="171"/>
      <c r="H16" s="172"/>
    </row>
    <row r="17" spans="1:8" ht="13.5">
      <c r="A17" s="123">
        <v>8</v>
      </c>
      <c r="B17" s="170"/>
      <c r="C17" s="42" t="s">
        <v>117</v>
      </c>
      <c r="D17" s="170" t="s">
        <v>125</v>
      </c>
      <c r="E17" s="170" t="s">
        <v>125</v>
      </c>
      <c r="F17" t="str">
        <f t="shared" si="0"/>
        <v>DeleteOrganization</v>
      </c>
      <c r="G17" s="171"/>
      <c r="H17" s="172"/>
    </row>
    <row r="18" spans="1:8">
      <c r="A18" s="76"/>
      <c r="B18" s="45"/>
      <c r="C18" s="124"/>
      <c r="D18" s="46"/>
      <c r="E18" s="47"/>
      <c r="F18" s="48"/>
      <c r="G18" s="48"/>
      <c r="H18" s="49"/>
    </row>
  </sheetData>
  <mergeCells count="6">
    <mergeCell ref="A6:D6"/>
    <mergeCell ref="A4:D4"/>
    <mergeCell ref="A5:D5"/>
    <mergeCell ref="E4:H4"/>
    <mergeCell ref="E5:H5"/>
    <mergeCell ref="E6:H6"/>
  </mergeCells>
  <phoneticPr fontId="0" type="noConversion"/>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E12" sqref="E12"/>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0" t="s">
        <v>95</v>
      </c>
      <c r="B2" s="185" t="s">
        <v>96</v>
      </c>
      <c r="C2" s="186"/>
      <c r="D2" s="186"/>
      <c r="E2" s="186"/>
      <c r="F2" s="187"/>
    </row>
    <row r="3" spans="1:6">
      <c r="A3" s="101"/>
      <c r="B3" s="8"/>
      <c r="C3" s="9"/>
      <c r="D3" s="9"/>
      <c r="E3" s="56"/>
      <c r="F3" s="102"/>
    </row>
    <row r="4" spans="1:6" ht="14.25" customHeight="1">
      <c r="A4" s="91" t="s">
        <v>0</v>
      </c>
      <c r="B4" s="182" t="s">
        <v>108</v>
      </c>
      <c r="C4" s="182"/>
      <c r="D4" s="182"/>
      <c r="E4" s="91" t="s">
        <v>1</v>
      </c>
      <c r="F4" s="4" t="s">
        <v>109</v>
      </c>
    </row>
    <row r="5" spans="1:6" ht="14.25" customHeight="1">
      <c r="A5" s="91" t="s">
        <v>2</v>
      </c>
      <c r="B5" s="182" t="s">
        <v>107</v>
      </c>
      <c r="C5" s="182"/>
      <c r="D5" s="182"/>
      <c r="E5" s="91" t="s">
        <v>3</v>
      </c>
      <c r="F5" s="4" t="s">
        <v>109</v>
      </c>
    </row>
    <row r="6" spans="1:6" ht="15.75" customHeight="1">
      <c r="A6" s="183" t="s">
        <v>4</v>
      </c>
      <c r="B6" s="184" t="str">
        <f>B5&amp;"_UnitTestCase_OrganizationDAL_v1.0.xls"</f>
        <v>WS_UnitTestCase_OrganizationDAL_v1.0.xls</v>
      </c>
      <c r="C6" s="184"/>
      <c r="D6" s="184"/>
      <c r="E6" s="91" t="s">
        <v>5</v>
      </c>
      <c r="F6" s="103">
        <v>42594</v>
      </c>
    </row>
    <row r="7" spans="1:6" ht="13.5" customHeight="1">
      <c r="A7" s="183"/>
      <c r="B7" s="184"/>
      <c r="C7" s="184"/>
      <c r="D7" s="184"/>
      <c r="E7" s="91" t="s">
        <v>6</v>
      </c>
      <c r="F7" s="104" t="s">
        <v>103</v>
      </c>
    </row>
    <row r="8" spans="1:6">
      <c r="A8" s="105"/>
      <c r="B8" s="5"/>
      <c r="C8" s="6"/>
      <c r="D8" s="6"/>
      <c r="E8" s="7"/>
      <c r="F8" s="106"/>
    </row>
    <row r="9" spans="1:6">
      <c r="A9" s="107"/>
      <c r="B9" s="9"/>
      <c r="C9" s="9"/>
      <c r="D9" s="9"/>
      <c r="E9" s="9"/>
      <c r="F9" s="102"/>
    </row>
    <row r="10" spans="1:6">
      <c r="A10" s="108" t="s">
        <v>7</v>
      </c>
      <c r="B10" s="9"/>
      <c r="C10" s="9"/>
      <c r="D10" s="9"/>
      <c r="E10" s="9"/>
      <c r="F10" s="102"/>
    </row>
    <row r="11" spans="1:6" s="10" customFormat="1">
      <c r="A11" s="11" t="s">
        <v>8</v>
      </c>
      <c r="B11" s="12" t="s">
        <v>6</v>
      </c>
      <c r="C11" s="12" t="s">
        <v>97</v>
      </c>
      <c r="D11" s="12" t="s">
        <v>98</v>
      </c>
      <c r="E11" s="12" t="s">
        <v>99</v>
      </c>
      <c r="F11" s="13" t="s">
        <v>100</v>
      </c>
    </row>
    <row r="12" spans="1:6" s="14" customFormat="1" ht="26.25" customHeight="1">
      <c r="A12" s="122">
        <v>42594</v>
      </c>
      <c r="B12" s="109" t="s">
        <v>101</v>
      </c>
      <c r="C12" s="16"/>
      <c r="D12" s="110" t="s">
        <v>36</v>
      </c>
      <c r="E12" s="17" t="s">
        <v>102</v>
      </c>
      <c r="F12" s="111"/>
    </row>
    <row r="13" spans="1:6" s="14" customFormat="1" ht="21.75" customHeight="1">
      <c r="A13" s="122"/>
      <c r="B13" s="109"/>
      <c r="C13" s="16"/>
      <c r="D13" s="110"/>
      <c r="E13" s="17"/>
      <c r="F13" s="112"/>
    </row>
    <row r="14" spans="1:6" s="14" customFormat="1" ht="19.5" customHeight="1">
      <c r="A14" s="18"/>
      <c r="B14" s="15"/>
      <c r="C14" s="16"/>
      <c r="D14" s="16"/>
      <c r="E14" s="16"/>
      <c r="F14" s="112"/>
    </row>
    <row r="15" spans="1:6" s="14" customFormat="1" ht="21.75" customHeight="1">
      <c r="A15" s="18"/>
      <c r="B15" s="15"/>
      <c r="C15" s="16"/>
      <c r="D15" s="16"/>
      <c r="E15" s="16"/>
      <c r="F15" s="112"/>
    </row>
    <row r="16" spans="1:6" s="14" customFormat="1" ht="21.75" customHeight="1">
      <c r="A16" s="18"/>
      <c r="B16" s="15"/>
      <c r="C16" s="42"/>
      <c r="D16" s="16"/>
      <c r="E16" s="16"/>
      <c r="F16" s="112"/>
    </row>
    <row r="17" spans="1:6" s="14" customFormat="1" ht="19.5" customHeight="1">
      <c r="A17" s="18"/>
      <c r="B17" s="15"/>
      <c r="C17" s="16"/>
      <c r="D17" s="16"/>
      <c r="E17" s="16"/>
      <c r="F17" s="112"/>
    </row>
    <row r="18" spans="1:6" s="14" customFormat="1" ht="21.75" customHeight="1">
      <c r="A18" s="18"/>
      <c r="B18" s="15"/>
      <c r="C18" s="16"/>
      <c r="D18" s="16"/>
      <c r="E18" s="16"/>
      <c r="F18" s="112"/>
    </row>
    <row r="19" spans="1:6" s="14" customFormat="1" ht="19.5" customHeight="1">
      <c r="A19" s="18"/>
      <c r="B19" s="15"/>
      <c r="C19" s="16"/>
      <c r="D19" s="16"/>
      <c r="E19" s="16"/>
      <c r="F19" s="112"/>
    </row>
    <row r="20" spans="1:6">
      <c r="A20" s="113"/>
      <c r="B20" s="15"/>
      <c r="C20" s="98"/>
      <c r="D20" s="98"/>
      <c r="E20" s="98"/>
      <c r="F20" s="114"/>
    </row>
    <row r="21" spans="1:6">
      <c r="A21" s="113"/>
      <c r="B21" s="15"/>
      <c r="C21" s="98"/>
      <c r="D21" s="98"/>
      <c r="E21" s="98"/>
      <c r="F21" s="114"/>
    </row>
    <row r="22" spans="1:6">
      <c r="A22" s="113"/>
      <c r="B22" s="15"/>
      <c r="C22" s="98"/>
      <c r="D22" s="98"/>
      <c r="E22" s="98"/>
      <c r="F22" s="114"/>
    </row>
    <row r="23" spans="1:6">
      <c r="A23" s="113"/>
      <c r="B23" s="15"/>
      <c r="C23" s="98"/>
      <c r="D23" s="98"/>
      <c r="E23" s="98"/>
      <c r="F23" s="114"/>
    </row>
    <row r="24" spans="1:6">
      <c r="A24" s="113"/>
      <c r="B24" s="15"/>
      <c r="C24" s="98"/>
      <c r="D24" s="98"/>
      <c r="E24" s="98"/>
      <c r="F24" s="114"/>
    </row>
    <row r="25" spans="1:6">
      <c r="A25" s="113"/>
      <c r="B25" s="15"/>
      <c r="C25" s="98"/>
      <c r="D25" s="98"/>
      <c r="E25" s="98"/>
      <c r="F25" s="114"/>
    </row>
    <row r="26" spans="1:6">
      <c r="A26" s="113"/>
      <c r="B26" s="15"/>
      <c r="C26" s="98"/>
      <c r="D26" s="98"/>
      <c r="E26" s="98"/>
      <c r="F26" s="114"/>
    </row>
    <row r="27" spans="1:6">
      <c r="A27" s="115"/>
      <c r="B27" s="116"/>
      <c r="C27" s="99"/>
      <c r="D27" s="99"/>
      <c r="E27" s="99"/>
      <c r="F27" s="117"/>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7"/>
  <sheetViews>
    <sheetView topLeftCell="A7" zoomScaleNormal="100" workbookViewId="0">
      <selection activeCell="I12" sqref="I12"/>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9" t="s">
        <v>18</v>
      </c>
      <c r="B2" s="189"/>
      <c r="C2" s="189"/>
      <c r="D2" s="189"/>
      <c r="E2" s="189"/>
      <c r="F2" s="189"/>
      <c r="G2" s="189"/>
      <c r="H2" s="189"/>
      <c r="I2" s="189"/>
    </row>
    <row r="3" spans="1:10" ht="14.25" customHeight="1">
      <c r="A3" s="51"/>
      <c r="B3" s="52"/>
      <c r="C3" s="52"/>
      <c r="D3" s="52"/>
      <c r="E3" s="52"/>
      <c r="F3" s="52"/>
      <c r="G3" s="52"/>
      <c r="H3" s="52"/>
      <c r="I3" s="53"/>
    </row>
    <row r="4" spans="1:10" ht="13.5" customHeight="1">
      <c r="A4" s="93" t="s">
        <v>0</v>
      </c>
      <c r="B4" s="190" t="str">
        <f>Cover!B4</f>
        <v>WingS</v>
      </c>
      <c r="C4" s="190"/>
      <c r="D4" s="191" t="s">
        <v>1</v>
      </c>
      <c r="E4" s="191"/>
      <c r="F4" s="176" t="str">
        <f>Cover!F4</f>
        <v>TuanhaSE03108</v>
      </c>
      <c r="G4" s="177"/>
      <c r="H4" s="177"/>
      <c r="I4" s="178"/>
    </row>
    <row r="5" spans="1:10" ht="13.5" customHeight="1">
      <c r="A5" s="93" t="s">
        <v>2</v>
      </c>
      <c r="B5" s="190" t="str">
        <f>Cover!B5</f>
        <v>WS</v>
      </c>
      <c r="C5" s="190"/>
      <c r="D5" s="191" t="s">
        <v>3</v>
      </c>
      <c r="E5" s="191"/>
      <c r="F5" s="176" t="str">
        <f>Cover!F4</f>
        <v>TuanhaSE03108</v>
      </c>
      <c r="G5" s="177"/>
      <c r="H5" s="177"/>
      <c r="I5" s="178"/>
    </row>
    <row r="6" spans="1:10" ht="12.75" customHeight="1">
      <c r="A6" s="94" t="s">
        <v>4</v>
      </c>
      <c r="B6" s="190" t="str">
        <f>B5&amp;"_"&amp;"Test Report"&amp;"_"&amp;"v1.0"</f>
        <v>WS_Test Report_v1.0</v>
      </c>
      <c r="C6" s="190"/>
      <c r="D6" s="191" t="s">
        <v>5</v>
      </c>
      <c r="E6" s="191"/>
      <c r="F6" s="192">
        <f>Cover!F6</f>
        <v>42594</v>
      </c>
      <c r="G6" s="193"/>
      <c r="H6" s="193"/>
      <c r="I6" s="194"/>
      <c r="J6" s="63"/>
    </row>
    <row r="7" spans="1:10" ht="15.75" customHeight="1">
      <c r="A7" s="94" t="s">
        <v>19</v>
      </c>
      <c r="B7" s="188" t="s">
        <v>105</v>
      </c>
      <c r="C7" s="188"/>
      <c r="D7" s="188"/>
      <c r="E7" s="188"/>
      <c r="F7" s="188"/>
      <c r="G7" s="188"/>
      <c r="H7" s="188"/>
      <c r="I7" s="188"/>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3" t="str">
        <f>FunctionList!D10</f>
        <v>AddNewOrganization</v>
      </c>
      <c r="C12" s="63">
        <f>AddNewOrganization!A6</f>
        <v>2</v>
      </c>
      <c r="D12" s="63">
        <f>AddNewOrganization!C6</f>
        <v>0</v>
      </c>
      <c r="E12" s="63">
        <f>AddNewOrganization!E6</f>
        <v>0</v>
      </c>
      <c r="F12" s="63">
        <f>AddNewOrganization!I6</f>
        <v>0</v>
      </c>
      <c r="G12" s="63">
        <f>AddNewOrganization!J6</f>
        <v>2</v>
      </c>
      <c r="H12" s="63">
        <f>AddNewOrganization!K6</f>
        <v>0</v>
      </c>
      <c r="I12" s="63">
        <f>AddNewOrganization!L6</f>
        <v>2</v>
      </c>
    </row>
    <row r="13" spans="1:10" ht="13.5">
      <c r="A13" s="62">
        <v>2</v>
      </c>
      <c r="B13" s="173" t="str">
        <f>FunctionList!D11</f>
        <v>UpdateOrganization</v>
      </c>
      <c r="C13" s="63">
        <f>UpdateOrganization!A6</f>
        <v>3</v>
      </c>
      <c r="D13" s="63">
        <f>UpdateOrganization!C6</f>
        <v>0</v>
      </c>
      <c r="E13" s="63">
        <f>UpdateOrganization!E6</f>
        <v>0</v>
      </c>
      <c r="F13" s="63">
        <f>UpdateOrganization!I6</f>
        <v>0</v>
      </c>
      <c r="G13" s="63">
        <f>UpdateOrganization!J6</f>
        <v>3</v>
      </c>
      <c r="H13" s="63">
        <f>UpdateOrganization!K6</f>
        <v>0</v>
      </c>
      <c r="I13" s="63">
        <f>UpdateOrganization!L6</f>
        <v>3</v>
      </c>
    </row>
    <row r="14" spans="1:10" ht="13.5">
      <c r="A14" s="62">
        <v>3</v>
      </c>
      <c r="B14" s="173" t="str">
        <f>FunctionList!D12</f>
        <v>GetOrganizationById</v>
      </c>
      <c r="C14" s="63">
        <f>GetOrganizationById!A6</f>
        <v>2</v>
      </c>
      <c r="D14" s="63">
        <f>GetOrganizationById!C6</f>
        <v>0</v>
      </c>
      <c r="E14" s="63">
        <f>GetOrganizationById!E6</f>
        <v>0</v>
      </c>
      <c r="F14" s="63">
        <f>GetOrganizationById!I6</f>
        <v>0</v>
      </c>
      <c r="G14" s="63">
        <f>GetOrganizationById!J6</f>
        <v>2</v>
      </c>
      <c r="H14" s="63">
        <f>GetOrganizationById!K6</f>
        <v>0</v>
      </c>
      <c r="I14" s="63">
        <f>GetOrganizationById!L6</f>
        <v>2</v>
      </c>
    </row>
    <row r="15" spans="1:10" ht="13.5">
      <c r="A15" s="62">
        <v>4</v>
      </c>
      <c r="B15" s="173" t="str">
        <f>FunctionList!D13</f>
        <v>GetTopOrganization</v>
      </c>
      <c r="C15" s="63">
        <f>GetTopOrganization!A6</f>
        <v>3</v>
      </c>
      <c r="D15" s="63">
        <f>GetTopOrganization!C6</f>
        <v>0</v>
      </c>
      <c r="E15" s="63">
        <f>GetTopOrganization!E6</f>
        <v>0</v>
      </c>
      <c r="F15" s="63">
        <f>GetTopOrganization!I6</f>
        <v>0</v>
      </c>
      <c r="G15" s="63">
        <f>GetTopOrganization!J6</f>
        <v>3</v>
      </c>
      <c r="H15" s="63">
        <f>GetTopOrganization!K6</f>
        <v>0</v>
      </c>
      <c r="I15" s="63">
        <f>GetTopOrganization!L6</f>
        <v>3</v>
      </c>
    </row>
    <row r="16" spans="1:10" ht="13.5">
      <c r="A16" s="62">
        <v>5</v>
      </c>
      <c r="B16" s="173" t="str">
        <f>FunctionList!D15</f>
        <v>CountOrganizationActiveOrNot</v>
      </c>
      <c r="C16" s="63">
        <f>CountOrganizationActiveOrNot!A6</f>
        <v>3</v>
      </c>
      <c r="D16" s="63">
        <f>CountOrganizationActiveOrNot!C6</f>
        <v>0</v>
      </c>
      <c r="E16" s="63">
        <f>CountOrganizationActiveOrNot!E6</f>
        <v>0</v>
      </c>
      <c r="F16" s="63">
        <f>CountOrganizationActiveOrNot!I6</f>
        <v>0</v>
      </c>
      <c r="G16" s="63">
        <f>CountOrganizationActiveOrNot!J6</f>
        <v>3</v>
      </c>
      <c r="H16" s="63">
        <f>CountOrganizationActiveOrNot!K6</f>
        <v>0</v>
      </c>
      <c r="I16" s="63">
        <f>CountOrganizationActiveOrNot!L6</f>
        <v>3</v>
      </c>
    </row>
    <row r="17" spans="1:9" ht="13.5">
      <c r="A17" s="62">
        <v>6</v>
      </c>
      <c r="B17" s="173" t="str">
        <f>FunctionList!D14</f>
        <v>CountOrganizationVerifyOrNot</v>
      </c>
      <c r="C17" s="63">
        <f>CountOrganizationVerifyOrNot!A6</f>
        <v>3</v>
      </c>
      <c r="D17" s="63">
        <f>CountOrganizationVerifyOrNot!C6</f>
        <v>0</v>
      </c>
      <c r="E17" s="63">
        <f>CountOrganizationVerifyOrNot!E6</f>
        <v>0</v>
      </c>
      <c r="F17" s="63">
        <f>CountOrganizationVerifyOrNot!I6</f>
        <v>0</v>
      </c>
      <c r="G17" s="63">
        <f>CountOrganizationVerifyOrNot!J6</f>
        <v>3</v>
      </c>
      <c r="H17" s="63">
        <f>CountOrganizationVerifyOrNot!K6</f>
        <v>0</v>
      </c>
      <c r="I17" s="63">
        <f>CountOrganizationVerifyOrNot!L6</f>
        <v>3</v>
      </c>
    </row>
    <row r="18" spans="1:9" ht="13.5">
      <c r="A18" s="62">
        <v>7</v>
      </c>
      <c r="B18" s="173" t="str">
        <f>FunctionList!D16</f>
        <v>GetAllOrganization</v>
      </c>
      <c r="C18" s="63">
        <f>GetAllOrganization!A6</f>
        <v>2</v>
      </c>
      <c r="D18" s="63">
        <f>GetAllOrganization!C6</f>
        <v>0</v>
      </c>
      <c r="E18" s="63">
        <f>GetAllOrganization!E6</f>
        <v>0</v>
      </c>
      <c r="F18" s="63">
        <f>GetAllOrganization!I6</f>
        <v>0</v>
      </c>
      <c r="G18" s="63">
        <f>GetAllOrganization!J6</f>
        <v>2</v>
      </c>
      <c r="H18" s="63">
        <f>GetAllOrganization!K6</f>
        <v>0</v>
      </c>
      <c r="I18" s="63">
        <f>GetAllOrganization!L6</f>
        <v>2</v>
      </c>
    </row>
    <row r="19" spans="1:9" ht="13.5">
      <c r="A19" s="62">
        <v>8</v>
      </c>
      <c r="B19" s="173" t="str">
        <f>FunctionList!D17</f>
        <v>DeleteOrganization</v>
      </c>
      <c r="C19" s="63">
        <f>DeleteOrganization!A6</f>
        <v>2</v>
      </c>
      <c r="D19" s="63">
        <f>DeleteOrganization!C6</f>
        <v>0</v>
      </c>
      <c r="E19" s="63">
        <f>DeleteOrganization!E6</f>
        <v>0</v>
      </c>
      <c r="F19" s="63">
        <f>DeleteOrganization!I6</f>
        <v>0</v>
      </c>
      <c r="G19" s="63">
        <f>DeleteOrganization!J6</f>
        <v>2</v>
      </c>
      <c r="H19" s="63">
        <f>DeleteOrganization!K6</f>
        <v>0</v>
      </c>
      <c r="I19" s="63">
        <f>DeleteOrganization!L6</f>
        <v>2</v>
      </c>
    </row>
    <row r="20" spans="1:9" ht="13.5">
      <c r="A20" s="121"/>
      <c r="B20" s="120"/>
      <c r="C20" s="121"/>
      <c r="D20" s="121"/>
      <c r="E20" s="121"/>
      <c r="F20" s="121"/>
      <c r="G20" s="121"/>
      <c r="H20" s="121"/>
      <c r="I20" s="121"/>
    </row>
    <row r="21" spans="1:9" ht="14.25">
      <c r="A21" s="64"/>
      <c r="B21" s="92" t="s">
        <v>24</v>
      </c>
      <c r="C21" s="65">
        <f>SUM(C12:C19)</f>
        <v>20</v>
      </c>
      <c r="D21" s="65">
        <f t="shared" ref="D21:I21" si="0">SUM(D10:D19)</f>
        <v>0</v>
      </c>
      <c r="E21" s="65">
        <f t="shared" si="0"/>
        <v>0</v>
      </c>
      <c r="F21" s="65">
        <f t="shared" si="0"/>
        <v>0</v>
      </c>
      <c r="G21" s="65">
        <f t="shared" si="0"/>
        <v>20</v>
      </c>
      <c r="H21" s="65">
        <f t="shared" si="0"/>
        <v>0</v>
      </c>
      <c r="I21" s="65">
        <f t="shared" si="0"/>
        <v>20</v>
      </c>
    </row>
    <row r="22" spans="1:9">
      <c r="A22" s="66"/>
      <c r="B22" s="56"/>
      <c r="C22" s="67"/>
      <c r="D22" s="68"/>
      <c r="E22" s="68"/>
      <c r="F22" s="68"/>
      <c r="G22" s="68"/>
      <c r="H22" s="68"/>
      <c r="I22" s="68"/>
    </row>
    <row r="23" spans="1:9">
      <c r="A23" s="56"/>
      <c r="B23" s="95" t="s">
        <v>25</v>
      </c>
      <c r="C23" s="56"/>
      <c r="D23" s="96">
        <f>(C21+D21)*100/(I21)</f>
        <v>100</v>
      </c>
      <c r="E23" s="56" t="s">
        <v>26</v>
      </c>
      <c r="F23" s="56"/>
      <c r="G23" s="56"/>
      <c r="H23" s="56"/>
      <c r="I23" s="69"/>
    </row>
    <row r="24" spans="1:9">
      <c r="A24" s="56"/>
      <c r="B24" s="95" t="s">
        <v>27</v>
      </c>
      <c r="C24" s="56"/>
      <c r="D24" s="96">
        <f>C21*100/(I21)</f>
        <v>100</v>
      </c>
      <c r="E24" s="56" t="s">
        <v>26</v>
      </c>
      <c r="F24" s="56"/>
      <c r="G24" s="56"/>
      <c r="H24" s="56"/>
      <c r="I24" s="69"/>
    </row>
    <row r="25" spans="1:9">
      <c r="B25" s="95" t="s">
        <v>28</v>
      </c>
      <c r="C25" s="56"/>
      <c r="D25" s="96">
        <f>F21*100/I21</f>
        <v>0</v>
      </c>
      <c r="E25" s="56" t="s">
        <v>26</v>
      </c>
    </row>
    <row r="26" spans="1:9">
      <c r="B26" s="95" t="s">
        <v>29</v>
      </c>
      <c r="D26" s="96">
        <f>G21*100/I21</f>
        <v>100</v>
      </c>
      <c r="E26" s="56" t="s">
        <v>26</v>
      </c>
    </row>
    <row r="27" spans="1:9">
      <c r="B27" s="95" t="s">
        <v>30</v>
      </c>
      <c r="D27" s="96">
        <f>H21*100/I21</f>
        <v>0</v>
      </c>
      <c r="E27"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8 F14 C14:E14 G14:I14 F16"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M19" sqref="M19"/>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118</v>
      </c>
      <c r="D2" s="198"/>
      <c r="E2" s="199" t="s">
        <v>14</v>
      </c>
      <c r="F2" s="200"/>
      <c r="G2" s="200"/>
      <c r="H2" s="201"/>
      <c r="I2" s="202" t="str">
        <f>C2</f>
        <v>AddNewOrganization</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COUNTIF(E19:HM19,"P")</f>
        <v>2</v>
      </c>
      <c r="B6" s="229"/>
      <c r="C6" s="230">
        <f>COUNTIF(E19:HO19,"F")</f>
        <v>0</v>
      </c>
      <c r="D6" s="231"/>
      <c r="E6" s="232">
        <f>SUM(L6,- A6,- C6)</f>
        <v>0</v>
      </c>
      <c r="F6" s="231"/>
      <c r="G6" s="231"/>
      <c r="H6" s="233"/>
      <c r="I6" s="118">
        <f>COUNTIF(E18:HM18,"N")</f>
        <v>0</v>
      </c>
      <c r="J6" s="118">
        <f>COUNTIF(E18:HM18,"A")</f>
        <v>2</v>
      </c>
      <c r="K6" s="118">
        <f>COUNTIF(E18:HM18,"B")</f>
        <v>0</v>
      </c>
      <c r="L6" s="232">
        <f>COUNTA(E8:P8)</f>
        <v>2</v>
      </c>
      <c r="M6" s="231"/>
      <c r="N6" s="231"/>
      <c r="O6" s="231"/>
      <c r="P6" s="231"/>
      <c r="Q6" s="231"/>
      <c r="R6" s="23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thickBot="1">
      <c r="A9" s="136" t="s">
        <v>104</v>
      </c>
      <c r="B9" s="140" t="s">
        <v>126</v>
      </c>
      <c r="C9" s="141"/>
      <c r="D9" s="142"/>
      <c r="E9" s="149" t="s">
        <v>68</v>
      </c>
      <c r="F9" s="149" t="s">
        <v>68</v>
      </c>
      <c r="G9" s="135"/>
      <c r="H9" s="148"/>
      <c r="I9" s="148"/>
      <c r="J9" s="148"/>
      <c r="K9" s="148"/>
      <c r="L9" s="148"/>
      <c r="M9" s="150"/>
      <c r="N9" s="150"/>
      <c r="O9" s="150"/>
      <c r="P9" s="150"/>
      <c r="Q9" s="150"/>
      <c r="R9" s="148"/>
    </row>
    <row r="10" spans="1:20" ht="13.5" customHeight="1">
      <c r="A10" s="139" t="s">
        <v>50</v>
      </c>
      <c r="B10" s="140"/>
      <c r="C10" s="141"/>
      <c r="D10" s="142"/>
      <c r="E10" s="148"/>
      <c r="F10" s="148"/>
      <c r="G10" s="148"/>
      <c r="H10" s="148"/>
      <c r="I10" s="148"/>
      <c r="J10" s="148"/>
      <c r="K10" s="148"/>
      <c r="L10" s="148"/>
      <c r="M10" s="150"/>
      <c r="N10" s="150"/>
      <c r="O10" s="150"/>
      <c r="P10" s="150"/>
      <c r="Q10" s="150"/>
      <c r="R10" s="148"/>
    </row>
    <row r="11" spans="1:20" ht="13.5" customHeight="1">
      <c r="A11" s="136"/>
      <c r="B11" s="140" t="s">
        <v>114</v>
      </c>
      <c r="C11" s="141"/>
      <c r="D11" s="142"/>
      <c r="E11" s="149" t="s">
        <v>68</v>
      </c>
      <c r="F11" s="149"/>
      <c r="G11" s="148"/>
      <c r="H11" s="148"/>
      <c r="I11" s="148"/>
      <c r="J11" s="148"/>
      <c r="K11" s="148"/>
      <c r="L11" s="148"/>
      <c r="M11" s="150"/>
      <c r="N11" s="150"/>
      <c r="O11" s="150"/>
      <c r="P11" s="150"/>
      <c r="Q11" s="150"/>
      <c r="R11" s="148"/>
    </row>
    <row r="12" spans="1:20" ht="14.25" customHeight="1">
      <c r="A12" s="136"/>
      <c r="B12" s="140" t="s">
        <v>127</v>
      </c>
      <c r="C12" s="141"/>
      <c r="D12" s="142"/>
      <c r="E12" s="149" t="s">
        <v>68</v>
      </c>
      <c r="F12" s="149" t="s">
        <v>68</v>
      </c>
      <c r="H12" s="148"/>
      <c r="I12" s="148"/>
      <c r="J12" s="148"/>
      <c r="K12" s="148"/>
      <c r="L12" s="148"/>
      <c r="M12" s="150"/>
      <c r="N12" s="150"/>
      <c r="O12" s="150"/>
      <c r="P12" s="150"/>
      <c r="Q12" s="150"/>
      <c r="R12" s="148"/>
    </row>
    <row r="13" spans="1:20" ht="13.5" customHeight="1" thickBot="1">
      <c r="A13" s="136"/>
      <c r="B13" s="159"/>
      <c r="C13" s="160"/>
      <c r="D13" s="161"/>
      <c r="E13" s="162"/>
      <c r="F13" s="162"/>
      <c r="G13" s="162"/>
      <c r="H13" s="162"/>
      <c r="I13" s="162"/>
      <c r="J13" s="162"/>
      <c r="K13" s="162"/>
      <c r="L13" s="162"/>
      <c r="M13" s="163"/>
      <c r="N13" s="163"/>
      <c r="O13" s="163"/>
      <c r="P13" s="163"/>
      <c r="Q13" s="163"/>
      <c r="R13" s="162"/>
    </row>
    <row r="14" spans="1:20" ht="13.5" customHeight="1" thickTop="1">
      <c r="A14" s="138" t="s">
        <v>51</v>
      </c>
      <c r="B14" s="128"/>
      <c r="C14" s="129"/>
      <c r="D14" s="130"/>
      <c r="E14" s="149"/>
      <c r="F14" s="149"/>
      <c r="G14" s="149"/>
      <c r="H14" s="149"/>
      <c r="I14" s="149"/>
      <c r="J14" s="149"/>
      <c r="K14" s="149"/>
      <c r="L14" s="149"/>
      <c r="M14" s="152"/>
      <c r="N14" s="152"/>
      <c r="O14" s="152"/>
      <c r="P14" s="152"/>
      <c r="Q14" s="152"/>
      <c r="R14" s="149"/>
    </row>
    <row r="15" spans="1:20" ht="13.5" customHeight="1">
      <c r="A15" s="137"/>
      <c r="B15" s="131" t="s">
        <v>112</v>
      </c>
      <c r="C15" s="132"/>
      <c r="D15" s="133"/>
      <c r="E15" s="149" t="s">
        <v>68</v>
      </c>
      <c r="F15" s="135"/>
      <c r="G15" s="135"/>
      <c r="H15" s="135"/>
      <c r="I15" s="135"/>
      <c r="J15" s="135"/>
      <c r="K15" s="135"/>
      <c r="L15" s="135"/>
      <c r="M15" s="151"/>
      <c r="N15" s="151"/>
      <c r="O15" s="151"/>
      <c r="P15" s="151"/>
      <c r="Q15" s="151"/>
      <c r="R15" s="135"/>
    </row>
    <row r="16" spans="1:20" ht="13.5" customHeight="1">
      <c r="A16" s="137"/>
      <c r="B16" s="131" t="s">
        <v>128</v>
      </c>
      <c r="C16" s="132"/>
      <c r="D16" s="133"/>
      <c r="E16" s="135"/>
      <c r="F16" s="149" t="s">
        <v>68</v>
      </c>
      <c r="G16" s="135"/>
      <c r="H16" s="135"/>
      <c r="I16" s="135"/>
      <c r="J16" s="135"/>
      <c r="K16" s="135"/>
      <c r="L16" s="135"/>
      <c r="M16" s="151"/>
      <c r="N16" s="151"/>
      <c r="O16" s="151"/>
      <c r="P16" s="151"/>
      <c r="Q16" s="151"/>
      <c r="R16" s="135"/>
    </row>
    <row r="17" spans="1:18" ht="13.5" customHeight="1" thickBot="1">
      <c r="A17" s="137"/>
      <c r="B17" s="128"/>
      <c r="C17" s="164"/>
      <c r="D17" s="165"/>
      <c r="E17" s="153"/>
      <c r="F17" s="153"/>
      <c r="G17" s="153"/>
      <c r="H17" s="153"/>
      <c r="I17" s="153"/>
      <c r="J17" s="153"/>
      <c r="K17" s="153"/>
      <c r="L17" s="153"/>
      <c r="M17" s="154"/>
      <c r="N17" s="154"/>
      <c r="O17" s="154"/>
      <c r="P17" s="154"/>
      <c r="Q17" s="154"/>
      <c r="R17" s="155"/>
    </row>
    <row r="18" spans="1:18" ht="13.5" customHeight="1" thickTop="1">
      <c r="A18" s="138" t="s">
        <v>32</v>
      </c>
      <c r="B18" s="235" t="s">
        <v>33</v>
      </c>
      <c r="C18" s="236"/>
      <c r="D18" s="237"/>
      <c r="E18" s="156" t="s">
        <v>36</v>
      </c>
      <c r="F18" s="156" t="s">
        <v>36</v>
      </c>
      <c r="G18" s="156"/>
      <c r="H18" s="156"/>
      <c r="I18" s="156"/>
      <c r="J18" s="156"/>
      <c r="K18" s="156"/>
      <c r="L18" s="156"/>
      <c r="M18" s="156"/>
      <c r="N18" s="156"/>
      <c r="O18" s="156"/>
      <c r="P18" s="156"/>
      <c r="Q18" s="156"/>
      <c r="R18" s="156"/>
    </row>
    <row r="19" spans="1:18" ht="13.5" customHeight="1">
      <c r="A19" s="137"/>
      <c r="B19" s="238" t="s">
        <v>37</v>
      </c>
      <c r="C19" s="239"/>
      <c r="D19" s="240"/>
      <c r="E19" s="135" t="s">
        <v>38</v>
      </c>
      <c r="F19" s="135" t="s">
        <v>38</v>
      </c>
      <c r="G19" s="135"/>
      <c r="H19" s="135"/>
      <c r="I19" s="135"/>
      <c r="J19" s="135"/>
      <c r="K19" s="135"/>
      <c r="L19" s="135"/>
      <c r="M19" s="135"/>
      <c r="N19" s="135"/>
      <c r="O19" s="135"/>
      <c r="P19" s="135"/>
      <c r="Q19" s="135"/>
      <c r="R19" s="135"/>
    </row>
    <row r="20" spans="1:18" ht="64.5" customHeight="1">
      <c r="A20" s="137"/>
      <c r="B20" s="225" t="s">
        <v>39</v>
      </c>
      <c r="C20" s="226"/>
      <c r="D20" s="227"/>
      <c r="E20" s="134">
        <v>42594</v>
      </c>
      <c r="F20" s="134">
        <v>42594</v>
      </c>
      <c r="G20" s="134"/>
      <c r="H20" s="134"/>
      <c r="I20" s="134"/>
      <c r="J20" s="134"/>
      <c r="K20" s="134"/>
      <c r="L20" s="134"/>
      <c r="M20" s="134"/>
      <c r="N20" s="134"/>
      <c r="O20" s="134"/>
      <c r="P20" s="134"/>
      <c r="Q20" s="134"/>
      <c r="R20" s="134"/>
    </row>
    <row r="21" spans="1:18" ht="13.5" customHeight="1">
      <c r="A21" s="97"/>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7"/>
      <c r="D32" s="127"/>
    </row>
    <row r="33" spans="2:4" ht="13.5" customHeight="1">
      <c r="B33" s="127"/>
      <c r="D33" s="127"/>
    </row>
    <row r="34" spans="2:4" ht="13.5" customHeight="1">
      <c r="B34" s="127"/>
      <c r="D34" s="127"/>
    </row>
    <row r="35" spans="2:4" ht="13.5" customHeight="1">
      <c r="B35" s="127"/>
      <c r="D35" s="127"/>
    </row>
    <row r="36" spans="2:4" ht="13.5" customHeight="1">
      <c r="B36" s="127"/>
      <c r="D36" s="127"/>
    </row>
    <row r="37" spans="2:4" ht="13.5" customHeight="1">
      <c r="B37" s="127"/>
      <c r="D37" s="127"/>
    </row>
    <row r="38" spans="2:4" ht="24" customHeight="1">
      <c r="B38" s="127"/>
      <c r="D38" s="127"/>
    </row>
    <row r="39" spans="2:4" ht="39" customHeight="1">
      <c r="B39" s="127"/>
      <c r="D39" s="127"/>
    </row>
    <row r="40" spans="2:4" ht="13.5" customHeight="1">
      <c r="B40" s="127"/>
      <c r="D40" s="127"/>
    </row>
    <row r="41" spans="2:4" ht="13.5" customHeight="1">
      <c r="B41" s="127"/>
      <c r="D41" s="127"/>
    </row>
    <row r="42" spans="2:4" ht="13.5" customHeight="1">
      <c r="B42" s="127"/>
      <c r="D42" s="127"/>
    </row>
    <row r="43" spans="2:4" ht="13.5" customHeight="1">
      <c r="B43" s="127"/>
      <c r="D43" s="127"/>
    </row>
    <row r="44" spans="2:4" ht="13.5" customHeight="1">
      <c r="B44" s="127"/>
      <c r="D44" s="127"/>
    </row>
    <row r="45" spans="2:4" ht="13.5" customHeight="1">
      <c r="B45" s="127"/>
      <c r="D45" s="127"/>
    </row>
    <row r="46" spans="2:4" ht="13.5" customHeight="1">
      <c r="B46" s="127"/>
      <c r="D46" s="127"/>
    </row>
    <row r="47" spans="2:4" ht="13.5" customHeight="1">
      <c r="B47" s="127"/>
      <c r="D47" s="127"/>
    </row>
    <row r="48" spans="2:4" ht="13.5" customHeight="1">
      <c r="B48" s="127"/>
      <c r="D48" s="127"/>
    </row>
    <row r="49" spans="2:4" ht="13.5" customHeight="1">
      <c r="B49" s="127"/>
      <c r="D49" s="127"/>
    </row>
    <row r="50" spans="2:4" ht="13.5" customHeight="1">
      <c r="B50" s="127"/>
      <c r="D50" s="127"/>
    </row>
    <row r="51" spans="2:4" ht="57" customHeight="1">
      <c r="B51" s="127"/>
      <c r="D51" s="127"/>
    </row>
  </sheetData>
  <mergeCells count="22">
    <mergeCell ref="B20:D20"/>
    <mergeCell ref="A6:B6"/>
    <mergeCell ref="C6:D6"/>
    <mergeCell ref="E6:H6"/>
    <mergeCell ref="L6:R6"/>
    <mergeCell ref="B18:D18"/>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I21" sqref="I21"/>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124</v>
      </c>
      <c r="D2" s="198"/>
      <c r="E2" s="199" t="s">
        <v>14</v>
      </c>
      <c r="F2" s="200"/>
      <c r="G2" s="200"/>
      <c r="H2" s="201"/>
      <c r="I2" s="202" t="str">
        <f>C2</f>
        <v>UpdateOrganization</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COUNTIF(E20:HM20,"P")</f>
        <v>3</v>
      </c>
      <c r="B6" s="229"/>
      <c r="C6" s="230">
        <f>COUNTIF(E20:HO20,"F")</f>
        <v>0</v>
      </c>
      <c r="D6" s="231"/>
      <c r="E6" s="232">
        <f>SUM(L6,- A6,- C6)</f>
        <v>0</v>
      </c>
      <c r="F6" s="231"/>
      <c r="G6" s="231"/>
      <c r="H6" s="233"/>
      <c r="I6" s="118">
        <f>COUNTIF(E19:HM19,"N")</f>
        <v>0</v>
      </c>
      <c r="J6" s="118">
        <f>COUNTIF(E19:HM19,"A")</f>
        <v>3</v>
      </c>
      <c r="K6" s="118">
        <f>COUNTIF(E19:HM19,"B")</f>
        <v>0</v>
      </c>
      <c r="L6" s="232">
        <f>COUNTA(E8:P8)</f>
        <v>3</v>
      </c>
      <c r="M6" s="231"/>
      <c r="N6" s="231"/>
      <c r="O6" s="231"/>
      <c r="P6" s="231"/>
      <c r="Q6" s="231"/>
      <c r="R6" s="23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134</v>
      </c>
      <c r="C9" s="141"/>
      <c r="D9" s="142"/>
      <c r="E9" s="135" t="s">
        <v>68</v>
      </c>
      <c r="F9" s="135" t="s">
        <v>68</v>
      </c>
      <c r="G9" s="135" t="s">
        <v>68</v>
      </c>
      <c r="H9" s="148"/>
      <c r="I9" s="148"/>
      <c r="J9" s="148"/>
      <c r="K9" s="148"/>
      <c r="L9" s="148"/>
      <c r="M9" s="150"/>
      <c r="N9" s="150"/>
      <c r="O9" s="150"/>
      <c r="P9" s="150"/>
      <c r="Q9" s="150"/>
      <c r="R9" s="148"/>
    </row>
    <row r="10" spans="1:20" ht="13.5" customHeight="1" thickBot="1">
      <c r="A10" s="136"/>
      <c r="B10" s="140" t="s">
        <v>135</v>
      </c>
      <c r="C10" s="141"/>
      <c r="D10" s="142"/>
      <c r="E10" s="149" t="s">
        <v>68</v>
      </c>
      <c r="F10" s="149" t="s">
        <v>68</v>
      </c>
      <c r="G10" s="135" t="s">
        <v>68</v>
      </c>
      <c r="H10" s="148"/>
      <c r="I10" s="148"/>
      <c r="J10" s="148"/>
      <c r="K10" s="148"/>
      <c r="L10" s="148"/>
      <c r="M10" s="150"/>
      <c r="N10" s="150"/>
      <c r="O10" s="150"/>
      <c r="P10" s="150"/>
      <c r="Q10" s="150"/>
      <c r="R10" s="148"/>
    </row>
    <row r="11" spans="1:20" ht="13.5" customHeight="1">
      <c r="A11" s="139" t="s">
        <v>50</v>
      </c>
      <c r="B11" s="140" t="s">
        <v>130</v>
      </c>
      <c r="C11" s="141"/>
      <c r="D11" s="142"/>
      <c r="E11" s="148"/>
      <c r="F11" s="148"/>
      <c r="G11" s="148"/>
      <c r="H11" s="148"/>
      <c r="I11" s="148"/>
      <c r="J11" s="148"/>
      <c r="K11" s="148"/>
      <c r="L11" s="148"/>
      <c r="M11" s="150"/>
      <c r="N11" s="150"/>
      <c r="O11" s="150"/>
      <c r="P11" s="150"/>
      <c r="Q11" s="150"/>
      <c r="R11" s="148"/>
    </row>
    <row r="12" spans="1:20" ht="13.5" customHeight="1">
      <c r="A12" s="136"/>
      <c r="B12" s="140"/>
      <c r="C12" s="141"/>
      <c r="D12" s="142">
        <v>10</v>
      </c>
      <c r="E12" s="149" t="s">
        <v>68</v>
      </c>
      <c r="F12" s="149"/>
      <c r="G12" s="149" t="s">
        <v>68</v>
      </c>
      <c r="H12" s="148"/>
      <c r="I12" s="148"/>
      <c r="J12" s="148"/>
      <c r="K12" s="148"/>
      <c r="L12" s="148"/>
      <c r="M12" s="150"/>
      <c r="N12" s="150"/>
      <c r="O12" s="150"/>
      <c r="P12" s="150"/>
      <c r="Q12" s="150"/>
      <c r="R12" s="148"/>
    </row>
    <row r="13" spans="1:20" ht="14.25" customHeight="1">
      <c r="A13" s="136"/>
      <c r="B13" s="140"/>
      <c r="C13" s="141"/>
      <c r="D13" s="142">
        <v>11</v>
      </c>
      <c r="E13" s="149"/>
      <c r="F13" s="149" t="s">
        <v>68</v>
      </c>
      <c r="H13" s="148"/>
      <c r="I13" s="148"/>
      <c r="J13" s="148"/>
      <c r="K13" s="148"/>
      <c r="L13" s="148"/>
      <c r="M13" s="150"/>
      <c r="N13" s="150"/>
      <c r="O13" s="150"/>
      <c r="P13" s="150"/>
      <c r="Q13" s="150"/>
      <c r="R13" s="148"/>
    </row>
    <row r="14" spans="1:20" ht="13.5" customHeight="1" thickBot="1">
      <c r="A14" s="136"/>
      <c r="B14" s="159" t="s">
        <v>116</v>
      </c>
      <c r="C14" s="160"/>
      <c r="D14" s="161"/>
      <c r="E14" s="162"/>
      <c r="F14" s="162"/>
      <c r="G14" s="162" t="s">
        <v>68</v>
      </c>
      <c r="H14" s="162"/>
      <c r="I14" s="162"/>
      <c r="J14" s="162"/>
      <c r="K14" s="162"/>
      <c r="L14" s="162"/>
      <c r="M14" s="163"/>
      <c r="N14" s="163"/>
      <c r="O14" s="163"/>
      <c r="P14" s="163"/>
      <c r="Q14" s="163"/>
      <c r="R14" s="162"/>
    </row>
    <row r="15" spans="1:20" ht="13.5" customHeight="1" thickTop="1">
      <c r="A15" s="138" t="s">
        <v>51</v>
      </c>
      <c r="B15" s="128" t="s">
        <v>112</v>
      </c>
      <c r="C15" s="129"/>
      <c r="D15" s="130"/>
      <c r="E15" s="149"/>
      <c r="F15" s="149"/>
      <c r="G15" s="149" t="s">
        <v>68</v>
      </c>
      <c r="H15" s="149"/>
      <c r="I15" s="149"/>
      <c r="J15" s="149"/>
      <c r="K15" s="149"/>
      <c r="L15" s="149"/>
      <c r="M15" s="152"/>
      <c r="N15" s="152"/>
      <c r="O15" s="152"/>
      <c r="P15" s="152"/>
      <c r="Q15" s="152"/>
      <c r="R15" s="149"/>
    </row>
    <row r="16" spans="1:20" ht="13.5" customHeight="1">
      <c r="A16" s="137"/>
      <c r="B16" s="131" t="s">
        <v>111</v>
      </c>
      <c r="C16" s="132"/>
      <c r="D16" s="133"/>
      <c r="E16" s="149"/>
      <c r="F16" s="149" t="s">
        <v>68</v>
      </c>
      <c r="G16" s="135"/>
      <c r="H16" s="135"/>
      <c r="I16" s="135"/>
      <c r="J16" s="135"/>
      <c r="K16" s="135"/>
      <c r="L16" s="135"/>
      <c r="M16" s="151"/>
      <c r="N16" s="151"/>
      <c r="O16" s="151"/>
      <c r="P16" s="151"/>
      <c r="Q16" s="151"/>
      <c r="R16" s="135"/>
    </row>
    <row r="17" spans="1:18">
      <c r="A17" s="137"/>
      <c r="B17" s="131" t="s">
        <v>131</v>
      </c>
      <c r="C17" s="132"/>
      <c r="D17" s="133"/>
      <c r="E17" s="149" t="s">
        <v>68</v>
      </c>
      <c r="F17" s="149"/>
      <c r="G17" s="135"/>
      <c r="H17" s="135"/>
      <c r="I17" s="135"/>
      <c r="J17" s="135"/>
      <c r="K17" s="135"/>
      <c r="L17" s="135"/>
      <c r="M17" s="151"/>
      <c r="N17" s="151"/>
      <c r="O17" s="151"/>
      <c r="P17" s="151"/>
      <c r="Q17" s="151"/>
      <c r="R17" s="135"/>
    </row>
    <row r="18" spans="1:18" ht="11.25" thickBot="1">
      <c r="A18" s="137"/>
      <c r="B18" s="128"/>
      <c r="C18" s="164"/>
      <c r="D18" s="165"/>
      <c r="E18" s="153"/>
      <c r="F18" s="153"/>
      <c r="G18" s="153"/>
      <c r="H18" s="153"/>
      <c r="I18" s="153"/>
      <c r="J18" s="153"/>
      <c r="K18" s="153"/>
      <c r="L18" s="153"/>
      <c r="M18" s="154"/>
      <c r="N18" s="154"/>
      <c r="O18" s="154"/>
      <c r="P18" s="154"/>
      <c r="Q18" s="154"/>
      <c r="R18" s="155"/>
    </row>
    <row r="19" spans="1:18" ht="11.25" thickTop="1">
      <c r="A19" s="138" t="s">
        <v>32</v>
      </c>
      <c r="B19" s="235" t="s">
        <v>33</v>
      </c>
      <c r="C19" s="236"/>
      <c r="D19" s="237"/>
      <c r="E19" s="156" t="s">
        <v>36</v>
      </c>
      <c r="F19" s="156" t="s">
        <v>36</v>
      </c>
      <c r="G19" s="156" t="s">
        <v>36</v>
      </c>
      <c r="H19" s="156"/>
      <c r="I19" s="156"/>
      <c r="J19" s="156"/>
      <c r="K19" s="156"/>
      <c r="L19" s="156"/>
      <c r="M19" s="156"/>
      <c r="N19" s="156"/>
      <c r="O19" s="156"/>
      <c r="P19" s="156"/>
      <c r="Q19" s="156"/>
      <c r="R19" s="156"/>
    </row>
    <row r="20" spans="1:18">
      <c r="A20" s="137"/>
      <c r="B20" s="238" t="s">
        <v>37</v>
      </c>
      <c r="C20" s="239"/>
      <c r="D20" s="240"/>
      <c r="E20" s="135" t="s">
        <v>38</v>
      </c>
      <c r="F20" s="135" t="s">
        <v>38</v>
      </c>
      <c r="G20" s="135" t="s">
        <v>38</v>
      </c>
      <c r="H20" s="135"/>
      <c r="I20" s="135"/>
      <c r="J20" s="135"/>
      <c r="K20" s="135"/>
      <c r="L20" s="135"/>
      <c r="M20" s="135"/>
      <c r="N20" s="135"/>
      <c r="O20" s="135"/>
      <c r="P20" s="135"/>
      <c r="Q20" s="135"/>
      <c r="R20" s="135"/>
    </row>
    <row r="21" spans="1:18" ht="54">
      <c r="A21" s="137"/>
      <c r="B21" s="225" t="s">
        <v>39</v>
      </c>
      <c r="C21" s="226"/>
      <c r="D21" s="227"/>
      <c r="E21" s="134">
        <v>42594</v>
      </c>
      <c r="F21" s="134">
        <v>42594</v>
      </c>
      <c r="G21" s="134">
        <v>42594</v>
      </c>
      <c r="H21" s="134"/>
      <c r="I21" s="134"/>
      <c r="J21" s="134"/>
      <c r="K21" s="134"/>
      <c r="L21" s="134"/>
      <c r="M21" s="134"/>
      <c r="N21" s="134"/>
      <c r="O21" s="134"/>
      <c r="P21" s="134"/>
      <c r="Q21" s="134"/>
      <c r="R21" s="134"/>
    </row>
    <row r="22" spans="1:18">
      <c r="A22" s="97"/>
    </row>
    <row r="33" s="127" customFormat="1"/>
    <row r="34" s="127" customFormat="1"/>
    <row r="35" s="127" customFormat="1"/>
    <row r="36" s="127" customFormat="1"/>
    <row r="37" s="127" customFormat="1"/>
    <row r="38" s="127" customFormat="1"/>
    <row r="39" s="127" customFormat="1"/>
    <row r="40" s="127" customFormat="1"/>
    <row r="41" s="127" customFormat="1"/>
    <row r="42" s="127" customFormat="1"/>
    <row r="43" s="127" customFormat="1"/>
    <row r="44" s="127" customFormat="1"/>
    <row r="45" s="127" customFormat="1"/>
    <row r="46" s="127" customFormat="1"/>
    <row r="47" s="127" customFormat="1"/>
    <row r="48" s="127" customFormat="1"/>
    <row r="49" s="127" customFormat="1"/>
    <row r="50" s="127" customFormat="1"/>
    <row r="51" s="127" customFormat="1"/>
    <row r="52" s="127"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E11:R12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E9:G10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workbookViewId="0">
      <selection activeCell="A15" sqref="A15"/>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119</v>
      </c>
      <c r="D2" s="198"/>
      <c r="E2" s="199" t="s">
        <v>14</v>
      </c>
      <c r="F2" s="200"/>
      <c r="G2" s="200"/>
      <c r="H2" s="201"/>
      <c r="I2" s="202" t="str">
        <f>C2</f>
        <v>GetOrganizationById</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COUNTIF(E20:HM20,"P")</f>
        <v>2</v>
      </c>
      <c r="B6" s="229"/>
      <c r="C6" s="230">
        <f>COUNTIF(E20:HO20,"F")</f>
        <v>0</v>
      </c>
      <c r="D6" s="231"/>
      <c r="E6" s="232">
        <f>SUM(L6,- A6,- C6)</f>
        <v>0</v>
      </c>
      <c r="F6" s="231"/>
      <c r="G6" s="231"/>
      <c r="H6" s="233"/>
      <c r="I6" s="118">
        <f>COUNTIF(E19:HM19,"N")</f>
        <v>0</v>
      </c>
      <c r="J6" s="118">
        <f>COUNTIF(E19:HM19,"A")</f>
        <v>2</v>
      </c>
      <c r="K6" s="118">
        <f>COUNTIF(E19:HM19,"B")</f>
        <v>0</v>
      </c>
      <c r="L6" s="232">
        <f>COUNTA(E8:P8)</f>
        <v>2</v>
      </c>
      <c r="M6" s="231"/>
      <c r="N6" s="231"/>
      <c r="O6" s="231"/>
      <c r="P6" s="231"/>
      <c r="Q6" s="231"/>
      <c r="R6" s="234"/>
      <c r="S6" s="119"/>
    </row>
    <row r="7" spans="1:20" ht="11.25" thickBot="1"/>
    <row r="8" spans="1:20" ht="46.5" customHeight="1" thickTop="1" thickBot="1">
      <c r="A8" s="147"/>
      <c r="B8" s="143"/>
      <c r="C8" s="144"/>
      <c r="D8" s="145"/>
      <c r="E8" s="146" t="s">
        <v>31</v>
      </c>
      <c r="F8" s="146" t="s">
        <v>110</v>
      </c>
      <c r="G8" s="146"/>
      <c r="H8" s="146"/>
      <c r="I8" s="146"/>
      <c r="J8" s="146"/>
      <c r="K8" s="146"/>
      <c r="L8" s="146"/>
      <c r="M8" s="146"/>
      <c r="N8" s="146"/>
      <c r="O8" s="146"/>
      <c r="P8" s="146"/>
      <c r="Q8" s="146"/>
      <c r="R8" s="157"/>
      <c r="S8" s="119"/>
    </row>
    <row r="9" spans="1:20" ht="13.5" customHeight="1">
      <c r="A9" s="136" t="s">
        <v>104</v>
      </c>
      <c r="B9" s="140" t="s">
        <v>134</v>
      </c>
      <c r="C9" s="141"/>
      <c r="D9" s="142"/>
      <c r="E9" s="135" t="s">
        <v>68</v>
      </c>
      <c r="F9" s="135" t="s">
        <v>68</v>
      </c>
      <c r="G9" s="135"/>
      <c r="H9" s="148"/>
      <c r="I9" s="148"/>
      <c r="J9" s="148"/>
      <c r="K9" s="148"/>
      <c r="L9" s="148"/>
      <c r="M9" s="150"/>
      <c r="N9" s="150"/>
      <c r="O9" s="150"/>
      <c r="P9" s="150"/>
      <c r="Q9" s="150"/>
      <c r="R9" s="148"/>
    </row>
    <row r="10" spans="1:20" ht="13.5" customHeight="1" thickBot="1">
      <c r="A10" s="136"/>
      <c r="B10" s="140" t="s">
        <v>135</v>
      </c>
      <c r="C10" s="141"/>
      <c r="D10" s="142"/>
      <c r="E10" s="149" t="s">
        <v>68</v>
      </c>
      <c r="F10" s="149" t="s">
        <v>68</v>
      </c>
      <c r="G10" s="149"/>
      <c r="H10" s="148"/>
      <c r="I10" s="148"/>
      <c r="J10" s="148"/>
      <c r="K10" s="148"/>
      <c r="L10" s="148"/>
      <c r="M10" s="150"/>
      <c r="N10" s="150"/>
      <c r="O10" s="150"/>
      <c r="P10" s="150"/>
      <c r="Q10" s="150"/>
      <c r="R10" s="148"/>
    </row>
    <row r="11" spans="1:20" ht="13.5" customHeight="1">
      <c r="A11" s="139" t="s">
        <v>50</v>
      </c>
      <c r="B11" s="140" t="s">
        <v>132</v>
      </c>
      <c r="C11" s="141"/>
      <c r="D11" s="142"/>
      <c r="E11" s="148"/>
      <c r="F11" s="148"/>
      <c r="G11" s="148"/>
      <c r="H11" s="148"/>
      <c r="I11" s="148"/>
      <c r="J11" s="148"/>
      <c r="K11" s="148"/>
      <c r="L11" s="148"/>
      <c r="M11" s="150"/>
      <c r="N11" s="150"/>
      <c r="O11" s="150"/>
      <c r="P11" s="150"/>
      <c r="Q11" s="150"/>
      <c r="R11" s="148"/>
    </row>
    <row r="12" spans="1:20" ht="13.5" customHeight="1">
      <c r="A12" s="136"/>
      <c r="B12" s="140"/>
      <c r="C12" s="141"/>
      <c r="D12" s="142">
        <v>10</v>
      </c>
      <c r="E12" s="149" t="s">
        <v>68</v>
      </c>
      <c r="F12" s="149"/>
      <c r="G12" s="148"/>
      <c r="H12" s="148"/>
      <c r="I12" s="148"/>
      <c r="J12" s="148"/>
      <c r="K12" s="148"/>
      <c r="L12" s="148"/>
      <c r="M12" s="150"/>
      <c r="N12" s="150"/>
      <c r="O12" s="150"/>
      <c r="P12" s="150"/>
      <c r="Q12" s="150"/>
      <c r="R12" s="148"/>
    </row>
    <row r="13" spans="1:20" ht="14.25" customHeight="1">
      <c r="A13" s="136"/>
      <c r="B13" s="140"/>
      <c r="C13" s="141"/>
      <c r="D13" s="142">
        <v>11</v>
      </c>
      <c r="E13" s="149"/>
      <c r="F13" s="149" t="s">
        <v>68</v>
      </c>
      <c r="H13" s="148"/>
      <c r="I13" s="148"/>
      <c r="J13" s="148"/>
      <c r="K13" s="148"/>
      <c r="L13" s="148"/>
      <c r="M13" s="150"/>
      <c r="N13" s="150"/>
      <c r="O13" s="150"/>
      <c r="P13" s="150"/>
      <c r="Q13" s="150"/>
      <c r="R13" s="148"/>
    </row>
    <row r="14" spans="1:20" ht="13.5" customHeight="1" thickBot="1">
      <c r="A14" s="136"/>
      <c r="B14" s="159"/>
      <c r="C14" s="160"/>
      <c r="D14" s="161"/>
      <c r="E14" s="162"/>
      <c r="F14" s="162"/>
      <c r="G14" s="162"/>
      <c r="H14" s="162"/>
      <c r="I14" s="162"/>
      <c r="J14" s="162"/>
      <c r="K14" s="162"/>
      <c r="L14" s="162"/>
      <c r="M14" s="163"/>
      <c r="N14" s="163"/>
      <c r="O14" s="163"/>
      <c r="P14" s="163"/>
      <c r="Q14" s="163"/>
      <c r="R14" s="162"/>
    </row>
    <row r="15" spans="1:20" ht="13.5" customHeight="1" thickTop="1">
      <c r="A15" s="138" t="s">
        <v>51</v>
      </c>
      <c r="B15" s="128"/>
      <c r="C15" s="129"/>
      <c r="D15" s="130"/>
      <c r="E15" s="149"/>
      <c r="F15" s="149"/>
      <c r="G15" s="149"/>
      <c r="H15" s="149"/>
      <c r="I15" s="149"/>
      <c r="J15" s="149"/>
      <c r="K15" s="149"/>
      <c r="L15" s="149"/>
      <c r="M15" s="152"/>
      <c r="N15" s="152"/>
      <c r="O15" s="152"/>
      <c r="P15" s="152"/>
      <c r="Q15" s="152"/>
      <c r="R15" s="149"/>
    </row>
    <row r="16" spans="1:20" ht="13.5" customHeight="1">
      <c r="A16" s="137"/>
      <c r="B16" s="131" t="s">
        <v>115</v>
      </c>
      <c r="C16" s="132"/>
      <c r="D16" s="133"/>
      <c r="E16" s="149"/>
      <c r="F16" s="149" t="s">
        <v>68</v>
      </c>
      <c r="G16" s="135"/>
      <c r="H16" s="135"/>
      <c r="I16" s="135"/>
      <c r="J16" s="135"/>
      <c r="K16" s="135"/>
      <c r="L16" s="135"/>
      <c r="M16" s="151"/>
      <c r="N16" s="151"/>
      <c r="O16" s="151"/>
      <c r="P16" s="151"/>
      <c r="Q16" s="151"/>
      <c r="R16" s="135"/>
    </row>
    <row r="17" spans="1:18">
      <c r="A17" s="137"/>
      <c r="B17" s="131" t="s">
        <v>133</v>
      </c>
      <c r="C17" s="132"/>
      <c r="D17" s="133"/>
      <c r="E17" s="149" t="s">
        <v>68</v>
      </c>
      <c r="F17" s="149"/>
      <c r="G17" s="135"/>
      <c r="H17" s="135"/>
      <c r="I17" s="135"/>
      <c r="J17" s="135"/>
      <c r="K17" s="135"/>
      <c r="L17" s="135"/>
      <c r="M17" s="151"/>
      <c r="N17" s="151"/>
      <c r="O17" s="151"/>
      <c r="P17" s="151"/>
      <c r="Q17" s="151"/>
      <c r="R17" s="135"/>
    </row>
    <row r="18" spans="1:18" ht="11.25" thickBot="1">
      <c r="A18" s="137"/>
      <c r="B18" s="128"/>
      <c r="C18" s="164"/>
      <c r="D18" s="165"/>
      <c r="E18" s="153"/>
      <c r="F18" s="153"/>
      <c r="G18" s="153"/>
      <c r="H18" s="153"/>
      <c r="I18" s="153"/>
      <c r="J18" s="153"/>
      <c r="K18" s="153"/>
      <c r="L18" s="153"/>
      <c r="M18" s="154"/>
      <c r="N18" s="154"/>
      <c r="O18" s="154"/>
      <c r="P18" s="154"/>
      <c r="Q18" s="154"/>
      <c r="R18" s="155"/>
    </row>
    <row r="19" spans="1:18" ht="11.25" thickTop="1">
      <c r="A19" s="138" t="s">
        <v>32</v>
      </c>
      <c r="B19" s="235" t="s">
        <v>33</v>
      </c>
      <c r="C19" s="236"/>
      <c r="D19" s="237"/>
      <c r="E19" s="156" t="s">
        <v>36</v>
      </c>
      <c r="F19" s="156" t="s">
        <v>36</v>
      </c>
      <c r="G19" s="156"/>
      <c r="H19" s="156"/>
      <c r="I19" s="156"/>
      <c r="J19" s="156"/>
      <c r="K19" s="156"/>
      <c r="L19" s="156"/>
      <c r="M19" s="156"/>
      <c r="N19" s="156"/>
      <c r="O19" s="156"/>
      <c r="P19" s="156"/>
      <c r="Q19" s="156"/>
      <c r="R19" s="156"/>
    </row>
    <row r="20" spans="1:18">
      <c r="A20" s="137"/>
      <c r="B20" s="238" t="s">
        <v>37</v>
      </c>
      <c r="C20" s="239"/>
      <c r="D20" s="240"/>
      <c r="E20" s="135" t="s">
        <v>38</v>
      </c>
      <c r="F20" s="135" t="s">
        <v>38</v>
      </c>
      <c r="G20" s="135"/>
      <c r="H20" s="135"/>
      <c r="I20" s="135"/>
      <c r="J20" s="135"/>
      <c r="K20" s="135"/>
      <c r="L20" s="135"/>
      <c r="M20" s="135"/>
      <c r="N20" s="135"/>
      <c r="O20" s="135"/>
      <c r="P20" s="135"/>
      <c r="Q20" s="135"/>
      <c r="R20" s="135"/>
    </row>
    <row r="21" spans="1:18" ht="54">
      <c r="A21" s="137"/>
      <c r="B21" s="225" t="s">
        <v>39</v>
      </c>
      <c r="C21" s="226"/>
      <c r="D21" s="227"/>
      <c r="E21" s="134">
        <v>42594</v>
      </c>
      <c r="F21" s="134">
        <v>42594</v>
      </c>
      <c r="G21" s="134"/>
      <c r="H21" s="134"/>
      <c r="I21" s="134"/>
      <c r="J21" s="134"/>
      <c r="K21" s="134"/>
      <c r="L21" s="134"/>
      <c r="M21" s="134"/>
      <c r="N21" s="134"/>
      <c r="O21" s="134"/>
      <c r="P21" s="134"/>
      <c r="Q21" s="134"/>
      <c r="R21" s="134"/>
    </row>
    <row r="22" spans="1:18">
      <c r="A22" s="97"/>
    </row>
    <row r="33" s="127" customFormat="1"/>
    <row r="34" s="127" customFormat="1"/>
    <row r="35" s="127" customFormat="1"/>
    <row r="36" s="127" customFormat="1"/>
    <row r="37" s="127" customFormat="1"/>
    <row r="38" s="127" customFormat="1"/>
    <row r="39" s="127" customFormat="1"/>
    <row r="40" s="127" customFormat="1"/>
    <row r="41" s="127" customFormat="1"/>
    <row r="42" s="127" customFormat="1"/>
    <row r="43" s="127" customFormat="1"/>
    <row r="44" s="127" customFormat="1"/>
    <row r="45" s="127" customFormat="1"/>
    <row r="46" s="127" customFormat="1"/>
    <row r="47" s="127" customFormat="1"/>
    <row r="48" s="127" customFormat="1"/>
    <row r="49" s="127" customFormat="1"/>
    <row r="50" s="127" customFormat="1"/>
    <row r="51" s="127" customFormat="1"/>
    <row r="52" s="127"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zoomScaleNormal="100" workbookViewId="0">
      <selection activeCell="K18" sqref="K18"/>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195" t="s">
        <v>45</v>
      </c>
      <c r="B2" s="196"/>
      <c r="C2" s="197" t="s">
        <v>120</v>
      </c>
      <c r="D2" s="198"/>
      <c r="E2" s="199" t="s">
        <v>14</v>
      </c>
      <c r="F2" s="200"/>
      <c r="G2" s="200"/>
      <c r="H2" s="201"/>
      <c r="I2" s="202" t="str">
        <f>C2</f>
        <v>GetTopOrganization</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COUNTIF(E21:HM21,"P")</f>
        <v>3</v>
      </c>
      <c r="B6" s="229"/>
      <c r="C6" s="230">
        <f>COUNTIF(E21:HO21,"F")</f>
        <v>0</v>
      </c>
      <c r="D6" s="231"/>
      <c r="E6" s="232">
        <f>SUM(L6,- A6,- C6)</f>
        <v>0</v>
      </c>
      <c r="F6" s="231"/>
      <c r="G6" s="231"/>
      <c r="H6" s="233"/>
      <c r="I6" s="118">
        <f>COUNTIF(E20:HM20,"N")</f>
        <v>0</v>
      </c>
      <c r="J6" s="118">
        <f>COUNTIF(E20:HM20,"A")</f>
        <v>3</v>
      </c>
      <c r="K6" s="118">
        <f>COUNTIF(E20:HO20,"B")</f>
        <v>0</v>
      </c>
      <c r="L6" s="232">
        <f>COUNTA(E8:R8)</f>
        <v>3</v>
      </c>
      <c r="M6" s="231"/>
      <c r="N6" s="231"/>
      <c r="O6" s="231"/>
      <c r="P6" s="231"/>
      <c r="Q6" s="231"/>
      <c r="R6" s="23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136</v>
      </c>
      <c r="C9" s="141"/>
      <c r="D9" s="142"/>
      <c r="E9" s="135" t="s">
        <v>68</v>
      </c>
      <c r="F9" s="135" t="s">
        <v>68</v>
      </c>
      <c r="G9" s="135" t="s">
        <v>68</v>
      </c>
      <c r="H9" s="135"/>
      <c r="I9" s="135"/>
      <c r="J9" s="148"/>
      <c r="K9" s="148"/>
      <c r="L9" s="148"/>
      <c r="M9" s="150"/>
      <c r="N9" s="150"/>
      <c r="O9" s="150"/>
      <c r="P9" s="150"/>
      <c r="Q9" s="150"/>
      <c r="R9" s="148"/>
    </row>
    <row r="10" spans="1:20" ht="13.5" customHeight="1" thickBot="1">
      <c r="A10" s="136"/>
      <c r="B10" s="140"/>
      <c r="C10" s="141"/>
      <c r="D10" s="142"/>
      <c r="E10" s="149"/>
      <c r="F10" s="149"/>
      <c r="G10" s="149"/>
      <c r="H10" s="149"/>
      <c r="I10" s="149"/>
      <c r="J10" s="148"/>
      <c r="K10" s="148"/>
      <c r="L10" s="148"/>
      <c r="M10" s="150"/>
      <c r="N10" s="150"/>
      <c r="O10" s="150"/>
      <c r="P10" s="150"/>
      <c r="Q10" s="150"/>
      <c r="R10" s="148"/>
    </row>
    <row r="11" spans="1:20" ht="13.5" customHeight="1">
      <c r="A11" s="139" t="s">
        <v>50</v>
      </c>
      <c r="B11" s="140"/>
      <c r="C11" s="126"/>
      <c r="D11" s="142"/>
      <c r="E11" s="148"/>
      <c r="F11" s="148"/>
      <c r="G11" s="148"/>
      <c r="H11" s="148"/>
      <c r="I11" s="148"/>
      <c r="J11" s="148"/>
      <c r="K11" s="148"/>
      <c r="L11" s="148"/>
      <c r="M11" s="150"/>
      <c r="N11" s="150"/>
      <c r="O11" s="150"/>
      <c r="P11" s="150"/>
      <c r="Q11" s="150"/>
      <c r="R11" s="148"/>
    </row>
    <row r="12" spans="1:20" s="127" customFormat="1" ht="13.5" customHeight="1">
      <c r="A12" s="136"/>
      <c r="B12" s="140" t="s">
        <v>113</v>
      </c>
      <c r="C12" s="166"/>
      <c r="D12" s="142"/>
      <c r="E12" s="149" t="s">
        <v>68</v>
      </c>
      <c r="F12" s="149"/>
      <c r="G12" s="149"/>
      <c r="H12" s="148"/>
      <c r="I12" s="148"/>
      <c r="J12" s="148"/>
      <c r="K12" s="148"/>
      <c r="L12" s="148"/>
      <c r="M12" s="150"/>
      <c r="N12" s="150"/>
      <c r="O12" s="150"/>
      <c r="P12" s="150"/>
      <c r="Q12" s="150"/>
      <c r="R12" s="148"/>
    </row>
    <row r="13" spans="1:20" s="127" customFormat="1" ht="13.5" customHeight="1">
      <c r="A13" s="136"/>
      <c r="B13" s="140" t="s">
        <v>137</v>
      </c>
      <c r="C13" s="166"/>
      <c r="D13" s="142"/>
      <c r="E13" s="149"/>
      <c r="F13" s="149"/>
      <c r="G13" s="149"/>
      <c r="H13" s="148"/>
      <c r="I13" s="148"/>
      <c r="J13" s="148"/>
      <c r="K13" s="148"/>
      <c r="L13" s="148"/>
      <c r="M13" s="150"/>
      <c r="N13" s="150"/>
      <c r="O13" s="150"/>
      <c r="P13" s="150"/>
      <c r="Q13" s="150"/>
      <c r="R13" s="148"/>
    </row>
    <row r="14" spans="1:20" s="127" customFormat="1" ht="13.5" customHeight="1">
      <c r="A14" s="136"/>
      <c r="B14" s="140"/>
      <c r="C14" s="166"/>
      <c r="D14" s="142">
        <v>20</v>
      </c>
      <c r="E14" s="149" t="s">
        <v>68</v>
      </c>
      <c r="F14" s="149" t="s">
        <v>68</v>
      </c>
      <c r="G14" s="149"/>
      <c r="H14" s="148"/>
      <c r="I14" s="148"/>
      <c r="J14" s="148"/>
      <c r="K14" s="148"/>
      <c r="L14" s="148"/>
      <c r="M14" s="150"/>
      <c r="N14" s="150"/>
      <c r="O14" s="150"/>
      <c r="P14" s="150"/>
      <c r="Q14" s="150"/>
      <c r="R14" s="148"/>
    </row>
    <row r="15" spans="1:20" s="127" customFormat="1" ht="13.5" customHeight="1">
      <c r="A15" s="136"/>
      <c r="B15" s="125"/>
      <c r="C15" s="166"/>
      <c r="D15" s="142">
        <v>35</v>
      </c>
      <c r="E15" s="149"/>
      <c r="F15" s="149"/>
      <c r="G15" s="149" t="s">
        <v>68</v>
      </c>
      <c r="H15" s="148"/>
      <c r="I15" s="148"/>
      <c r="J15" s="148"/>
      <c r="K15" s="148"/>
      <c r="L15" s="148"/>
      <c r="M15" s="150"/>
      <c r="N15" s="150"/>
      <c r="O15" s="150"/>
      <c r="P15" s="150"/>
      <c r="Q15" s="150"/>
      <c r="R15" s="148"/>
    </row>
    <row r="16" spans="1:20" ht="13.5" customHeight="1" thickBot="1">
      <c r="A16" s="136"/>
      <c r="B16" s="125"/>
      <c r="C16" s="141"/>
      <c r="D16" s="142"/>
      <c r="E16" s="148"/>
      <c r="F16" s="148"/>
      <c r="G16" s="148"/>
      <c r="H16" s="148"/>
      <c r="I16" s="148"/>
      <c r="J16" s="148"/>
      <c r="K16" s="148"/>
      <c r="L16" s="148"/>
      <c r="M16" s="150"/>
      <c r="N16" s="150"/>
      <c r="O16" s="150"/>
      <c r="P16" s="150"/>
      <c r="Q16" s="150"/>
      <c r="R16" s="148"/>
    </row>
    <row r="17" spans="1:18" ht="13.5" customHeight="1">
      <c r="A17" s="138" t="s">
        <v>51</v>
      </c>
      <c r="B17" s="131" t="s">
        <v>112</v>
      </c>
      <c r="C17" s="129"/>
      <c r="D17" s="130"/>
      <c r="E17" s="149" t="s">
        <v>68</v>
      </c>
      <c r="F17" s="149"/>
      <c r="G17" s="149"/>
      <c r="H17" s="149"/>
      <c r="I17" s="149"/>
      <c r="J17" s="149"/>
      <c r="K17" s="149"/>
      <c r="L17" s="149"/>
      <c r="M17" s="152"/>
      <c r="N17" s="152"/>
      <c r="O17" s="152"/>
      <c r="P17" s="152"/>
      <c r="Q17" s="152"/>
      <c r="R17" s="149"/>
    </row>
    <row r="18" spans="1:18" ht="14.25" customHeight="1">
      <c r="A18" s="137"/>
      <c r="B18" s="131" t="s">
        <v>138</v>
      </c>
      <c r="C18" s="132"/>
      <c r="D18" s="133"/>
      <c r="E18" s="135"/>
      <c r="F18" s="149" t="s">
        <v>68</v>
      </c>
      <c r="G18" s="149" t="s">
        <v>68</v>
      </c>
      <c r="H18" s="149"/>
      <c r="I18" s="149"/>
      <c r="J18" s="135"/>
      <c r="K18" s="135"/>
      <c r="L18" s="135"/>
      <c r="M18" s="151"/>
      <c r="N18" s="151"/>
      <c r="O18" s="151"/>
      <c r="P18" s="151"/>
      <c r="Q18" s="151"/>
      <c r="R18" s="135"/>
    </row>
    <row r="19" spans="1:18" ht="13.5" customHeight="1" thickBot="1">
      <c r="A19" s="137"/>
      <c r="B19" s="131"/>
      <c r="C19" s="132"/>
      <c r="D19" s="133"/>
      <c r="E19" s="135"/>
      <c r="F19" s="135"/>
      <c r="G19" s="135"/>
      <c r="H19" s="135"/>
      <c r="I19" s="135"/>
      <c r="J19" s="135"/>
      <c r="K19" s="135"/>
      <c r="L19" s="135"/>
      <c r="M19" s="151"/>
      <c r="N19" s="151"/>
      <c r="O19" s="151"/>
      <c r="P19" s="151"/>
      <c r="Q19" s="151"/>
      <c r="R19" s="135"/>
    </row>
    <row r="20" spans="1:18" ht="13.5" customHeight="1" thickTop="1">
      <c r="A20" s="138" t="s">
        <v>32</v>
      </c>
      <c r="B20" s="241" t="s">
        <v>33</v>
      </c>
      <c r="C20" s="242"/>
      <c r="D20" s="243"/>
      <c r="E20" s="156" t="s">
        <v>36</v>
      </c>
      <c r="F20" s="156" t="s">
        <v>36</v>
      </c>
      <c r="G20" s="156" t="s">
        <v>36</v>
      </c>
      <c r="H20" s="156"/>
      <c r="I20" s="156"/>
      <c r="J20" s="156"/>
      <c r="K20" s="156"/>
      <c r="L20" s="156"/>
      <c r="M20" s="156"/>
      <c r="N20" s="156"/>
      <c r="O20" s="156"/>
      <c r="P20" s="156"/>
      <c r="Q20" s="156"/>
      <c r="R20" s="156"/>
    </row>
    <row r="21" spans="1:18" ht="13.5" customHeight="1">
      <c r="A21" s="137"/>
      <c r="B21" s="238" t="s">
        <v>37</v>
      </c>
      <c r="C21" s="239"/>
      <c r="D21" s="240"/>
      <c r="E21" s="135" t="s">
        <v>38</v>
      </c>
      <c r="F21" s="135" t="s">
        <v>38</v>
      </c>
      <c r="G21" s="135" t="s">
        <v>38</v>
      </c>
      <c r="H21" s="135"/>
      <c r="I21" s="135"/>
      <c r="J21" s="135"/>
      <c r="K21" s="135"/>
      <c r="L21" s="135"/>
      <c r="M21" s="135"/>
      <c r="N21" s="135"/>
      <c r="O21" s="135"/>
      <c r="P21" s="135"/>
      <c r="Q21" s="135"/>
      <c r="R21" s="135"/>
    </row>
    <row r="22" spans="1:18" ht="60" customHeight="1">
      <c r="A22" s="137"/>
      <c r="B22" s="225" t="s">
        <v>39</v>
      </c>
      <c r="C22" s="226"/>
      <c r="D22" s="227"/>
      <c r="E22" s="134">
        <v>42594</v>
      </c>
      <c r="F22" s="134">
        <v>42594</v>
      </c>
      <c r="G22" s="134">
        <v>42594</v>
      </c>
      <c r="H22" s="134"/>
      <c r="I22" s="134"/>
      <c r="J22" s="134"/>
      <c r="K22" s="134"/>
      <c r="L22" s="134"/>
      <c r="M22" s="134"/>
      <c r="N22" s="134"/>
      <c r="O22" s="134"/>
      <c r="P22" s="134"/>
      <c r="Q22" s="134"/>
      <c r="R22" s="134"/>
    </row>
    <row r="34" spans="2:4" ht="24" customHeight="1">
      <c r="B34" s="72"/>
      <c r="D34" s="72"/>
    </row>
    <row r="35" spans="2:4" ht="39" customHeight="1">
      <c r="B35" s="72"/>
      <c r="D35" s="72"/>
    </row>
    <row r="47" spans="2:4" ht="57" customHeight="1">
      <c r="B47" s="72"/>
      <c r="D47" s="72"/>
    </row>
    <row r="48" spans="2:4" ht="10.5">
      <c r="B48" s="72"/>
      <c r="D48" s="72"/>
    </row>
    <row r="49" spans="2:4" ht="10.5">
      <c r="B49" s="72"/>
      <c r="D49" s="72"/>
    </row>
  </sheetData>
  <mergeCells count="22">
    <mergeCell ref="B22:D22"/>
    <mergeCell ref="B20:D20"/>
    <mergeCell ref="B21:D21"/>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7:R17 F18:G18">
      <formula1>"P,F, "</formula1>
    </dataValidation>
    <dataValidation type="list" allowBlank="1" showInputMessage="1" showErrorMessage="1" sqref="H18:I18 E9:I9 E10:R16">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J16" sqref="J16"/>
    </sheetView>
  </sheetViews>
  <sheetFormatPr defaultRowHeight="10.5"/>
  <cols>
    <col min="1" max="1" width="10.5" style="127" customWidth="1"/>
    <col min="2" max="2" width="13.375" style="75" customWidth="1"/>
    <col min="3" max="3" width="15.375" style="127" customWidth="1"/>
    <col min="4" max="4" width="20.5" style="73" customWidth="1"/>
    <col min="5" max="6" width="2.875" style="127" customWidth="1"/>
    <col min="7" max="7" width="2.625" style="127" customWidth="1"/>
    <col min="8" max="19" width="2.875" style="127" customWidth="1"/>
    <col min="20" max="256" width="9" style="127"/>
    <col min="257" max="257" width="10.5" style="127" customWidth="1"/>
    <col min="258" max="258" width="13.375" style="127" customWidth="1"/>
    <col min="259" max="259" width="15.375" style="127" customWidth="1"/>
    <col min="260" max="260" width="20.5" style="127" customWidth="1"/>
    <col min="261" max="262" width="2.875" style="127" customWidth="1"/>
    <col min="263" max="263" width="2.625" style="127" customWidth="1"/>
    <col min="264" max="275" width="2.875" style="127" customWidth="1"/>
    <col min="276" max="512" width="9" style="127"/>
    <col min="513" max="513" width="10.5" style="127" customWidth="1"/>
    <col min="514" max="514" width="13.375" style="127" customWidth="1"/>
    <col min="515" max="515" width="15.375" style="127" customWidth="1"/>
    <col min="516" max="516" width="20.5" style="127" customWidth="1"/>
    <col min="517" max="518" width="2.875" style="127" customWidth="1"/>
    <col min="519" max="519" width="2.625" style="127" customWidth="1"/>
    <col min="520" max="531" width="2.875" style="127" customWidth="1"/>
    <col min="532" max="768" width="9" style="127"/>
    <col min="769" max="769" width="10.5" style="127" customWidth="1"/>
    <col min="770" max="770" width="13.375" style="127" customWidth="1"/>
    <col min="771" max="771" width="15.375" style="127" customWidth="1"/>
    <col min="772" max="772" width="20.5" style="127" customWidth="1"/>
    <col min="773" max="774" width="2.875" style="127" customWidth="1"/>
    <col min="775" max="775" width="2.625" style="127" customWidth="1"/>
    <col min="776" max="787" width="2.875" style="127" customWidth="1"/>
    <col min="788" max="1024" width="9" style="127"/>
    <col min="1025" max="1025" width="10.5" style="127" customWidth="1"/>
    <col min="1026" max="1026" width="13.375" style="127" customWidth="1"/>
    <col min="1027" max="1027" width="15.375" style="127" customWidth="1"/>
    <col min="1028" max="1028" width="20.5" style="127" customWidth="1"/>
    <col min="1029" max="1030" width="2.875" style="127" customWidth="1"/>
    <col min="1031" max="1031" width="2.625" style="127" customWidth="1"/>
    <col min="1032" max="1043" width="2.875" style="127" customWidth="1"/>
    <col min="1044" max="1280" width="9" style="127"/>
    <col min="1281" max="1281" width="10.5" style="127" customWidth="1"/>
    <col min="1282" max="1282" width="13.375" style="127" customWidth="1"/>
    <col min="1283" max="1283" width="15.375" style="127" customWidth="1"/>
    <col min="1284" max="1284" width="20.5" style="127" customWidth="1"/>
    <col min="1285" max="1286" width="2.875" style="127" customWidth="1"/>
    <col min="1287" max="1287" width="2.625" style="127" customWidth="1"/>
    <col min="1288" max="1299" width="2.875" style="127" customWidth="1"/>
    <col min="1300" max="1536" width="9" style="127"/>
    <col min="1537" max="1537" width="10.5" style="127" customWidth="1"/>
    <col min="1538" max="1538" width="13.375" style="127" customWidth="1"/>
    <col min="1539" max="1539" width="15.375" style="127" customWidth="1"/>
    <col min="1540" max="1540" width="20.5" style="127" customWidth="1"/>
    <col min="1541" max="1542" width="2.875" style="127" customWidth="1"/>
    <col min="1543" max="1543" width="2.625" style="127" customWidth="1"/>
    <col min="1544" max="1555" width="2.875" style="127" customWidth="1"/>
    <col min="1556" max="1792" width="9" style="127"/>
    <col min="1793" max="1793" width="10.5" style="127" customWidth="1"/>
    <col min="1794" max="1794" width="13.375" style="127" customWidth="1"/>
    <col min="1795" max="1795" width="15.375" style="127" customWidth="1"/>
    <col min="1796" max="1796" width="20.5" style="127" customWidth="1"/>
    <col min="1797" max="1798" width="2.875" style="127" customWidth="1"/>
    <col min="1799" max="1799" width="2.625" style="127" customWidth="1"/>
    <col min="1800" max="1811" width="2.875" style="127" customWidth="1"/>
    <col min="1812" max="2048" width="9" style="127"/>
    <col min="2049" max="2049" width="10.5" style="127" customWidth="1"/>
    <col min="2050" max="2050" width="13.375" style="127" customWidth="1"/>
    <col min="2051" max="2051" width="15.375" style="127" customWidth="1"/>
    <col min="2052" max="2052" width="20.5" style="127" customWidth="1"/>
    <col min="2053" max="2054" width="2.875" style="127" customWidth="1"/>
    <col min="2055" max="2055" width="2.625" style="127" customWidth="1"/>
    <col min="2056" max="2067" width="2.875" style="127" customWidth="1"/>
    <col min="2068" max="2304" width="9" style="127"/>
    <col min="2305" max="2305" width="10.5" style="127" customWidth="1"/>
    <col min="2306" max="2306" width="13.375" style="127" customWidth="1"/>
    <col min="2307" max="2307" width="15.375" style="127" customWidth="1"/>
    <col min="2308" max="2308" width="20.5" style="127" customWidth="1"/>
    <col min="2309" max="2310" width="2.875" style="127" customWidth="1"/>
    <col min="2311" max="2311" width="2.625" style="127" customWidth="1"/>
    <col min="2312" max="2323" width="2.875" style="127" customWidth="1"/>
    <col min="2324" max="2560" width="9" style="127"/>
    <col min="2561" max="2561" width="10.5" style="127" customWidth="1"/>
    <col min="2562" max="2562" width="13.375" style="127" customWidth="1"/>
    <col min="2563" max="2563" width="15.375" style="127" customWidth="1"/>
    <col min="2564" max="2564" width="20.5" style="127" customWidth="1"/>
    <col min="2565" max="2566" width="2.875" style="127" customWidth="1"/>
    <col min="2567" max="2567" width="2.625" style="127" customWidth="1"/>
    <col min="2568" max="2579" width="2.875" style="127" customWidth="1"/>
    <col min="2580" max="2816" width="9" style="127"/>
    <col min="2817" max="2817" width="10.5" style="127" customWidth="1"/>
    <col min="2818" max="2818" width="13.375" style="127" customWidth="1"/>
    <col min="2819" max="2819" width="15.375" style="127" customWidth="1"/>
    <col min="2820" max="2820" width="20.5" style="127" customWidth="1"/>
    <col min="2821" max="2822" width="2.875" style="127" customWidth="1"/>
    <col min="2823" max="2823" width="2.625" style="127" customWidth="1"/>
    <col min="2824" max="2835" width="2.875" style="127" customWidth="1"/>
    <col min="2836" max="3072" width="9" style="127"/>
    <col min="3073" max="3073" width="10.5" style="127" customWidth="1"/>
    <col min="3074" max="3074" width="13.375" style="127" customWidth="1"/>
    <col min="3075" max="3075" width="15.375" style="127" customWidth="1"/>
    <col min="3076" max="3076" width="20.5" style="127" customWidth="1"/>
    <col min="3077" max="3078" width="2.875" style="127" customWidth="1"/>
    <col min="3079" max="3079" width="2.625" style="127" customWidth="1"/>
    <col min="3080" max="3091" width="2.875" style="127" customWidth="1"/>
    <col min="3092" max="3328" width="9" style="127"/>
    <col min="3329" max="3329" width="10.5" style="127" customWidth="1"/>
    <col min="3330" max="3330" width="13.375" style="127" customWidth="1"/>
    <col min="3331" max="3331" width="15.375" style="127" customWidth="1"/>
    <col min="3332" max="3332" width="20.5" style="127" customWidth="1"/>
    <col min="3333" max="3334" width="2.875" style="127" customWidth="1"/>
    <col min="3335" max="3335" width="2.625" style="127" customWidth="1"/>
    <col min="3336" max="3347" width="2.875" style="127" customWidth="1"/>
    <col min="3348" max="3584" width="9" style="127"/>
    <col min="3585" max="3585" width="10.5" style="127" customWidth="1"/>
    <col min="3586" max="3586" width="13.375" style="127" customWidth="1"/>
    <col min="3587" max="3587" width="15.375" style="127" customWidth="1"/>
    <col min="3588" max="3588" width="20.5" style="127" customWidth="1"/>
    <col min="3589" max="3590" width="2.875" style="127" customWidth="1"/>
    <col min="3591" max="3591" width="2.625" style="127" customWidth="1"/>
    <col min="3592" max="3603" width="2.875" style="127" customWidth="1"/>
    <col min="3604" max="3840" width="9" style="127"/>
    <col min="3841" max="3841" width="10.5" style="127" customWidth="1"/>
    <col min="3842" max="3842" width="13.375" style="127" customWidth="1"/>
    <col min="3843" max="3843" width="15.375" style="127" customWidth="1"/>
    <col min="3844" max="3844" width="20.5" style="127" customWidth="1"/>
    <col min="3845" max="3846" width="2.875" style="127" customWidth="1"/>
    <col min="3847" max="3847" width="2.625" style="127" customWidth="1"/>
    <col min="3848" max="3859" width="2.875" style="127" customWidth="1"/>
    <col min="3860" max="4096" width="9" style="127"/>
    <col min="4097" max="4097" width="10.5" style="127" customWidth="1"/>
    <col min="4098" max="4098" width="13.375" style="127" customWidth="1"/>
    <col min="4099" max="4099" width="15.375" style="127" customWidth="1"/>
    <col min="4100" max="4100" width="20.5" style="127" customWidth="1"/>
    <col min="4101" max="4102" width="2.875" style="127" customWidth="1"/>
    <col min="4103" max="4103" width="2.625" style="127" customWidth="1"/>
    <col min="4104" max="4115" width="2.875" style="127" customWidth="1"/>
    <col min="4116" max="4352" width="9" style="127"/>
    <col min="4353" max="4353" width="10.5" style="127" customWidth="1"/>
    <col min="4354" max="4354" width="13.375" style="127" customWidth="1"/>
    <col min="4355" max="4355" width="15.375" style="127" customWidth="1"/>
    <col min="4356" max="4356" width="20.5" style="127" customWidth="1"/>
    <col min="4357" max="4358" width="2.875" style="127" customWidth="1"/>
    <col min="4359" max="4359" width="2.625" style="127" customWidth="1"/>
    <col min="4360" max="4371" width="2.875" style="127" customWidth="1"/>
    <col min="4372" max="4608" width="9" style="127"/>
    <col min="4609" max="4609" width="10.5" style="127" customWidth="1"/>
    <col min="4610" max="4610" width="13.375" style="127" customWidth="1"/>
    <col min="4611" max="4611" width="15.375" style="127" customWidth="1"/>
    <col min="4612" max="4612" width="20.5" style="127" customWidth="1"/>
    <col min="4613" max="4614" width="2.875" style="127" customWidth="1"/>
    <col min="4615" max="4615" width="2.625" style="127" customWidth="1"/>
    <col min="4616" max="4627" width="2.875" style="127" customWidth="1"/>
    <col min="4628" max="4864" width="9" style="127"/>
    <col min="4865" max="4865" width="10.5" style="127" customWidth="1"/>
    <col min="4866" max="4866" width="13.375" style="127" customWidth="1"/>
    <col min="4867" max="4867" width="15.375" style="127" customWidth="1"/>
    <col min="4868" max="4868" width="20.5" style="127" customWidth="1"/>
    <col min="4869" max="4870" width="2.875" style="127" customWidth="1"/>
    <col min="4871" max="4871" width="2.625" style="127" customWidth="1"/>
    <col min="4872" max="4883" width="2.875" style="127" customWidth="1"/>
    <col min="4884" max="5120" width="9" style="127"/>
    <col min="5121" max="5121" width="10.5" style="127" customWidth="1"/>
    <col min="5122" max="5122" width="13.375" style="127" customWidth="1"/>
    <col min="5123" max="5123" width="15.375" style="127" customWidth="1"/>
    <col min="5124" max="5124" width="20.5" style="127" customWidth="1"/>
    <col min="5125" max="5126" width="2.875" style="127" customWidth="1"/>
    <col min="5127" max="5127" width="2.625" style="127" customWidth="1"/>
    <col min="5128" max="5139" width="2.875" style="127" customWidth="1"/>
    <col min="5140" max="5376" width="9" style="127"/>
    <col min="5377" max="5377" width="10.5" style="127" customWidth="1"/>
    <col min="5378" max="5378" width="13.375" style="127" customWidth="1"/>
    <col min="5379" max="5379" width="15.375" style="127" customWidth="1"/>
    <col min="5380" max="5380" width="20.5" style="127" customWidth="1"/>
    <col min="5381" max="5382" width="2.875" style="127" customWidth="1"/>
    <col min="5383" max="5383" width="2.625" style="127" customWidth="1"/>
    <col min="5384" max="5395" width="2.875" style="127" customWidth="1"/>
    <col min="5396" max="5632" width="9" style="127"/>
    <col min="5633" max="5633" width="10.5" style="127" customWidth="1"/>
    <col min="5634" max="5634" width="13.375" style="127" customWidth="1"/>
    <col min="5635" max="5635" width="15.375" style="127" customWidth="1"/>
    <col min="5636" max="5636" width="20.5" style="127" customWidth="1"/>
    <col min="5637" max="5638" width="2.875" style="127" customWidth="1"/>
    <col min="5639" max="5639" width="2.625" style="127" customWidth="1"/>
    <col min="5640" max="5651" width="2.875" style="127" customWidth="1"/>
    <col min="5652" max="5888" width="9" style="127"/>
    <col min="5889" max="5889" width="10.5" style="127" customWidth="1"/>
    <col min="5890" max="5890" width="13.375" style="127" customWidth="1"/>
    <col min="5891" max="5891" width="15.375" style="127" customWidth="1"/>
    <col min="5892" max="5892" width="20.5" style="127" customWidth="1"/>
    <col min="5893" max="5894" width="2.875" style="127" customWidth="1"/>
    <col min="5895" max="5895" width="2.625" style="127" customWidth="1"/>
    <col min="5896" max="5907" width="2.875" style="127" customWidth="1"/>
    <col min="5908" max="6144" width="9" style="127"/>
    <col min="6145" max="6145" width="10.5" style="127" customWidth="1"/>
    <col min="6146" max="6146" width="13.375" style="127" customWidth="1"/>
    <col min="6147" max="6147" width="15.375" style="127" customWidth="1"/>
    <col min="6148" max="6148" width="20.5" style="127" customWidth="1"/>
    <col min="6149" max="6150" width="2.875" style="127" customWidth="1"/>
    <col min="6151" max="6151" width="2.625" style="127" customWidth="1"/>
    <col min="6152" max="6163" width="2.875" style="127" customWidth="1"/>
    <col min="6164" max="6400" width="9" style="127"/>
    <col min="6401" max="6401" width="10.5" style="127" customWidth="1"/>
    <col min="6402" max="6402" width="13.375" style="127" customWidth="1"/>
    <col min="6403" max="6403" width="15.375" style="127" customWidth="1"/>
    <col min="6404" max="6404" width="20.5" style="127" customWidth="1"/>
    <col min="6405" max="6406" width="2.875" style="127" customWidth="1"/>
    <col min="6407" max="6407" width="2.625" style="127" customWidth="1"/>
    <col min="6408" max="6419" width="2.875" style="127" customWidth="1"/>
    <col min="6420" max="6656" width="9" style="127"/>
    <col min="6657" max="6657" width="10.5" style="127" customWidth="1"/>
    <col min="6658" max="6658" width="13.375" style="127" customWidth="1"/>
    <col min="6659" max="6659" width="15.375" style="127" customWidth="1"/>
    <col min="6660" max="6660" width="20.5" style="127" customWidth="1"/>
    <col min="6661" max="6662" width="2.875" style="127" customWidth="1"/>
    <col min="6663" max="6663" width="2.625" style="127" customWidth="1"/>
    <col min="6664" max="6675" width="2.875" style="127" customWidth="1"/>
    <col min="6676" max="6912" width="9" style="127"/>
    <col min="6913" max="6913" width="10.5" style="127" customWidth="1"/>
    <col min="6914" max="6914" width="13.375" style="127" customWidth="1"/>
    <col min="6915" max="6915" width="15.375" style="127" customWidth="1"/>
    <col min="6916" max="6916" width="20.5" style="127" customWidth="1"/>
    <col min="6917" max="6918" width="2.875" style="127" customWidth="1"/>
    <col min="6919" max="6919" width="2.625" style="127" customWidth="1"/>
    <col min="6920" max="6931" width="2.875" style="127" customWidth="1"/>
    <col min="6932" max="7168" width="9" style="127"/>
    <col min="7169" max="7169" width="10.5" style="127" customWidth="1"/>
    <col min="7170" max="7170" width="13.375" style="127" customWidth="1"/>
    <col min="7171" max="7171" width="15.375" style="127" customWidth="1"/>
    <col min="7172" max="7172" width="20.5" style="127" customWidth="1"/>
    <col min="7173" max="7174" width="2.875" style="127" customWidth="1"/>
    <col min="7175" max="7175" width="2.625" style="127" customWidth="1"/>
    <col min="7176" max="7187" width="2.875" style="127" customWidth="1"/>
    <col min="7188" max="7424" width="9" style="127"/>
    <col min="7425" max="7425" width="10.5" style="127" customWidth="1"/>
    <col min="7426" max="7426" width="13.375" style="127" customWidth="1"/>
    <col min="7427" max="7427" width="15.375" style="127" customWidth="1"/>
    <col min="7428" max="7428" width="20.5" style="127" customWidth="1"/>
    <col min="7429" max="7430" width="2.875" style="127" customWidth="1"/>
    <col min="7431" max="7431" width="2.625" style="127" customWidth="1"/>
    <col min="7432" max="7443" width="2.875" style="127" customWidth="1"/>
    <col min="7444" max="7680" width="9" style="127"/>
    <col min="7681" max="7681" width="10.5" style="127" customWidth="1"/>
    <col min="7682" max="7682" width="13.375" style="127" customWidth="1"/>
    <col min="7683" max="7683" width="15.375" style="127" customWidth="1"/>
    <col min="7684" max="7684" width="20.5" style="127" customWidth="1"/>
    <col min="7685" max="7686" width="2.875" style="127" customWidth="1"/>
    <col min="7687" max="7687" width="2.625" style="127" customWidth="1"/>
    <col min="7688" max="7699" width="2.875" style="127" customWidth="1"/>
    <col min="7700" max="7936" width="9" style="127"/>
    <col min="7937" max="7937" width="10.5" style="127" customWidth="1"/>
    <col min="7938" max="7938" width="13.375" style="127" customWidth="1"/>
    <col min="7939" max="7939" width="15.375" style="127" customWidth="1"/>
    <col min="7940" max="7940" width="20.5" style="127" customWidth="1"/>
    <col min="7941" max="7942" width="2.875" style="127" customWidth="1"/>
    <col min="7943" max="7943" width="2.625" style="127" customWidth="1"/>
    <col min="7944" max="7955" width="2.875" style="127" customWidth="1"/>
    <col min="7956" max="8192" width="9" style="127"/>
    <col min="8193" max="8193" width="10.5" style="127" customWidth="1"/>
    <col min="8194" max="8194" width="13.375" style="127" customWidth="1"/>
    <col min="8195" max="8195" width="15.375" style="127" customWidth="1"/>
    <col min="8196" max="8196" width="20.5" style="127" customWidth="1"/>
    <col min="8197" max="8198" width="2.875" style="127" customWidth="1"/>
    <col min="8199" max="8199" width="2.625" style="127" customWidth="1"/>
    <col min="8200" max="8211" width="2.875" style="127" customWidth="1"/>
    <col min="8212" max="8448" width="9" style="127"/>
    <col min="8449" max="8449" width="10.5" style="127" customWidth="1"/>
    <col min="8450" max="8450" width="13.375" style="127" customWidth="1"/>
    <col min="8451" max="8451" width="15.375" style="127" customWidth="1"/>
    <col min="8452" max="8452" width="20.5" style="127" customWidth="1"/>
    <col min="8453" max="8454" width="2.875" style="127" customWidth="1"/>
    <col min="8455" max="8455" width="2.625" style="127" customWidth="1"/>
    <col min="8456" max="8467" width="2.875" style="127" customWidth="1"/>
    <col min="8468" max="8704" width="9" style="127"/>
    <col min="8705" max="8705" width="10.5" style="127" customWidth="1"/>
    <col min="8706" max="8706" width="13.375" style="127" customWidth="1"/>
    <col min="8707" max="8707" width="15.375" style="127" customWidth="1"/>
    <col min="8708" max="8708" width="20.5" style="127" customWidth="1"/>
    <col min="8709" max="8710" width="2.875" style="127" customWidth="1"/>
    <col min="8711" max="8711" width="2.625" style="127" customWidth="1"/>
    <col min="8712" max="8723" width="2.875" style="127" customWidth="1"/>
    <col min="8724" max="8960" width="9" style="127"/>
    <col min="8961" max="8961" width="10.5" style="127" customWidth="1"/>
    <col min="8962" max="8962" width="13.375" style="127" customWidth="1"/>
    <col min="8963" max="8963" width="15.375" style="127" customWidth="1"/>
    <col min="8964" max="8964" width="20.5" style="127" customWidth="1"/>
    <col min="8965" max="8966" width="2.875" style="127" customWidth="1"/>
    <col min="8967" max="8967" width="2.625" style="127" customWidth="1"/>
    <col min="8968" max="8979" width="2.875" style="127" customWidth="1"/>
    <col min="8980" max="9216" width="9" style="127"/>
    <col min="9217" max="9217" width="10.5" style="127" customWidth="1"/>
    <col min="9218" max="9218" width="13.375" style="127" customWidth="1"/>
    <col min="9219" max="9219" width="15.375" style="127" customWidth="1"/>
    <col min="9220" max="9220" width="20.5" style="127" customWidth="1"/>
    <col min="9221" max="9222" width="2.875" style="127" customWidth="1"/>
    <col min="9223" max="9223" width="2.625" style="127" customWidth="1"/>
    <col min="9224" max="9235" width="2.875" style="127" customWidth="1"/>
    <col min="9236" max="9472" width="9" style="127"/>
    <col min="9473" max="9473" width="10.5" style="127" customWidth="1"/>
    <col min="9474" max="9474" width="13.375" style="127" customWidth="1"/>
    <col min="9475" max="9475" width="15.375" style="127" customWidth="1"/>
    <col min="9476" max="9476" width="20.5" style="127" customWidth="1"/>
    <col min="9477" max="9478" width="2.875" style="127" customWidth="1"/>
    <col min="9479" max="9479" width="2.625" style="127" customWidth="1"/>
    <col min="9480" max="9491" width="2.875" style="127" customWidth="1"/>
    <col min="9492" max="9728" width="9" style="127"/>
    <col min="9729" max="9729" width="10.5" style="127" customWidth="1"/>
    <col min="9730" max="9730" width="13.375" style="127" customWidth="1"/>
    <col min="9731" max="9731" width="15.375" style="127" customWidth="1"/>
    <col min="9732" max="9732" width="20.5" style="127" customWidth="1"/>
    <col min="9733" max="9734" width="2.875" style="127" customWidth="1"/>
    <col min="9735" max="9735" width="2.625" style="127" customWidth="1"/>
    <col min="9736" max="9747" width="2.875" style="127" customWidth="1"/>
    <col min="9748" max="9984" width="9" style="127"/>
    <col min="9985" max="9985" width="10.5" style="127" customWidth="1"/>
    <col min="9986" max="9986" width="13.375" style="127" customWidth="1"/>
    <col min="9987" max="9987" width="15.375" style="127" customWidth="1"/>
    <col min="9988" max="9988" width="20.5" style="127" customWidth="1"/>
    <col min="9989" max="9990" width="2.875" style="127" customWidth="1"/>
    <col min="9991" max="9991" width="2.625" style="127" customWidth="1"/>
    <col min="9992" max="10003" width="2.875" style="127" customWidth="1"/>
    <col min="10004" max="10240" width="9" style="127"/>
    <col min="10241" max="10241" width="10.5" style="127" customWidth="1"/>
    <col min="10242" max="10242" width="13.375" style="127" customWidth="1"/>
    <col min="10243" max="10243" width="15.375" style="127" customWidth="1"/>
    <col min="10244" max="10244" width="20.5" style="127" customWidth="1"/>
    <col min="10245" max="10246" width="2.875" style="127" customWidth="1"/>
    <col min="10247" max="10247" width="2.625" style="127" customWidth="1"/>
    <col min="10248" max="10259" width="2.875" style="127" customWidth="1"/>
    <col min="10260" max="10496" width="9" style="127"/>
    <col min="10497" max="10497" width="10.5" style="127" customWidth="1"/>
    <col min="10498" max="10498" width="13.375" style="127" customWidth="1"/>
    <col min="10499" max="10499" width="15.375" style="127" customWidth="1"/>
    <col min="10500" max="10500" width="20.5" style="127" customWidth="1"/>
    <col min="10501" max="10502" width="2.875" style="127" customWidth="1"/>
    <col min="10503" max="10503" width="2.625" style="127" customWidth="1"/>
    <col min="10504" max="10515" width="2.875" style="127" customWidth="1"/>
    <col min="10516" max="10752" width="9" style="127"/>
    <col min="10753" max="10753" width="10.5" style="127" customWidth="1"/>
    <col min="10754" max="10754" width="13.375" style="127" customWidth="1"/>
    <col min="10755" max="10755" width="15.375" style="127" customWidth="1"/>
    <col min="10756" max="10756" width="20.5" style="127" customWidth="1"/>
    <col min="10757" max="10758" width="2.875" style="127" customWidth="1"/>
    <col min="10759" max="10759" width="2.625" style="127" customWidth="1"/>
    <col min="10760" max="10771" width="2.875" style="127" customWidth="1"/>
    <col min="10772" max="11008" width="9" style="127"/>
    <col min="11009" max="11009" width="10.5" style="127" customWidth="1"/>
    <col min="11010" max="11010" width="13.375" style="127" customWidth="1"/>
    <col min="11011" max="11011" width="15.375" style="127" customWidth="1"/>
    <col min="11012" max="11012" width="20.5" style="127" customWidth="1"/>
    <col min="11013" max="11014" width="2.875" style="127" customWidth="1"/>
    <col min="11015" max="11015" width="2.625" style="127" customWidth="1"/>
    <col min="11016" max="11027" width="2.875" style="127" customWidth="1"/>
    <col min="11028" max="11264" width="9" style="127"/>
    <col min="11265" max="11265" width="10.5" style="127" customWidth="1"/>
    <col min="11266" max="11266" width="13.375" style="127" customWidth="1"/>
    <col min="11267" max="11267" width="15.375" style="127" customWidth="1"/>
    <col min="11268" max="11268" width="20.5" style="127" customWidth="1"/>
    <col min="11269" max="11270" width="2.875" style="127" customWidth="1"/>
    <col min="11271" max="11271" width="2.625" style="127" customWidth="1"/>
    <col min="11272" max="11283" width="2.875" style="127" customWidth="1"/>
    <col min="11284" max="11520" width="9" style="127"/>
    <col min="11521" max="11521" width="10.5" style="127" customWidth="1"/>
    <col min="11522" max="11522" width="13.375" style="127" customWidth="1"/>
    <col min="11523" max="11523" width="15.375" style="127" customWidth="1"/>
    <col min="11524" max="11524" width="20.5" style="127" customWidth="1"/>
    <col min="11525" max="11526" width="2.875" style="127" customWidth="1"/>
    <col min="11527" max="11527" width="2.625" style="127" customWidth="1"/>
    <col min="11528" max="11539" width="2.875" style="127" customWidth="1"/>
    <col min="11540" max="11776" width="9" style="127"/>
    <col min="11777" max="11777" width="10.5" style="127" customWidth="1"/>
    <col min="11778" max="11778" width="13.375" style="127" customWidth="1"/>
    <col min="11779" max="11779" width="15.375" style="127" customWidth="1"/>
    <col min="11780" max="11780" width="20.5" style="127" customWidth="1"/>
    <col min="11781" max="11782" width="2.875" style="127" customWidth="1"/>
    <col min="11783" max="11783" width="2.625" style="127" customWidth="1"/>
    <col min="11784" max="11795" width="2.875" style="127" customWidth="1"/>
    <col min="11796" max="12032" width="9" style="127"/>
    <col min="12033" max="12033" width="10.5" style="127" customWidth="1"/>
    <col min="12034" max="12034" width="13.375" style="127" customWidth="1"/>
    <col min="12035" max="12035" width="15.375" style="127" customWidth="1"/>
    <col min="12036" max="12036" width="20.5" style="127" customWidth="1"/>
    <col min="12037" max="12038" width="2.875" style="127" customWidth="1"/>
    <col min="12039" max="12039" width="2.625" style="127" customWidth="1"/>
    <col min="12040" max="12051" width="2.875" style="127" customWidth="1"/>
    <col min="12052" max="12288" width="9" style="127"/>
    <col min="12289" max="12289" width="10.5" style="127" customWidth="1"/>
    <col min="12290" max="12290" width="13.375" style="127" customWidth="1"/>
    <col min="12291" max="12291" width="15.375" style="127" customWidth="1"/>
    <col min="12292" max="12292" width="20.5" style="127" customWidth="1"/>
    <col min="12293" max="12294" width="2.875" style="127" customWidth="1"/>
    <col min="12295" max="12295" width="2.625" style="127" customWidth="1"/>
    <col min="12296" max="12307" width="2.875" style="127" customWidth="1"/>
    <col min="12308" max="12544" width="9" style="127"/>
    <col min="12545" max="12545" width="10.5" style="127" customWidth="1"/>
    <col min="12546" max="12546" width="13.375" style="127" customWidth="1"/>
    <col min="12547" max="12547" width="15.375" style="127" customWidth="1"/>
    <col min="12548" max="12548" width="20.5" style="127" customWidth="1"/>
    <col min="12549" max="12550" width="2.875" style="127" customWidth="1"/>
    <col min="12551" max="12551" width="2.625" style="127" customWidth="1"/>
    <col min="12552" max="12563" width="2.875" style="127" customWidth="1"/>
    <col min="12564" max="12800" width="9" style="127"/>
    <col min="12801" max="12801" width="10.5" style="127" customWidth="1"/>
    <col min="12802" max="12802" width="13.375" style="127" customWidth="1"/>
    <col min="12803" max="12803" width="15.375" style="127" customWidth="1"/>
    <col min="12804" max="12804" width="20.5" style="127" customWidth="1"/>
    <col min="12805" max="12806" width="2.875" style="127" customWidth="1"/>
    <col min="12807" max="12807" width="2.625" style="127" customWidth="1"/>
    <col min="12808" max="12819" width="2.875" style="127" customWidth="1"/>
    <col min="12820" max="13056" width="9" style="127"/>
    <col min="13057" max="13057" width="10.5" style="127" customWidth="1"/>
    <col min="13058" max="13058" width="13.375" style="127" customWidth="1"/>
    <col min="13059" max="13059" width="15.375" style="127" customWidth="1"/>
    <col min="13060" max="13060" width="20.5" style="127" customWidth="1"/>
    <col min="13061" max="13062" width="2.875" style="127" customWidth="1"/>
    <col min="13063" max="13063" width="2.625" style="127" customWidth="1"/>
    <col min="13064" max="13075" width="2.875" style="127" customWidth="1"/>
    <col min="13076" max="13312" width="9" style="127"/>
    <col min="13313" max="13313" width="10.5" style="127" customWidth="1"/>
    <col min="13314" max="13314" width="13.375" style="127" customWidth="1"/>
    <col min="13315" max="13315" width="15.375" style="127" customWidth="1"/>
    <col min="13316" max="13316" width="20.5" style="127" customWidth="1"/>
    <col min="13317" max="13318" width="2.875" style="127" customWidth="1"/>
    <col min="13319" max="13319" width="2.625" style="127" customWidth="1"/>
    <col min="13320" max="13331" width="2.875" style="127" customWidth="1"/>
    <col min="13332" max="13568" width="9" style="127"/>
    <col min="13569" max="13569" width="10.5" style="127" customWidth="1"/>
    <col min="13570" max="13570" width="13.375" style="127" customWidth="1"/>
    <col min="13571" max="13571" width="15.375" style="127" customWidth="1"/>
    <col min="13572" max="13572" width="20.5" style="127" customWidth="1"/>
    <col min="13573" max="13574" width="2.875" style="127" customWidth="1"/>
    <col min="13575" max="13575" width="2.625" style="127" customWidth="1"/>
    <col min="13576" max="13587" width="2.875" style="127" customWidth="1"/>
    <col min="13588" max="13824" width="9" style="127"/>
    <col min="13825" max="13825" width="10.5" style="127" customWidth="1"/>
    <col min="13826" max="13826" width="13.375" style="127" customWidth="1"/>
    <col min="13827" max="13827" width="15.375" style="127" customWidth="1"/>
    <col min="13828" max="13828" width="20.5" style="127" customWidth="1"/>
    <col min="13829" max="13830" width="2.875" style="127" customWidth="1"/>
    <col min="13831" max="13831" width="2.625" style="127" customWidth="1"/>
    <col min="13832" max="13843" width="2.875" style="127" customWidth="1"/>
    <col min="13844" max="14080" width="9" style="127"/>
    <col min="14081" max="14081" width="10.5" style="127" customWidth="1"/>
    <col min="14082" max="14082" width="13.375" style="127" customWidth="1"/>
    <col min="14083" max="14083" width="15.375" style="127" customWidth="1"/>
    <col min="14084" max="14084" width="20.5" style="127" customWidth="1"/>
    <col min="14085" max="14086" width="2.875" style="127" customWidth="1"/>
    <col min="14087" max="14087" width="2.625" style="127" customWidth="1"/>
    <col min="14088" max="14099" width="2.875" style="127" customWidth="1"/>
    <col min="14100" max="14336" width="9" style="127"/>
    <col min="14337" max="14337" width="10.5" style="127" customWidth="1"/>
    <col min="14338" max="14338" width="13.375" style="127" customWidth="1"/>
    <col min="14339" max="14339" width="15.375" style="127" customWidth="1"/>
    <col min="14340" max="14340" width="20.5" style="127" customWidth="1"/>
    <col min="14341" max="14342" width="2.875" style="127" customWidth="1"/>
    <col min="14343" max="14343" width="2.625" style="127" customWidth="1"/>
    <col min="14344" max="14355" width="2.875" style="127" customWidth="1"/>
    <col min="14356" max="14592" width="9" style="127"/>
    <col min="14593" max="14593" width="10.5" style="127" customWidth="1"/>
    <col min="14594" max="14594" width="13.375" style="127" customWidth="1"/>
    <col min="14595" max="14595" width="15.375" style="127" customWidth="1"/>
    <col min="14596" max="14596" width="20.5" style="127" customWidth="1"/>
    <col min="14597" max="14598" width="2.875" style="127" customWidth="1"/>
    <col min="14599" max="14599" width="2.625" style="127" customWidth="1"/>
    <col min="14600" max="14611" width="2.875" style="127" customWidth="1"/>
    <col min="14612" max="14848" width="9" style="127"/>
    <col min="14849" max="14849" width="10.5" style="127" customWidth="1"/>
    <col min="14850" max="14850" width="13.375" style="127" customWidth="1"/>
    <col min="14851" max="14851" width="15.375" style="127" customWidth="1"/>
    <col min="14852" max="14852" width="20.5" style="127" customWidth="1"/>
    <col min="14853" max="14854" width="2.875" style="127" customWidth="1"/>
    <col min="14855" max="14855" width="2.625" style="127" customWidth="1"/>
    <col min="14856" max="14867" width="2.875" style="127" customWidth="1"/>
    <col min="14868" max="15104" width="9" style="127"/>
    <col min="15105" max="15105" width="10.5" style="127" customWidth="1"/>
    <col min="15106" max="15106" width="13.375" style="127" customWidth="1"/>
    <col min="15107" max="15107" width="15.375" style="127" customWidth="1"/>
    <col min="15108" max="15108" width="20.5" style="127" customWidth="1"/>
    <col min="15109" max="15110" width="2.875" style="127" customWidth="1"/>
    <col min="15111" max="15111" width="2.625" style="127" customWidth="1"/>
    <col min="15112" max="15123" width="2.875" style="127" customWidth="1"/>
    <col min="15124" max="15360" width="9" style="127"/>
    <col min="15361" max="15361" width="10.5" style="127" customWidth="1"/>
    <col min="15362" max="15362" width="13.375" style="127" customWidth="1"/>
    <col min="15363" max="15363" width="15.375" style="127" customWidth="1"/>
    <col min="15364" max="15364" width="20.5" style="127" customWidth="1"/>
    <col min="15365" max="15366" width="2.875" style="127" customWidth="1"/>
    <col min="15367" max="15367" width="2.625" style="127" customWidth="1"/>
    <col min="15368" max="15379" width="2.875" style="127" customWidth="1"/>
    <col min="15380" max="15616" width="9" style="127"/>
    <col min="15617" max="15617" width="10.5" style="127" customWidth="1"/>
    <col min="15618" max="15618" width="13.375" style="127" customWidth="1"/>
    <col min="15619" max="15619" width="15.375" style="127" customWidth="1"/>
    <col min="15620" max="15620" width="20.5" style="127" customWidth="1"/>
    <col min="15621" max="15622" width="2.875" style="127" customWidth="1"/>
    <col min="15623" max="15623" width="2.625" style="127" customWidth="1"/>
    <col min="15624" max="15635" width="2.875" style="127" customWidth="1"/>
    <col min="15636" max="15872" width="9" style="127"/>
    <col min="15873" max="15873" width="10.5" style="127" customWidth="1"/>
    <col min="15874" max="15874" width="13.375" style="127" customWidth="1"/>
    <col min="15875" max="15875" width="15.375" style="127" customWidth="1"/>
    <col min="15876" max="15876" width="20.5" style="127" customWidth="1"/>
    <col min="15877" max="15878" width="2.875" style="127" customWidth="1"/>
    <col min="15879" max="15879" width="2.625" style="127" customWidth="1"/>
    <col min="15880" max="15891" width="2.875" style="127" customWidth="1"/>
    <col min="15892" max="16128" width="9" style="127"/>
    <col min="16129" max="16129" width="10.5" style="127" customWidth="1"/>
    <col min="16130" max="16130" width="13.375" style="127" customWidth="1"/>
    <col min="16131" max="16131" width="15.375" style="127" customWidth="1"/>
    <col min="16132" max="16132" width="20.5" style="127" customWidth="1"/>
    <col min="16133" max="16134" width="2.875" style="127" customWidth="1"/>
    <col min="16135" max="16135" width="2.625" style="127" customWidth="1"/>
    <col min="16136" max="16147" width="2.875" style="127" customWidth="1"/>
    <col min="16148" max="16384" width="9" style="127"/>
  </cols>
  <sheetData>
    <row r="1" spans="1:20" ht="13.5" customHeight="1" thickBot="1">
      <c r="A1" s="70"/>
      <c r="B1" s="71"/>
    </row>
    <row r="2" spans="1:20" ht="13.5" customHeight="1">
      <c r="A2" s="195" t="s">
        <v>45</v>
      </c>
      <c r="B2" s="196"/>
      <c r="C2" s="197" t="s">
        <v>121</v>
      </c>
      <c r="D2" s="198"/>
      <c r="E2" s="199" t="s">
        <v>14</v>
      </c>
      <c r="F2" s="200"/>
      <c r="G2" s="200"/>
      <c r="H2" s="201"/>
      <c r="I2" s="202" t="str">
        <f>C2</f>
        <v>CountOrganizationVerifyOrNot</v>
      </c>
      <c r="J2" s="203"/>
      <c r="K2" s="203"/>
      <c r="L2" s="203"/>
      <c r="M2" s="203"/>
      <c r="N2" s="203"/>
      <c r="O2" s="203"/>
      <c r="P2" s="203"/>
      <c r="Q2" s="203"/>
      <c r="R2" s="204"/>
      <c r="T2" s="74"/>
    </row>
    <row r="3" spans="1:20" ht="30" customHeight="1">
      <c r="A3" s="205" t="s">
        <v>46</v>
      </c>
      <c r="B3" s="206"/>
      <c r="C3" s="207" t="str">
        <f>Cover!F4</f>
        <v>TuanhaSE03108</v>
      </c>
      <c r="D3" s="208"/>
      <c r="E3" s="209" t="s">
        <v>47</v>
      </c>
      <c r="F3" s="210"/>
      <c r="G3" s="210"/>
      <c r="H3" s="211"/>
      <c r="I3" s="212" t="str">
        <f>C3</f>
        <v>TuanhaSE03108</v>
      </c>
      <c r="J3" s="213"/>
      <c r="K3" s="213"/>
      <c r="L3" s="213"/>
      <c r="M3" s="213"/>
      <c r="N3" s="213"/>
      <c r="O3" s="213"/>
      <c r="P3" s="213"/>
      <c r="Q3" s="213"/>
      <c r="R3" s="214"/>
    </row>
    <row r="4" spans="1:20" ht="13.5" customHeight="1">
      <c r="A4" s="205" t="s">
        <v>48</v>
      </c>
      <c r="B4" s="206"/>
      <c r="C4" s="215"/>
      <c r="D4" s="215"/>
      <c r="E4" s="216"/>
      <c r="F4" s="216"/>
      <c r="G4" s="216"/>
      <c r="H4" s="216"/>
      <c r="I4" s="215"/>
      <c r="J4" s="215"/>
      <c r="K4" s="215"/>
      <c r="L4" s="215"/>
      <c r="M4" s="215"/>
      <c r="N4" s="215"/>
      <c r="O4" s="215"/>
      <c r="P4" s="215"/>
      <c r="Q4" s="215"/>
      <c r="R4" s="217"/>
    </row>
    <row r="5" spans="1:20" ht="13.5" customHeight="1">
      <c r="A5" s="218" t="s">
        <v>20</v>
      </c>
      <c r="B5" s="219"/>
      <c r="C5" s="220" t="s">
        <v>21</v>
      </c>
      <c r="D5" s="221"/>
      <c r="E5" s="222" t="s">
        <v>22</v>
      </c>
      <c r="F5" s="221"/>
      <c r="G5" s="221"/>
      <c r="H5" s="223"/>
      <c r="I5" s="221" t="s">
        <v>49</v>
      </c>
      <c r="J5" s="221"/>
      <c r="K5" s="221"/>
      <c r="L5" s="222" t="s">
        <v>23</v>
      </c>
      <c r="M5" s="221"/>
      <c r="N5" s="221"/>
      <c r="O5" s="221"/>
      <c r="P5" s="221"/>
      <c r="Q5" s="221"/>
      <c r="R5" s="224"/>
      <c r="T5" s="74"/>
    </row>
    <row r="6" spans="1:20" ht="13.5" customHeight="1" thickBot="1">
      <c r="A6" s="228">
        <f>COUNTIF(E21:HM21,"P")</f>
        <v>3</v>
      </c>
      <c r="B6" s="229"/>
      <c r="C6" s="230">
        <f>COUNTIF(E21:HO21,"F")</f>
        <v>0</v>
      </c>
      <c r="D6" s="231"/>
      <c r="E6" s="232">
        <f>SUM(L6,- A6,- C6)</f>
        <v>0</v>
      </c>
      <c r="F6" s="231"/>
      <c r="G6" s="231"/>
      <c r="H6" s="233"/>
      <c r="I6" s="118">
        <f>COUNTIF(E20:HM20,"N")</f>
        <v>0</v>
      </c>
      <c r="J6" s="118">
        <f>COUNTIF(E20:HM20,"A")</f>
        <v>3</v>
      </c>
      <c r="K6" s="118">
        <f>COUNTIF(E20:HM20,"B")</f>
        <v>0</v>
      </c>
      <c r="L6" s="232">
        <f>COUNTA(E8:P8)</f>
        <v>3</v>
      </c>
      <c r="M6" s="231"/>
      <c r="N6" s="231"/>
      <c r="O6" s="231"/>
      <c r="P6" s="231"/>
      <c r="Q6" s="231"/>
      <c r="R6" s="234"/>
      <c r="S6" s="119"/>
    </row>
    <row r="7" spans="1:20" ht="11.25" thickBot="1"/>
    <row r="8" spans="1:20" ht="46.5" customHeight="1" thickTop="1" thickBot="1">
      <c r="A8" s="147"/>
      <c r="B8" s="143"/>
      <c r="C8" s="144"/>
      <c r="D8" s="145"/>
      <c r="E8" s="146" t="s">
        <v>31</v>
      </c>
      <c r="F8" s="146" t="s">
        <v>110</v>
      </c>
      <c r="G8" s="146" t="s">
        <v>129</v>
      </c>
      <c r="H8" s="146"/>
      <c r="I8" s="146"/>
      <c r="J8" s="146"/>
      <c r="K8" s="146"/>
      <c r="L8" s="146"/>
      <c r="M8" s="146"/>
      <c r="N8" s="146"/>
      <c r="O8" s="146"/>
      <c r="P8" s="146"/>
      <c r="Q8" s="146"/>
      <c r="R8" s="157"/>
      <c r="S8" s="119"/>
    </row>
    <row r="9" spans="1:20" ht="13.5" customHeight="1">
      <c r="A9" s="136" t="s">
        <v>104</v>
      </c>
      <c r="B9" s="140" t="s">
        <v>139</v>
      </c>
      <c r="C9" s="141"/>
      <c r="D9" s="142"/>
      <c r="E9" s="135" t="s">
        <v>68</v>
      </c>
      <c r="F9" s="135" t="s">
        <v>68</v>
      </c>
      <c r="G9" s="135" t="s">
        <v>68</v>
      </c>
      <c r="H9" s="148"/>
      <c r="I9" s="148"/>
      <c r="J9" s="148"/>
      <c r="K9" s="148"/>
      <c r="L9" s="148"/>
      <c r="M9" s="150"/>
      <c r="N9" s="150"/>
      <c r="O9" s="150"/>
      <c r="P9" s="150"/>
      <c r="Q9" s="150"/>
      <c r="R9" s="148"/>
    </row>
    <row r="10" spans="1:20" ht="13.5" customHeight="1" thickBot="1">
      <c r="A10" s="136"/>
      <c r="B10" s="140" t="s">
        <v>140</v>
      </c>
      <c r="C10" s="141"/>
      <c r="D10" s="142"/>
      <c r="E10" s="135" t="s">
        <v>68</v>
      </c>
      <c r="F10" s="135" t="s">
        <v>68</v>
      </c>
      <c r="G10" s="135" t="s">
        <v>68</v>
      </c>
      <c r="H10" s="148"/>
      <c r="I10" s="148"/>
      <c r="J10" s="148"/>
      <c r="K10" s="148"/>
      <c r="L10" s="148"/>
      <c r="M10" s="150"/>
      <c r="N10" s="150"/>
      <c r="O10" s="150"/>
      <c r="P10" s="150"/>
      <c r="Q10" s="150"/>
      <c r="R10" s="148"/>
    </row>
    <row r="11" spans="1:20" ht="13.5" customHeight="1">
      <c r="A11" s="139" t="s">
        <v>50</v>
      </c>
      <c r="B11" s="140" t="s">
        <v>141</v>
      </c>
      <c r="C11" s="141"/>
      <c r="D11" s="142"/>
      <c r="E11" s="149" t="s">
        <v>68</v>
      </c>
      <c r="F11" s="148"/>
      <c r="G11" s="148"/>
      <c r="H11" s="148"/>
      <c r="I11" s="148"/>
      <c r="J11" s="148"/>
      <c r="K11" s="148"/>
      <c r="L11" s="148"/>
      <c r="M11" s="150"/>
      <c r="N11" s="150"/>
      <c r="O11" s="150"/>
      <c r="P11" s="150"/>
      <c r="Q11" s="150"/>
      <c r="R11" s="148"/>
    </row>
    <row r="12" spans="1:20" ht="13.5" customHeight="1">
      <c r="A12" s="136"/>
      <c r="B12" s="140" t="s">
        <v>142</v>
      </c>
      <c r="C12" s="141"/>
      <c r="D12" s="142"/>
      <c r="E12" s="149"/>
      <c r="F12" s="149"/>
      <c r="G12" s="149"/>
      <c r="H12" s="148"/>
      <c r="I12" s="148"/>
      <c r="J12" s="148"/>
      <c r="K12" s="148"/>
      <c r="L12" s="148"/>
      <c r="M12" s="150"/>
      <c r="N12" s="150"/>
      <c r="O12" s="150"/>
      <c r="P12" s="150"/>
      <c r="Q12" s="150"/>
      <c r="R12" s="148"/>
    </row>
    <row r="13" spans="1:20" ht="14.25" customHeight="1">
      <c r="A13" s="136"/>
      <c r="B13" s="140"/>
      <c r="C13" s="141"/>
      <c r="D13" s="142" t="b">
        <v>1</v>
      </c>
      <c r="E13" s="135" t="s">
        <v>68</v>
      </c>
      <c r="F13" s="135" t="s">
        <v>68</v>
      </c>
      <c r="G13" s="149"/>
      <c r="H13" s="148"/>
      <c r="I13" s="148"/>
      <c r="J13" s="148"/>
      <c r="K13" s="148"/>
      <c r="L13" s="148"/>
      <c r="M13" s="150"/>
      <c r="N13" s="150"/>
      <c r="O13" s="150"/>
      <c r="P13" s="150"/>
      <c r="Q13" s="150"/>
      <c r="R13" s="148"/>
    </row>
    <row r="14" spans="1:20" ht="13.5" customHeight="1" thickBot="1">
      <c r="A14" s="136"/>
      <c r="B14" s="159"/>
      <c r="C14" s="160"/>
      <c r="D14" s="161" t="b">
        <v>0</v>
      </c>
      <c r="E14" s="162"/>
      <c r="F14" s="162"/>
      <c r="G14" s="162" t="s">
        <v>68</v>
      </c>
      <c r="H14" s="162"/>
      <c r="I14" s="162"/>
      <c r="J14" s="162"/>
      <c r="K14" s="162"/>
      <c r="L14" s="162"/>
      <c r="M14" s="163"/>
      <c r="N14" s="163"/>
      <c r="O14" s="163"/>
      <c r="P14" s="163"/>
      <c r="Q14" s="163"/>
      <c r="R14" s="162"/>
    </row>
    <row r="15" spans="1:20" ht="13.5" customHeight="1" thickTop="1">
      <c r="A15" s="138" t="s">
        <v>51</v>
      </c>
      <c r="B15" s="128"/>
      <c r="C15" s="129"/>
      <c r="D15" s="130"/>
      <c r="E15" s="149"/>
      <c r="F15" s="149"/>
      <c r="G15" s="149"/>
      <c r="H15" s="149"/>
      <c r="I15" s="149"/>
      <c r="J15" s="149"/>
      <c r="K15" s="149"/>
      <c r="L15" s="149"/>
      <c r="M15" s="152"/>
      <c r="N15" s="152"/>
      <c r="O15" s="152"/>
      <c r="P15" s="152"/>
      <c r="Q15" s="152"/>
      <c r="R15" s="149"/>
    </row>
    <row r="16" spans="1:20" ht="13.5" customHeight="1">
      <c r="A16" s="137"/>
      <c r="B16" s="131" t="s">
        <v>112</v>
      </c>
      <c r="C16" s="132"/>
      <c r="D16" s="133"/>
      <c r="E16" s="149" t="s">
        <v>68</v>
      </c>
      <c r="F16" s="135"/>
      <c r="G16" s="135"/>
      <c r="H16" s="135"/>
      <c r="I16" s="135"/>
      <c r="J16" s="135"/>
      <c r="K16" s="135"/>
      <c r="L16" s="135"/>
      <c r="M16" s="151"/>
      <c r="N16" s="151"/>
      <c r="O16" s="151"/>
      <c r="P16" s="151"/>
      <c r="Q16" s="151"/>
      <c r="R16" s="135"/>
    </row>
    <row r="17" spans="1:18">
      <c r="A17" s="137"/>
      <c r="B17" s="131" t="s">
        <v>143</v>
      </c>
      <c r="C17" s="132"/>
      <c r="D17" s="133"/>
      <c r="E17" s="135"/>
      <c r="F17" s="149"/>
      <c r="G17" s="149"/>
      <c r="H17" s="135"/>
      <c r="I17" s="135"/>
      <c r="J17" s="135"/>
      <c r="K17" s="135"/>
      <c r="L17" s="135"/>
      <c r="M17" s="151"/>
      <c r="N17" s="151"/>
      <c r="O17" s="151"/>
      <c r="P17" s="151"/>
      <c r="Q17" s="151"/>
      <c r="R17" s="135"/>
    </row>
    <row r="18" spans="1:18">
      <c r="A18" s="137"/>
      <c r="B18" s="128"/>
      <c r="C18" s="132"/>
      <c r="D18" s="133">
        <v>15</v>
      </c>
      <c r="E18" s="135"/>
      <c r="F18" s="135"/>
      <c r="G18" s="135" t="s">
        <v>68</v>
      </c>
      <c r="H18" s="135"/>
      <c r="I18" s="135"/>
      <c r="J18" s="135"/>
      <c r="K18" s="135"/>
      <c r="L18" s="135"/>
      <c r="M18" s="151"/>
      <c r="N18" s="151"/>
      <c r="O18" s="151"/>
      <c r="P18" s="151"/>
      <c r="Q18" s="151"/>
      <c r="R18" s="135"/>
    </row>
    <row r="19" spans="1:18" ht="11.25" thickBot="1">
      <c r="A19" s="137"/>
      <c r="B19" s="128"/>
      <c r="C19" s="164"/>
      <c r="D19" s="165">
        <v>35</v>
      </c>
      <c r="E19" s="153"/>
      <c r="F19" s="135" t="s">
        <v>68</v>
      </c>
      <c r="G19" s="135"/>
      <c r="H19" s="153"/>
      <c r="I19" s="153"/>
      <c r="J19" s="153"/>
      <c r="K19" s="153"/>
      <c r="L19" s="153"/>
      <c r="M19" s="154"/>
      <c r="N19" s="154"/>
      <c r="O19" s="154"/>
      <c r="P19" s="154"/>
      <c r="Q19" s="154"/>
      <c r="R19" s="155"/>
    </row>
    <row r="20" spans="1:18" ht="11.25" thickTop="1">
      <c r="A20" s="138" t="s">
        <v>32</v>
      </c>
      <c r="B20" s="235" t="s">
        <v>33</v>
      </c>
      <c r="C20" s="236"/>
      <c r="D20" s="237"/>
      <c r="E20" s="156" t="s">
        <v>36</v>
      </c>
      <c r="F20" s="156" t="s">
        <v>36</v>
      </c>
      <c r="G20" s="156" t="s">
        <v>36</v>
      </c>
      <c r="H20" s="156"/>
      <c r="I20" s="156"/>
      <c r="J20" s="156"/>
      <c r="K20" s="156"/>
      <c r="L20" s="156"/>
      <c r="M20" s="156"/>
      <c r="N20" s="156"/>
      <c r="O20" s="156"/>
      <c r="P20" s="156"/>
      <c r="Q20" s="156"/>
      <c r="R20" s="156"/>
    </row>
    <row r="21" spans="1:18">
      <c r="A21" s="137"/>
      <c r="B21" s="238" t="s">
        <v>37</v>
      </c>
      <c r="C21" s="239"/>
      <c r="D21" s="240"/>
      <c r="E21" s="135" t="s">
        <v>38</v>
      </c>
      <c r="F21" s="135" t="s">
        <v>38</v>
      </c>
      <c r="G21" s="135" t="s">
        <v>38</v>
      </c>
      <c r="H21" s="135"/>
      <c r="I21" s="135"/>
      <c r="J21" s="135"/>
      <c r="K21" s="135"/>
      <c r="L21" s="135"/>
      <c r="M21" s="135"/>
      <c r="N21" s="135"/>
      <c r="O21" s="135"/>
      <c r="P21" s="135"/>
      <c r="Q21" s="135"/>
      <c r="R21" s="135"/>
    </row>
    <row r="22" spans="1:18" ht="54">
      <c r="A22" s="137"/>
      <c r="B22" s="225" t="s">
        <v>39</v>
      </c>
      <c r="C22" s="226"/>
      <c r="D22" s="227"/>
      <c r="E22" s="134">
        <v>42594</v>
      </c>
      <c r="F22" s="134">
        <v>42594</v>
      </c>
      <c r="G22" s="134">
        <v>42594</v>
      </c>
      <c r="H22" s="134"/>
      <c r="I22" s="134"/>
      <c r="J22" s="134"/>
      <c r="K22" s="134"/>
      <c r="L22" s="134"/>
      <c r="M22" s="134"/>
      <c r="N22" s="134"/>
      <c r="O22" s="134"/>
      <c r="P22" s="134"/>
      <c r="Q22" s="134"/>
      <c r="R22" s="134"/>
    </row>
    <row r="23" spans="1:18">
      <c r="A23" s="97"/>
    </row>
    <row r="34" spans="2:4">
      <c r="B34" s="127"/>
      <c r="D34" s="127"/>
    </row>
    <row r="35" spans="2:4">
      <c r="B35" s="127"/>
      <c r="D35" s="127"/>
    </row>
    <row r="36" spans="2:4">
      <c r="B36" s="127"/>
      <c r="D36" s="127"/>
    </row>
    <row r="37" spans="2:4">
      <c r="B37" s="127"/>
      <c r="D37" s="127"/>
    </row>
    <row r="38" spans="2:4">
      <c r="B38" s="127"/>
      <c r="D38" s="127"/>
    </row>
    <row r="39" spans="2:4">
      <c r="B39" s="127"/>
      <c r="D39" s="127"/>
    </row>
    <row r="40" spans="2:4">
      <c r="B40" s="127"/>
      <c r="D40" s="127"/>
    </row>
    <row r="41" spans="2:4">
      <c r="B41" s="127"/>
      <c r="D41" s="127"/>
    </row>
    <row r="42" spans="2:4">
      <c r="B42" s="127"/>
      <c r="D42" s="127"/>
    </row>
    <row r="43" spans="2:4">
      <c r="B43" s="127"/>
      <c r="D43" s="127"/>
    </row>
    <row r="44" spans="2:4">
      <c r="B44" s="127"/>
      <c r="D44" s="127"/>
    </row>
    <row r="45" spans="2:4">
      <c r="B45" s="127"/>
      <c r="D45" s="127"/>
    </row>
    <row r="46" spans="2:4">
      <c r="B46" s="127"/>
      <c r="D46" s="127"/>
    </row>
    <row r="47" spans="2:4">
      <c r="B47" s="127"/>
      <c r="D47" s="127"/>
    </row>
    <row r="48" spans="2:4">
      <c r="B48" s="127"/>
      <c r="D48" s="127"/>
    </row>
    <row r="49" spans="2:4">
      <c r="B49" s="127"/>
      <c r="D49" s="127"/>
    </row>
    <row r="50" spans="2:4">
      <c r="B50" s="127"/>
      <c r="D50" s="127"/>
    </row>
    <row r="51" spans="2:4">
      <c r="B51" s="127"/>
      <c r="D51" s="127"/>
    </row>
    <row r="52" spans="2:4">
      <c r="B52" s="127"/>
      <c r="D52" s="127"/>
    </row>
    <row r="53" spans="2:4">
      <c r="B53" s="127"/>
      <c r="D53" s="127"/>
    </row>
  </sheetData>
  <mergeCells count="22">
    <mergeCell ref="B22:D22"/>
    <mergeCell ref="A6:B6"/>
    <mergeCell ref="C6:D6"/>
    <mergeCell ref="E6:H6"/>
    <mergeCell ref="L6:R6"/>
    <mergeCell ref="B20:D20"/>
    <mergeCell ref="B21:D21"/>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SW17:TJ19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JA17:JN19 WVM17:WVZ19 WLQ17:WMD19 WBU17:WCH19 VRY17:VSL19 VIC17:VIP19 UYG17:UYT19 UOK17:UOX19 UEO17:UFB19 TUS17:TVF19 TKW17:TLJ19 TBA17:TBN19 SRE17:SRR19 SHI17:SHV19 RXM17:RXZ19 RNQ17:ROD19 RDU17:REH19 QTY17:QUL19 QKC17:QKP19 QAG17:QAT19 PQK17:PQX19 PGO17:PHB19 OWS17:OXF19 OMW17:ONJ19 ODA17:ODN19 NTE17:NTR19 NJI17:NJV19 MZM17:MZZ19 MPQ17:MQD19 MFU17:MGH19 LVY17:LWL19 LMC17:LMP19 LCG17:LCT19 KSK17:KSX19 KIO17:KJB19 JYS17:JZF19 JOW17:JPJ19 JFA17:JFN19 IVE17:IVR19 ILI17:ILV19 IBM17:IBZ19 HRQ17:HSD19 HHU17:HIH19 GXY17:GYL19 GOC17:GOP19 GEG17:GET19 FUK17:FUX19 FKO17:FLB19 FAS17:FBF19 EQW17:ERJ19 EHA17:EHN19 DXE17:DXR19 DNI17:DNV19 DDM17:DDZ19 CTQ17:CUD19 CJU17:CKH19 BZY17:CAL19 BQC17:BQP19 BGG17:BGT19 AWK17:AWX19 AMO17:ANB19 ACS17:ADF19 E11:R19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Guidleline</vt:lpstr>
      <vt:lpstr>FunctionList</vt:lpstr>
      <vt:lpstr>Cover</vt:lpstr>
      <vt:lpstr>Test Report</vt:lpstr>
      <vt:lpstr>AddNewOrganization</vt:lpstr>
      <vt:lpstr>UpdateOrganization</vt:lpstr>
      <vt:lpstr>GetOrganizationById</vt:lpstr>
      <vt:lpstr>GetTopOrganization</vt:lpstr>
      <vt:lpstr>CountOrganizationVerifyOrNot</vt:lpstr>
      <vt:lpstr>CountOrganizationActiveOrNot</vt:lpstr>
      <vt:lpstr>GetAllOrganization</vt:lpstr>
      <vt:lpstr>DeleteOrganization</vt:lpstr>
      <vt:lpstr>FunctionList!Print_Area</vt:lpstr>
      <vt:lpstr>GetTopOrganization!Print_Area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2016-12-08T18:44:41Z</dcterms:modified>
</cp:coreProperties>
</file>