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WIP\Documents\Report 3\"/>
    </mc:Choice>
  </mc:AlternateContent>
  <bookViews>
    <workbookView xWindow="0" yWindow="0" windowWidth="20490" windowHeight="7755" tabRatio="821" activeTab="4"/>
  </bookViews>
  <sheets>
    <sheet name="Cover" sheetId="1" r:id="rId1"/>
    <sheet name="Test case List" sheetId="2" r:id="rId2"/>
    <sheet name="Test Report" sheetId="5" r:id="rId3"/>
    <sheet name="Message Rules" sheetId="11" r:id="rId4"/>
    <sheet name="User_Function" sheetId="9" r:id="rId5"/>
    <sheet name="Admin_Function" sheetId="10" r:id="rId6"/>
    <sheet name="Sheet1" sheetId="12" state="hidden" r:id="rId7"/>
  </sheets>
  <externalReferences>
    <externalReference r:id="rId8"/>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 name="TestList">Sheet1!$A$2:$A$6</definedName>
  </definedNames>
  <calcPr calcId="152511" iterate="1" iterateCount="10000" iterateDelta="1.0000000000000001E-5"/>
</workbook>
</file>

<file path=xl/calcChain.xml><?xml version="1.0" encoding="utf-8"?>
<calcChain xmlns="http://schemas.openxmlformats.org/spreadsheetml/2006/main">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41" i="10"/>
  <c r="A51" i="10"/>
  <c r="A50" i="10"/>
  <c r="A49" i="10"/>
  <c r="A48" i="10"/>
  <c r="A47" i="10"/>
  <c r="A42" i="10"/>
  <c r="A36" i="10"/>
  <c r="A34" i="10"/>
  <c r="A35" i="10"/>
  <c r="A31" i="10" l="1"/>
  <c r="A32" i="10"/>
  <c r="A33" i="10"/>
  <c r="A40" i="10"/>
  <c r="A159" i="9" l="1"/>
  <c r="A158" i="9"/>
  <c r="A157"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4" i="9"/>
  <c r="A155" i="9"/>
  <c r="A156"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3" i="9"/>
  <c r="A12" i="9"/>
  <c r="D6" i="10" l="1"/>
  <c r="B6" i="10"/>
  <c r="A6" i="10"/>
  <c r="A6" i="9"/>
  <c r="B6" i="9"/>
  <c r="D6" i="9"/>
  <c r="E6" i="10" l="1"/>
  <c r="C6" i="10" s="1"/>
  <c r="C6" i="1" l="1"/>
  <c r="G12" i="5" l="1"/>
  <c r="E12" i="5"/>
  <c r="D12" i="5"/>
  <c r="G11" i="5"/>
  <c r="E11" i="5"/>
  <c r="D11" i="5"/>
  <c r="C3" i="5"/>
  <c r="C4" i="5"/>
  <c r="C5" i="5" s="1"/>
  <c r="D3" i="2"/>
  <c r="D4" i="2"/>
  <c r="G13" i="5" l="1"/>
  <c r="D13" i="5"/>
  <c r="E13" i="5"/>
  <c r="H12" i="5"/>
  <c r="A163" i="9" l="1"/>
  <c r="F12" i="5"/>
  <c r="A164" i="9" l="1"/>
  <c r="A165" i="9" l="1"/>
  <c r="A166" i="9" l="1"/>
  <c r="A167" i="9" s="1"/>
  <c r="A169" i="9" l="1"/>
  <c r="A170" i="9" s="1"/>
  <c r="A171" i="9" s="1"/>
  <c r="A172" i="9" l="1"/>
  <c r="A173" i="9" s="1"/>
  <c r="A174" i="9" s="1"/>
  <c r="A175" i="9" s="1"/>
  <c r="A176" i="9" s="1"/>
  <c r="A177" i="9" s="1"/>
  <c r="A178" i="9" s="1"/>
  <c r="A179" i="9" s="1"/>
  <c r="A180" i="9" s="1"/>
  <c r="A181" i="9" s="1"/>
  <c r="E6" i="9" s="1"/>
  <c r="H11" i="5" l="1"/>
  <c r="H13" i="5" s="1"/>
  <c r="E15" i="5" s="1"/>
  <c r="E16" i="5" l="1"/>
  <c r="C6" i="9"/>
  <c r="F11" i="5" s="1"/>
  <c r="F13"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<sst xmlns="http://schemas.openxmlformats.org/spreadsheetml/2006/main" count="1070" uniqueCount="723">
  <si>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</si>
  <si>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</si>
  <si>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</si>
  <si>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</si>
  <si>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</si>
  <si>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</si>
  <si>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</si>
  <si>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</si>
  <si>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</si>
  <si>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</si>
  <si>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</si>
  <si>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</si>
  <si>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</si>
  <si>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</si>
  <si>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</si>
  <si>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</si>
  <si>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</si>
  <si>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</si>
  <si>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</si>
  <si>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</si>
  <si>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</si>
  <si>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</si>
  <si>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</si>
  <si>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</si>
  <si>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</si>
  <si>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</si>
  <si>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</si>
  <si>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</si>
  <si>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</si>
  <si>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</si>
  <si>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</si>
  <si>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</si>
  <si>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</si>
  <si>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</si>
  <si>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</si>
  <si>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</si>
  <si>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</si>
  <si>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</si>
  <si>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</si>
  <si>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</si>
  <si>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</si>
  <si>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</si>
  <si>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</si>
  <si>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</si>
  <si>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</si>
  <si>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</si>
  <si>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</si>
  <si>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</si>
  <si>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</si>
  <si>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</si>
  <si>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</si>
  <si>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</si>
  <si>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</si>
  <si>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</si>
  <si>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</si>
  <si>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</si>
  <si>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</si>
  <si>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</si>
  <si>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</si>
  <si>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</si>
  <si>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</si>
  <si>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</si>
  <si>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</si>
  <si>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</si>
  <si>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</si>
  <si>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</si>
  <si>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</si>
  <si>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</si>
  <si>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</si>
  <si>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</si>
  <si>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</si>
  <si>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</si>
  <si>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</si>
  <si>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</si>
  <si>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</si>
  <si>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</si>
  <si>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</si>
  <si>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</si>
  <si>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</si>
  <si>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</si>
  <si>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</si>
  <si>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</si>
  <si>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</si>
  <si>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</si>
  <si>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</si>
  <si>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</si>
  <si>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</si>
  <si>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</si>
  <si>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</si>
  <si>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</si>
  <si>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</si>
  <si>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</si>
  <si>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</si>
  <si>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</si>
  <si>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</si>
  <si>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</si>
  <si>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</si>
  <si>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</si>
  <si>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</si>
  <si>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</si>
  <si>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</si>
  <si>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</si>
  <si>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</si>
  <si>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</si>
  <si>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</si>
  <si>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</si>
  <si>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</si>
  <si>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</si>
  <si>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</si>
  <si>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</si>
  <si>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</si>
  <si>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</si>
  <si>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</si>
  <si>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</si>
  <si>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</si>
  <si>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</si>
  <si>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</si>
  <si>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</si>
  <si>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</si>
  <si>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</si>
  <si>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</si>
  <si>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</si>
  <si>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</si>
  <si>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</si>
  <si>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</si>
  <si>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</si>
  <si>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</si>
  <si>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</si>
  <si>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</si>
  <si>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</si>
  <si>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</si>
  <si>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</si>
  <si>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</si>
  <si>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</si>
  <si>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</si>
  <si>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</si>
  <si>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</si>
  <si>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</si>
  <si>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</si>
  <si>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</si>
  <si>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</si>
  <si>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</si>
  <si>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</si>
  <si>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</si>
  <si>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</si>
  <si>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</si>
  <si>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</si>
  <si>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</si>
  <si>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</si>
  <si>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</si>
  <si>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</si>
  <si>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</si>
  <si>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</si>
  <si>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</si>
  <si>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</si>
  <si>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</si>
  <si>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</si>
  <si>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</si>
  <si>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</si>
  <si>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</si>
  <si>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</si>
  <si>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</si>
  <si>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</si>
  <si>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</si>
  <si>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</si>
  <si>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</si>
  <si>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</si>
  <si>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</si>
  <si>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</si>
  <si>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</si>
  <si>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</si>
  <si>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</si>
  <si>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</si>
  <si>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</si>
  <si>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</si>
  <si>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</si>
  <si>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NghiaDT</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</si>
  <si>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</si>
  <si>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</si>
  <si>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</si>
  <si>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</si>
  <si>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</si>
  <si>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</si>
  <si>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</si>
  <si>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</si>
  <si>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</si>
  <si>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</si>
  <si>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</si>
  <si>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</si>
  <si>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</si>
  <si>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</si>
  <si>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</si>
  <si>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</si>
  <si>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</si>
  <si>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</si>
  <si>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</si>
  <si>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</si>
  <si>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</si>
  <si>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</si>
  <si>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</si>
  <si>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</si>
  <si>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</si>
  <si>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</si>
  <si>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</si>
  <si>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</si>
  <si>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</si>
  <si>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</si>
  <si>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</si>
  <si>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</si>
  <si>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</si>
  <si>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</si>
  <si>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</si>
  <si>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</si>
  <si>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</si>
  <si>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</si>
  <si>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</si>
  <si>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</si>
  <si>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</si>
  <si>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</si>
  <si>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</si>
  <si>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</si>
  <si>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</si>
  <si>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</si>
  <si>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</si>
  <si>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</si>
  <si>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</si>
  <si>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</si>
  <si>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</si>
  <si>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</si>
  <si>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</si>
  <si>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</si>
  <si>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</si>
  <si>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</si>
  <si>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</si>
  <si>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</si>
  <si>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</si>
  <si>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</si>
  <si>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</si>
  <si>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</si>
  <si>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</si>
  <si>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</si>
  <si>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</si>
  <si>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</si>
  <si>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</si>
  <si>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</si>
  <si>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</si>
  <si>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</si>
  <si>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</si>
  <si>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</si>
  <si>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</si>
  <si>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</si>
  <si>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</si>
  <si>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</si>
  <si>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</si>
  <si>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</si>
  <si>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</si>
  <si>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</si>
  <si>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</si>
  <si>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</si>
  <si>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</si>
  <si>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</si>
  <si>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</si>
  <si>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</si>
  <si>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</si>
  <si>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</si>
  <si>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</si>
  <si>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</si>
  <si>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</si>
  <si>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</si>
  <si>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</si>
  <si>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</si>
  <si>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</si>
  <si>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</si>
  <si>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</si>
  <si>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</si>
  <si>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</si>
  <si>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</si>
  <si>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</si>
  <si>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</si>
  <si>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</si>
  <si>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</si>
  <si>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</si>
  <si>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</si>
  <si>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</si>
  <si>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</si>
  <si>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</si>
  <si>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</si>
  <si>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</si>
  <si>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</si>
  <si>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</si>
  <si>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</si>
  <si>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</si>
  <si>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</si>
  <si>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</si>
  <si>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</si>
  <si>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</si>
  <si>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</si>
  <si>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</si>
  <si>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</si>
  <si>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</si>
  <si>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</si>
  <si>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</si>
  <si>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Followed List</t>
  </si>
  <si>
    <t>1. Login on one browser
2. Go to .../Messages.com
4. Change to other browser
5. Paste link and press Enter</t>
  </si>
  <si>
    <t xml:space="preserve">1. Login on one browser
2. Go to ../CreatedEvent
</t>
  </si>
  <si>
    <t xml:space="preserve">1. Login on one browser
2. Go to …/FollowedEvent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</si>
  <si>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</si>
  <si>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</si>
  <si>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</si>
  <si>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</si>
  <si>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</si>
  <si>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</si>
  <si>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</si>
  <si>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</si>
  <si>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</si>
  <si>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</si>
  <si>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</si>
  <si>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</si>
  <si>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</si>
  <si>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</si>
  <si>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</si>
  <si>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</si>
  <si>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</si>
  <si>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</si>
  <si>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</si>
  <si>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</si>
  <si>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</si>
  <si>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</si>
  <si>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</si>
  <si>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</si>
  <si>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</si>
  <si>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</si>
  <si>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</si>
  <si>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</si>
  <si>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</si>
  <si>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</si>
  <si>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</si>
  <si>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</si>
  <si>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</si>
  <si>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</si>
  <si>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</si>
  <si>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</si>
  <si>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</si>
  <si>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</si>
  <si>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 xml:space="preserve">1. Admin Page is displayed with the following list:
- Header
- Right Side bar
- Content details left
</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</si>
  <si>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</si>
  <si>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</si>
  <si>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</si>
  <si>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</si>
  <si>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</si>
  <si>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1. Admin Page is displayed
2. Dropdowlist is displayed with:
+ Dashboard
+ User list
3. Content about dashboard of user is displayed</t>
  </si>
  <si>
    <t>Check  User list button in User menu</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</si>
  <si>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</si>
  <si>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</si>
  <si>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</si>
  <si>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1. Go to …/Admin.com
2. Click User button in Right Slide bar
3. Click Dashboard button in User menu</t>
  </si>
  <si>
    <t>1. Go to …/Admin.com
2. Click User button in Right Slide bar
3. Click User list button in User menu</t>
  </si>
  <si>
    <t>1. Go to …/Admin.com
2. Click User button in Right Slide bar
3. Click User list button in User menu
4. Select a user and click View button</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</si>
  <si>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</si>
  <si>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</si>
  <si>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</si>
  <si>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</si>
  <si>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</si>
  <si>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</si>
  <si>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</si>
  <si>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</si>
  <si>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</si>
  <si>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</si>
  <si>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</si>
  <si>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</si>
  <si>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</si>
  <si>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</si>
  <si>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</si>
  <si>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</si>
  <si>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</si>
  <si>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</si>
  <si>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</si>
  <si>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</si>
  <si>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</si>
  <si>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</si>
  <si>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</si>
  <si>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</si>
  <si>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</si>
  <si>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</si>
  <si>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</si>
  <si>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</si>
  <si>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</si>
  <si>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</si>
  <si>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</si>
  <si>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</si>
  <si>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</si>
  <si>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</si>
  <si>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</si>
  <si>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</si>
  <si>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</si>
  <si>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</si>
  <si>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</si>
  <si>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</si>
  <si>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</si>
  <si>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</si>
  <si>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</si>
  <si>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</si>
  <si>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</si>
  <si>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</si>
  <si>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</si>
  <si>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</si>
  <si>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</si>
  <si>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</si>
  <si>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</si>
  <si>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</si>
  <si>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</si>
  <si>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</si>
  <si>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</si>
  <si>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</si>
  <si>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</si>
  <si>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</si>
  <si>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</si>
  <si>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</si>
  <si>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</si>
  <si>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</si>
  <si>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</si>
  <si>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</si>
  <si>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</si>
  <si>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</si>
  <si>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</si>
  <si>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</si>
  <si>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</si>
  <si>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</si>
  <si>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</si>
  <si>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</si>
  <si>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</si>
  <si>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</si>
  <si>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</si>
  <si>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</si>
  <si>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</si>
  <si>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</si>
  <si>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</si>
  <si>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</si>
  <si>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</si>
  <si>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</si>
  <si>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</si>
  <si>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</si>
  <si>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</si>
  <si>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</si>
  <si>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</si>
  <si>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</si>
  <si>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1.The Homepage is displayed 
2. Go to user homepage
3. Created thread page displayed and status is Active
</t>
  </si>
  <si>
    <t xml:space="preserve">1.The Homepage is displayed 
2. Go to user homepage
3. Created thread page displayed and status is De-Active
</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</si>
  <si>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</si>
  <si>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</si>
  <si>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</si>
  <si>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</si>
  <si>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</si>
  <si>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</si>
  <si>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</si>
  <si>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</si>
  <si>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</si>
  <si>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 xml:space="preserve">1.The Homepage is displayed 
2. Go to user homepage
3. Notification that user need have Organization
</t>
  </si>
  <si>
    <t>Create Event when user have been banned</t>
  </si>
  <si>
    <t xml:space="preserve">1.The Homepage is displayed 
2. Go to user homepage
3. Notification about user status
</t>
  </si>
  <si>
    <t>Integration Login with Manage Event</t>
  </si>
  <si>
    <t>View own created Event  information when Thread active</t>
  </si>
  <si>
    <t>View own created Event  information when Thread de-active by admin</t>
  </si>
  <si>
    <t>Edit Event with no data changing</t>
  </si>
  <si>
    <t>Edit Event with data changing</t>
  </si>
  <si>
    <t>Edit Event with delete all data</t>
  </si>
  <si>
    <t>Edit Event with delete all data in not-require field</t>
  </si>
  <si>
    <t xml:space="preserve">1. Go to wings.com
2. Login with available account
3. Click on "Thông tin tài khoản" -&gt; "Sự kiện"
</t>
  </si>
  <si>
    <t xml:space="preserve">1. Go to wings.com
2. Login with available account
3. Click on "Thông tin tài khoản" -&gt;  "Sự kiện"
</t>
  </si>
  <si>
    <t xml:space="preserve">1. Go to wings.com
2. Login with available account
3. Click on "Thông tin tài khoản" -&gt;  "Sự kiện"
4. Click Edit
5. Do no change data and click save
</t>
  </si>
  <si>
    <t xml:space="preserve">1. Go to wings.com
2. Login with available account
3. Click on "Thông tin tài khoản" -&gt;  "Sự kiện"
4. Click Edit
5. Change data and click save
</t>
  </si>
  <si>
    <t>1. Go to wings.com
2. Login with available account
3. Click on "Thông tin tài khoản" -&gt;  "Sự kiện"
4. Click Edit
5. Delete all data and click save</t>
  </si>
  <si>
    <t>1. Go to wings.com
2. Login with available account
3. Click on "Thông tin tài khoản" -&gt;  "Sự kiện"
4. Click Edit
5. Delete all data in not-require filed and click save</t>
  </si>
  <si>
    <t xml:space="preserve">1.The Homepage is displayed 
2. Go to user homepage
3. Created event page displayed and status is De-Active
4. Edit event page is displayed
5. All data do not has been changed
</t>
  </si>
  <si>
    <t xml:space="preserve">1.The Homepage is displayed 
2. Go to user homepage
3. Created event page displayed and status is De-Active
4. Edit event page is displayed
5. All data has been changed as edit
</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</si>
  <si>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</si>
  <si>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</si>
  <si>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</si>
  <si>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</si>
  <si>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</si>
  <si>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</si>
  <si>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</si>
  <si>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</si>
  <si>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</si>
  <si>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</si>
  <si>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</si>
  <si>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 xml:space="preserve">1.The Homepage is displayed 
2. Go to user homepage
3. Created event page displayed and status is De-Active
4. Edit event page is displayed
5. Warnning about require field can not be empty
</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</si>
  <si>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</si>
  <si>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</si>
  <si>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</si>
  <si>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</si>
  <si>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</si>
  <si>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</si>
  <si>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</si>
  <si>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</si>
  <si>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</si>
  <si>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</si>
  <si>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</si>
  <si>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</si>
  <si>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</si>
  <si>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</si>
  <si>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</si>
  <si>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</si>
  <si>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</si>
  <si>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</si>
  <si>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</si>
  <si>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</si>
  <si>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</si>
  <si>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</si>
  <si>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</si>
  <si>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</si>
  <si>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</si>
  <si>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</si>
  <si>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</si>
  <si>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</si>
  <si>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</si>
  <si>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</si>
  <si>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</si>
  <si>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</si>
  <si>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</si>
  <si>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</si>
  <si>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</si>
  <si>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</si>
  <si>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</si>
  <si>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</si>
  <si>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</si>
  <si>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</si>
  <si>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</si>
  <si>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</si>
  <si>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</si>
  <si>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</si>
  <si>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 xml:space="preserve">1. Log in website with Member role
2.Click on Donate page
3.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</si>
  <si>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</si>
  <si>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</si>
  <si>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</si>
  <si>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</si>
  <si>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</si>
  <si>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</si>
  <si>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</si>
  <si>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</si>
  <si>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</si>
  <si>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</si>
  <si>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</si>
  <si>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</si>
  <si>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</si>
  <si>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</si>
  <si>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</si>
  <si>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</si>
  <si>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</si>
  <si>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</si>
  <si>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</si>
  <si>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</si>
  <si>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</si>
  <si>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</si>
  <si>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</si>
  <si>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</si>
  <si>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</si>
  <si>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</si>
  <si>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</si>
  <si>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</si>
  <si>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</si>
  <si>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</si>
  <si>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</si>
  <si>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</si>
  <si>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</si>
  <si>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</si>
  <si>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</si>
  <si>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</si>
  <si>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</si>
  <si>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</si>
  <si>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</si>
  <si>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</si>
  <si>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</si>
  <si>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</si>
  <si>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</si>
  <si>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</si>
  <si>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</si>
  <si>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</si>
  <si>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</si>
  <si>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</si>
  <si>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</si>
  <si>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</si>
  <si>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</si>
  <si>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</si>
  <si>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</si>
  <si>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</si>
  <si>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</si>
  <si>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</si>
  <si>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</si>
  <si>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</si>
  <si>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</si>
  <si>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</si>
  <si>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</si>
  <si>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</si>
  <si>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</si>
  <si>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</si>
  <si>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</si>
  <si>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</si>
  <si>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</si>
  <si>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</si>
  <si>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</si>
  <si>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</si>
  <si>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</si>
  <si>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</si>
  <si>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</si>
  <si>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</si>
  <si>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</si>
  <si>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</si>
  <si>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</si>
  <si>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</si>
  <si>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</si>
  <si>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</si>
  <si>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</si>
  <si>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</si>
  <si>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</si>
  <si>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</si>
  <si>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</si>
  <si>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</si>
  <si>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</si>
  <si>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</si>
  <si>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</si>
  <si>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</si>
  <si>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</si>
  <si>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</si>
  <si>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</si>
  <si>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</si>
  <si>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</si>
  <si>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</si>
  <si>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</si>
  <si>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</si>
  <si>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</si>
  <si>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</si>
  <si>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</si>
  <si>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</si>
  <si>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</si>
  <si>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</si>
  <si>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</si>
  <si>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</si>
  <si>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</si>
  <si>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</si>
  <si>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</si>
  <si>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</si>
  <si>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</si>
  <si>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</si>
  <si>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</si>
  <si>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</si>
  <si>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</si>
  <si>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</si>
  <si>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</si>
  <si>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</si>
  <si>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</si>
  <si>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</si>
  <si>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</si>
  <si>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</si>
  <si>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</si>
  <si>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</si>
  <si>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</si>
  <si>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</si>
  <si>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</si>
  <si>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</si>
  <si>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</si>
  <si>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</si>
  <si>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</si>
  <si>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</si>
  <si>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</si>
  <si>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</si>
  <si>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</si>
  <si>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</si>
  <si>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</si>
  <si>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</si>
  <si>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</si>
  <si>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</si>
  <si>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</si>
  <si>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</si>
  <si>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</si>
  <si>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</si>
  <si>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</si>
  <si>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</si>
  <si>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</si>
  <si>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</si>
  <si>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</si>
  <si>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</si>
  <si>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</si>
  <si>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</si>
  <si>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</si>
  <si>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</si>
  <si>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</si>
  <si>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</si>
  <si>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</si>
  <si>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</si>
  <si>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</si>
  <si>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</si>
  <si>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</si>
  <si>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</si>
  <si>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</si>
  <si>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</si>
  <si>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</si>
  <si>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</si>
  <si>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</si>
  <si>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</si>
  <si>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</si>
  <si>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</si>
  <si>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</si>
  <si>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</si>
  <si>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</si>
  <si>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</si>
  <si>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</si>
  <si>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</si>
  <si>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</si>
  <si>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</si>
  <si>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</si>
  <si>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</si>
  <si>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</si>
  <si>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</si>
  <si>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</si>
  <si>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</si>
  <si>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</si>
  <si>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</si>
  <si>
    <t>Untest</t>
  </si>
  <si>
    <t xml:space="preserve">1. Go to wings.com
2. Login with available account
3. Click on "Thông tin tài khoản" -&gt; "Bài viết đã tạo"
</t>
  </si>
  <si>
    <t xml:space="preserve">1.The Homepage is displayed 
2. Go to user homepage
3. Created thread tab displayed and status is Active
</t>
  </si>
  <si>
    <t xml:space="preserve">1.The Homepage is displayed 
2. Go to user homepage
3. Created thread tab displayed and status is De-Active
</t>
  </si>
  <si>
    <t xml:space="preserve">1. Go to wings.com
2. Login with available account
3. Click on "Thông tin tài khoản" -&gt; "Bài viết đã tạo"
4. Click Edit
5. Do no change data and click save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</si>
</sst>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9" xfId="4" applyFont="1" applyFill="1" applyBorder="1" applyAlignment="1">
      <alignment horizontal="left" vertical="center"/>
    </xf>
    <xf numFmtId="0" fontId="14" fillId="5" borderId="40" xfId="4" applyFont="1" applyFill="1" applyBorder="1" applyAlignment="1">
      <alignment horizontal="left" vertical="center"/>
    </xf>
    <xf numFmtId="14" fontId="3" fillId="6" borderId="41" xfId="4" applyNumberFormat="1" applyFont="1" applyFill="1" applyBorder="1" applyAlignment="1">
      <alignment vertical="top" wrapText="1"/>
    </xf>
    <xf numFmtId="0" fontId="3" fillId="2" borderId="41" xfId="2" applyFont="1" applyFill="1" applyBorder="1" applyAlignment="1">
      <alignment vertical="top" wrapText="1"/>
    </xf>
    <xf numFmtId="0" fontId="3" fillId="6" borderId="38" xfId="4" applyFont="1" applyFill="1" applyBorder="1" applyAlignment="1">
      <alignment vertical="top" wrapText="1"/>
    </xf>
    <xf numFmtId="0" fontId="3" fillId="6" borderId="37" xfId="4" applyFont="1" applyFill="1" applyBorder="1" applyAlignment="1">
      <alignment vertical="top" wrapText="1"/>
    </xf>
    <xf numFmtId="0" fontId="3" fillId="6" borderId="41" xfId="4" applyFont="1" applyFill="1" applyBorder="1" applyAlignment="1">
      <alignment vertical="top" wrapText="1"/>
    </xf>
    <xf numFmtId="0" fontId="18" fillId="2" borderId="41"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2"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3"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2" xfId="0" applyFont="1" applyFill="1" applyBorder="1" applyAlignment="1">
      <alignment horizontal="left" vertical="center"/>
    </xf>
    <xf numFmtId="0" fontId="32" fillId="11" borderId="42"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4"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5" xfId="4" applyNumberFormat="1" applyFont="1" applyFill="1" applyBorder="1" applyAlignment="1">
      <alignment vertical="top" wrapText="1"/>
    </xf>
    <xf numFmtId="0" fontId="3" fillId="6" borderId="41" xfId="4" applyNumberFormat="1" applyFont="1" applyFill="1" applyBorder="1" applyAlignment="1">
      <alignment vertical="top" wrapText="1"/>
    </xf>
    <xf numFmtId="0" fontId="18" fillId="6" borderId="39" xfId="2" applyFont="1" applyFill="1" applyBorder="1" applyAlignment="1">
      <alignment horizontal="left" vertical="top" wrapText="1"/>
    </xf>
    <xf numFmtId="0" fontId="18" fillId="6" borderId="43" xfId="2" applyFont="1" applyFill="1" applyBorder="1" applyAlignment="1">
      <alignment horizontal="left" vertical="top" wrapText="1"/>
    </xf>
    <xf numFmtId="0" fontId="18" fillId="6" borderId="46" xfId="2" applyFont="1" applyFill="1" applyBorder="1" applyAlignment="1">
      <alignment horizontal="left" vertical="top" wrapText="1"/>
    </xf>
    <xf numFmtId="0" fontId="14" fillId="5" borderId="48" xfId="4" applyFont="1" applyFill="1" applyBorder="1" applyAlignment="1">
      <alignment horizontal="left" vertical="center"/>
    </xf>
    <xf numFmtId="0" fontId="14" fillId="5" borderId="49" xfId="4" applyFont="1" applyFill="1" applyBorder="1" applyAlignment="1">
      <alignment horizontal="left" vertical="center"/>
    </xf>
    <xf numFmtId="0" fontId="3" fillId="6" borderId="47" xfId="4" applyNumberFormat="1" applyFont="1" applyFill="1" applyBorder="1" applyAlignment="1">
      <alignment vertical="top" wrapText="1"/>
    </xf>
    <xf numFmtId="0" fontId="3" fillId="6" borderId="47" xfId="4" applyFont="1" applyFill="1" applyBorder="1" applyAlignment="1">
      <alignment vertical="top" wrapText="1"/>
    </xf>
    <xf numFmtId="0" fontId="26" fillId="7" borderId="47" xfId="0" applyFont="1" applyFill="1" applyBorder="1"/>
    <xf numFmtId="0" fontId="18" fillId="2" borderId="47" xfId="2" applyFont="1" applyFill="1" applyBorder="1" applyAlignment="1"/>
    <xf numFmtId="0" fontId="3" fillId="2" borderId="47"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50" xfId="2" applyFont="1" applyFill="1" applyBorder="1" applyAlignment="1">
      <alignment vertical="top" wrapText="1"/>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26" fillId="2" borderId="51" xfId="4" applyFont="1" applyFill="1" applyBorder="1" applyAlignment="1">
      <alignment vertical="top" wrapText="1"/>
    </xf>
    <xf numFmtId="0" fontId="18" fillId="2" borderId="51" xfId="2" applyFont="1" applyFill="1" applyBorder="1" applyAlignment="1">
      <alignment horizontal="left" vertical="top" wrapText="1"/>
    </xf>
    <xf numFmtId="0" fontId="3" fillId="2" borderId="51" xfId="2" applyFont="1" applyFill="1" applyBorder="1" applyAlignment="1">
      <alignment vertical="top" wrapText="1"/>
    </xf>
    <xf numFmtId="0" fontId="14" fillId="5" borderId="51" xfId="4" applyFont="1" applyFill="1" applyBorder="1" applyAlignment="1">
      <alignment horizontal="left" vertical="center"/>
    </xf>
    <xf numFmtId="0" fontId="3" fillId="2" borderId="52" xfId="4" applyFont="1" applyFill="1" applyBorder="1" applyAlignment="1">
      <alignment vertical="top" wrapText="1"/>
    </xf>
    <xf numFmtId="0" fontId="3" fillId="6" borderId="52" xfId="4" applyFont="1" applyFill="1" applyBorder="1" applyAlignment="1">
      <alignment vertical="top" wrapText="1"/>
    </xf>
    <xf numFmtId="0" fontId="3" fillId="2" borderId="52" xfId="2" applyFont="1" applyFill="1" applyBorder="1" applyAlignment="1">
      <alignment vertical="top" wrapText="1"/>
    </xf>
    <xf numFmtId="0" fontId="3" fillId="6" borderId="53" xfId="4" applyFont="1" applyFill="1" applyBorder="1" applyAlignment="1">
      <alignment vertical="top" wrapText="1"/>
    </xf>
    <xf numFmtId="0" fontId="18" fillId="2" borderId="53" xfId="2" applyFont="1" applyFill="1" applyBorder="1" applyAlignment="1">
      <alignment horizontal="left" vertical="top" wrapText="1"/>
    </xf>
    <xf numFmtId="0" fontId="3" fillId="6" borderId="43" xfId="4" applyFont="1" applyFill="1" applyBorder="1" applyAlignment="1">
      <alignment vertical="top" wrapText="1"/>
    </xf>
    <xf numFmtId="0" fontId="3" fillId="6" borderId="54" xfId="4" applyFont="1" applyFill="1" applyBorder="1" applyAlignment="1">
      <alignment vertical="top" wrapText="1"/>
    </xf>
    <xf numFmtId="0" fontId="13" fillId="2" borderId="0" xfId="4" applyFont="1" applyFill="1" applyBorder="1" applyAlignment="1">
      <alignment horizontal="left" vertical="center"/>
    </xf>
    <xf numFmtId="0" fontId="14" fillId="5" borderId="55" xfId="4" applyFont="1" applyFill="1" applyBorder="1" applyAlignment="1">
      <alignment horizontal="left" vertical="center"/>
    </xf>
    <xf numFmtId="0" fontId="18" fillId="6" borderId="53" xfId="2" applyFont="1" applyFill="1" applyBorder="1" applyAlignment="1">
      <alignment horizontal="left" vertical="top" wrapText="1"/>
    </xf>
    <xf numFmtId="0" fontId="14" fillId="5" borderId="56" xfId="4" applyFont="1" applyFill="1" applyBorder="1" applyAlignment="1">
      <alignment horizontal="left" vertical="center"/>
    </xf>
    <xf numFmtId="0" fontId="3" fillId="6" borderId="44" xfId="4" applyFont="1" applyFill="1" applyBorder="1" applyAlignment="1">
      <alignment vertical="top" wrapText="1"/>
    </xf>
    <xf numFmtId="14" fontId="26" fillId="7" borderId="23"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13" sqref="D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5" t="s">
        <v>0</v>
      </c>
      <c r="D2" s="245"/>
      <c r="E2" s="245"/>
      <c r="F2" s="245"/>
      <c r="G2" s="245"/>
    </row>
    <row r="3" spans="1:7">
      <c r="B3" s="6"/>
      <c r="C3" s="7"/>
      <c r="F3" s="8"/>
    </row>
    <row r="4" spans="1:7" ht="14.25" customHeight="1">
      <c r="B4" s="9" t="s">
        <v>1</v>
      </c>
      <c r="C4" s="246" t="s">
        <v>179</v>
      </c>
      <c r="D4" s="246"/>
      <c r="E4" s="246"/>
      <c r="F4" s="9" t="s">
        <v>2</v>
      </c>
      <c r="G4" s="10" t="s">
        <v>175</v>
      </c>
    </row>
    <row r="5" spans="1:7" ht="14.25" customHeight="1">
      <c r="B5" s="9" t="s">
        <v>3</v>
      </c>
      <c r="C5" s="246" t="s">
        <v>177</v>
      </c>
      <c r="D5" s="246"/>
      <c r="E5" s="246"/>
      <c r="F5" s="9" t="s">
        <v>4</v>
      </c>
      <c r="G5" s="10" t="s">
        <v>176</v>
      </c>
    </row>
    <row r="6" spans="1:7" ht="15.75" customHeight="1">
      <c r="B6" s="247" t="s">
        <v>5</v>
      </c>
      <c r="C6" s="248" t="str">
        <f>C5&amp;"_"&amp;"Integration Test Case"&amp;"_"&amp;"v1.0"</f>
        <v>WS_Integration Test Case_v1.0</v>
      </c>
      <c r="D6" s="248"/>
      <c r="E6" s="248"/>
      <c r="F6" s="9" t="s">
        <v>6</v>
      </c>
      <c r="G6" s="86">
        <v>42671</v>
      </c>
    </row>
    <row r="7" spans="1:7" ht="13.5" customHeight="1">
      <c r="B7" s="247"/>
      <c r="C7" s="248"/>
      <c r="D7" s="248"/>
      <c r="E7" s="248"/>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42671</v>
      </c>
      <c r="C12" s="88" t="s">
        <v>45</v>
      </c>
      <c r="D12" s="89"/>
      <c r="E12" s="89" t="s">
        <v>46</v>
      </c>
      <c r="F12" s="116" t="s">
        <v>55</v>
      </c>
      <c r="G12" s="22" t="s">
        <v>178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51" t="s">
        <v>1</v>
      </c>
      <c r="C3" s="251"/>
      <c r="D3" s="252" t="str">
        <f>Cover!C4</f>
        <v>WingS</v>
      </c>
      <c r="E3" s="252"/>
      <c r="F3" s="252"/>
    </row>
    <row r="4" spans="2:6">
      <c r="B4" s="251" t="s">
        <v>3</v>
      </c>
      <c r="C4" s="251"/>
      <c r="D4" s="252" t="str">
        <f>Cover!C5</f>
        <v>WS</v>
      </c>
      <c r="E4" s="252"/>
      <c r="F4" s="252"/>
    </row>
    <row r="5" spans="2:6" s="35" customFormat="1" ht="72" customHeight="1">
      <c r="B5" s="249" t="s">
        <v>15</v>
      </c>
      <c r="C5" s="249"/>
      <c r="D5" s="250" t="s">
        <v>180</v>
      </c>
      <c r="E5" s="250"/>
      <c r="F5" s="250"/>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11" sqref="C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5" t="s">
        <v>37</v>
      </c>
      <c r="C1" s="255"/>
      <c r="D1" s="255"/>
      <c r="E1" s="255"/>
      <c r="F1" s="255"/>
      <c r="G1" s="255"/>
      <c r="H1" s="255"/>
    </row>
    <row r="2" spans="1:8" ht="14.25" customHeight="1">
      <c r="A2" s="62"/>
      <c r="B2" s="62"/>
      <c r="C2" s="63"/>
      <c r="D2" s="63"/>
      <c r="E2" s="63"/>
      <c r="F2" s="63"/>
      <c r="G2" s="63"/>
      <c r="H2" s="64"/>
    </row>
    <row r="3" spans="1:8" ht="12" customHeight="1">
      <c r="B3" s="11" t="s">
        <v>1</v>
      </c>
      <c r="C3" s="252" t="str">
        <f>Cover!C4</f>
        <v>WingS</v>
      </c>
      <c r="D3" s="252"/>
      <c r="E3" s="253" t="s">
        <v>2</v>
      </c>
      <c r="F3" s="253"/>
      <c r="G3" s="10" t="s">
        <v>181</v>
      </c>
      <c r="H3" s="65"/>
    </row>
    <row r="4" spans="1:8" ht="12" customHeight="1">
      <c r="B4" s="11" t="s">
        <v>3</v>
      </c>
      <c r="C4" s="252" t="str">
        <f>Cover!C5</f>
        <v>WS</v>
      </c>
      <c r="D4" s="252"/>
      <c r="E4" s="253" t="s">
        <v>4</v>
      </c>
      <c r="F4" s="253"/>
      <c r="G4" s="10" t="s">
        <v>176</v>
      </c>
      <c r="H4" s="65"/>
    </row>
    <row r="5" spans="1:8" ht="12" customHeight="1">
      <c r="B5" s="66" t="s">
        <v>5</v>
      </c>
      <c r="C5" s="252" t="str">
        <f>C4&amp;"_"&amp;"Integration Test Report"&amp;"_"&amp;"v1.0"</f>
        <v>WS_Integration Test Report_v1.0</v>
      </c>
      <c r="D5" s="252"/>
      <c r="E5" s="253" t="s">
        <v>6</v>
      </c>
      <c r="F5" s="253"/>
      <c r="G5" s="115"/>
      <c r="H5" s="67"/>
    </row>
    <row r="6" spans="1:8" ht="21.75" customHeight="1">
      <c r="A6" s="62"/>
      <c r="B6" s="66" t="s">
        <v>38</v>
      </c>
      <c r="C6" s="254"/>
      <c r="D6" s="254"/>
      <c r="E6" s="254"/>
      <c r="F6" s="254"/>
      <c r="G6" s="254"/>
      <c r="H6" s="254"/>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170</v>
      </c>
      <c r="E11" s="76">
        <f>User_Function!B6</f>
        <v>8</v>
      </c>
      <c r="F11" s="76">
        <f>User_Function!C6</f>
        <v>132</v>
      </c>
      <c r="G11" s="76">
        <f>User_Function!D6</f>
        <v>8</v>
      </c>
      <c r="H11" s="77">
        <f>User_Function!E6</f>
        <v>318</v>
      </c>
    </row>
    <row r="12" spans="1:8">
      <c r="A12" s="75"/>
      <c r="B12" s="153">
        <v>2</v>
      </c>
      <c r="C12" s="151" t="s">
        <v>66</v>
      </c>
      <c r="D12" s="76">
        <f>Admin_Function!A6</f>
        <v>0</v>
      </c>
      <c r="E12" s="76">
        <f>Admin_Function!B6</f>
        <v>0</v>
      </c>
      <c r="F12" s="76">
        <f>Admin_Function!C6</f>
        <v>132</v>
      </c>
      <c r="G12" s="76">
        <f>Admin_Function!D6</f>
        <v>0</v>
      </c>
      <c r="H12" s="77">
        <f>Admin_Function!E6</f>
        <v>132</v>
      </c>
    </row>
    <row r="13" spans="1:8">
      <c r="A13" s="75"/>
      <c r="B13" s="154"/>
      <c r="C13" s="78" t="s">
        <v>41</v>
      </c>
      <c r="D13" s="79">
        <f>SUM(D9:D12)</f>
        <v>170</v>
      </c>
      <c r="E13" s="79">
        <f>SUM(E9:E12)</f>
        <v>8</v>
      </c>
      <c r="F13" s="79">
        <f>SUM(F9:F12)</f>
        <v>264</v>
      </c>
      <c r="G13" s="79">
        <f>SUM(G9:G12)</f>
        <v>8</v>
      </c>
      <c r="H13" s="80">
        <f>SUM(H9:H12)</f>
        <v>450</v>
      </c>
    </row>
    <row r="14" spans="1:8">
      <c r="A14" s="70"/>
      <c r="B14" s="81"/>
      <c r="C14" s="70"/>
      <c r="D14" s="82"/>
      <c r="E14" s="83"/>
      <c r="F14" s="83"/>
      <c r="G14" s="83"/>
      <c r="H14" s="83"/>
    </row>
    <row r="15" spans="1:8">
      <c r="A15" s="70"/>
      <c r="B15" s="70"/>
      <c r="C15" s="84" t="s">
        <v>42</v>
      </c>
      <c r="D15" s="70"/>
      <c r="E15" s="85">
        <f>(D13+E13)*100/(H13-G13)</f>
        <v>40.271493212669682</v>
      </c>
      <c r="F15" s="70" t="s">
        <v>43</v>
      </c>
      <c r="G15" s="70"/>
      <c r="H15" s="55"/>
    </row>
    <row r="16" spans="1:8">
      <c r="A16" s="70"/>
      <c r="B16" s="70"/>
      <c r="C16" s="84" t="s">
        <v>44</v>
      </c>
      <c r="D16" s="70"/>
      <c r="E16" s="85">
        <f>D13*100/(H13-G13)</f>
        <v>38.46153846153846</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29" sqref="B29"/>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6" t="s">
        <v>80</v>
      </c>
      <c r="B1" s="256"/>
      <c r="C1" s="256"/>
    </row>
    <row r="2" spans="1:3" ht="14.25" customHeight="1" thickBot="1"/>
    <row r="3" spans="1:3" ht="15">
      <c r="A3" s="157" t="s">
        <v>16</v>
      </c>
      <c r="B3" s="158" t="s">
        <v>81</v>
      </c>
      <c r="C3" s="159" t="s">
        <v>82</v>
      </c>
    </row>
    <row r="4" spans="1:3" ht="15.75">
      <c r="A4" s="160" t="s">
        <v>83</v>
      </c>
      <c r="B4" s="206" t="s">
        <v>186</v>
      </c>
      <c r="C4" s="161"/>
    </row>
    <row r="5" spans="1:3" ht="15.75">
      <c r="A5" s="160" t="s">
        <v>84</v>
      </c>
      <c r="B5" s="206" t="s">
        <v>186</v>
      </c>
      <c r="C5" s="161"/>
    </row>
    <row r="6" spans="1:3" ht="15.75">
      <c r="A6" s="160" t="s">
        <v>85</v>
      </c>
      <c r="B6" s="207" t="s">
        <v>216</v>
      </c>
      <c r="C6" s="161"/>
    </row>
    <row r="7" spans="1:3" ht="15.75">
      <c r="A7" s="160" t="s">
        <v>86</v>
      </c>
      <c r="B7" s="207" t="s">
        <v>187</v>
      </c>
      <c r="C7" s="161"/>
    </row>
    <row r="8" spans="1:3" ht="15.75">
      <c r="A8" s="160" t="s">
        <v>87</v>
      </c>
      <c r="B8" s="206" t="s">
        <v>215</v>
      </c>
      <c r="C8" s="161"/>
    </row>
    <row r="9" spans="1:3" ht="15.75">
      <c r="A9" s="160" t="s">
        <v>88</v>
      </c>
      <c r="B9" s="207" t="s">
        <v>217</v>
      </c>
      <c r="C9" s="161"/>
    </row>
    <row r="10" spans="1:3" ht="15.75">
      <c r="A10" s="160" t="s">
        <v>89</v>
      </c>
      <c r="B10" s="207" t="s">
        <v>218</v>
      </c>
      <c r="C10" s="161"/>
    </row>
    <row r="11" spans="1:3" ht="15.75">
      <c r="A11" s="160" t="s">
        <v>90</v>
      </c>
      <c r="B11" s="207" t="s">
        <v>219</v>
      </c>
      <c r="C11" s="161"/>
    </row>
    <row r="12" spans="1:3" ht="15.75">
      <c r="A12" s="160" t="s">
        <v>91</v>
      </c>
      <c r="B12" s="207" t="s">
        <v>188</v>
      </c>
      <c r="C12" s="161"/>
    </row>
    <row r="13" spans="1:3" ht="15.75">
      <c r="A13" s="160" t="s">
        <v>92</v>
      </c>
      <c r="B13" s="207" t="s">
        <v>220</v>
      </c>
      <c r="C13" s="161"/>
    </row>
    <row r="14" spans="1:3" ht="15.75">
      <c r="A14" s="160" t="s">
        <v>93</v>
      </c>
      <c r="B14" s="207" t="s">
        <v>189</v>
      </c>
      <c r="C14" s="161"/>
    </row>
    <row r="15" spans="1:3" ht="15.75">
      <c r="A15" s="160" t="s">
        <v>94</v>
      </c>
      <c r="B15" s="207" t="s">
        <v>190</v>
      </c>
      <c r="C15" s="161"/>
    </row>
    <row r="16" spans="1:3" ht="15.75">
      <c r="A16" s="160" t="s">
        <v>95</v>
      </c>
      <c r="B16" s="207" t="s">
        <v>221</v>
      </c>
      <c r="C16" s="161"/>
    </row>
    <row r="17" spans="1:3" ht="15.75">
      <c r="A17" s="160" t="s">
        <v>96</v>
      </c>
      <c r="B17" s="207" t="s">
        <v>222</v>
      </c>
      <c r="C17" s="161"/>
    </row>
    <row r="18" spans="1:3" ht="15.75">
      <c r="A18" s="160" t="s">
        <v>97</v>
      </c>
      <c r="B18" s="207" t="s">
        <v>191</v>
      </c>
      <c r="C18" s="161"/>
    </row>
    <row r="19" spans="1:3" ht="15.75">
      <c r="A19" s="160" t="s">
        <v>98</v>
      </c>
      <c r="B19" s="207" t="s">
        <v>223</v>
      </c>
      <c r="C19" s="161"/>
    </row>
    <row r="20" spans="1:3" ht="15.75">
      <c r="A20" s="160" t="s">
        <v>99</v>
      </c>
      <c r="B20" s="206" t="s">
        <v>196</v>
      </c>
      <c r="C20" s="161"/>
    </row>
    <row r="21" spans="1:3" ht="15.75">
      <c r="A21" s="160" t="s">
        <v>100</v>
      </c>
      <c r="B21" s="206" t="s">
        <v>192</v>
      </c>
      <c r="C21" s="161"/>
    </row>
    <row r="22" spans="1:3" ht="15.75">
      <c r="A22" s="160" t="s">
        <v>101</v>
      </c>
      <c r="B22" s="206" t="s">
        <v>197</v>
      </c>
      <c r="C22" s="161"/>
    </row>
    <row r="23" spans="1:3" ht="31.5">
      <c r="A23" s="160" t="s">
        <v>102</v>
      </c>
      <c r="B23" s="208" t="s">
        <v>193</v>
      </c>
      <c r="C23" s="161"/>
    </row>
    <row r="24" spans="1:3" ht="15.75">
      <c r="A24" s="160" t="s">
        <v>103</v>
      </c>
      <c r="B24" s="206" t="s">
        <v>194</v>
      </c>
      <c r="C24" s="161"/>
    </row>
    <row r="25" spans="1:3" ht="15.75">
      <c r="A25" s="160" t="s">
        <v>104</v>
      </c>
      <c r="B25" s="206" t="s">
        <v>195</v>
      </c>
      <c r="C25" s="161"/>
    </row>
    <row r="26" spans="1:3" ht="15.75">
      <c r="A26" s="162" t="s">
        <v>105</v>
      </c>
      <c r="B26" s="206" t="s">
        <v>203</v>
      </c>
      <c r="C26" s="161"/>
    </row>
    <row r="27" spans="1:3" ht="15">
      <c r="A27" s="162" t="s">
        <v>106</v>
      </c>
      <c r="B27" s="161" t="s">
        <v>225</v>
      </c>
      <c r="C27" s="161"/>
    </row>
    <row r="28" spans="1:3" ht="15">
      <c r="A28" s="162" t="s">
        <v>107</v>
      </c>
      <c r="B28" s="161" t="s">
        <v>226</v>
      </c>
      <c r="C28" s="161"/>
    </row>
    <row r="29" spans="1:3" ht="15">
      <c r="A29" s="162" t="s">
        <v>108</v>
      </c>
      <c r="B29" s="161" t="s">
        <v>227</v>
      </c>
      <c r="C29" s="161"/>
    </row>
    <row r="30" spans="1:3" ht="15">
      <c r="A30" s="162" t="s">
        <v>109</v>
      </c>
      <c r="B30" s="161" t="s">
        <v>487</v>
      </c>
      <c r="C30" s="161"/>
    </row>
    <row r="31" spans="1:3" ht="15">
      <c r="A31" s="162" t="s">
        <v>110</v>
      </c>
      <c r="B31" s="161" t="s">
        <v>488</v>
      </c>
      <c r="C31" s="161"/>
    </row>
    <row r="32" spans="1:3" ht="15">
      <c r="A32" s="162" t="s">
        <v>111</v>
      </c>
      <c r="B32" s="161"/>
      <c r="C32" s="161"/>
    </row>
    <row r="33" spans="1:3" ht="15">
      <c r="A33" s="162" t="s">
        <v>112</v>
      </c>
      <c r="B33" s="161"/>
      <c r="C33" s="161"/>
    </row>
    <row r="34" spans="1:3" ht="15">
      <c r="A34" s="162" t="s">
        <v>113</v>
      </c>
      <c r="B34" s="161"/>
      <c r="C34" s="16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81"/>
  <sheetViews>
    <sheetView tabSelected="1" topLeftCell="A111" zoomScale="86" zoomScaleNormal="86" workbookViewId="0">
      <selection activeCell="C114" sqref="C114"/>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7" t="s">
        <v>53</v>
      </c>
      <c r="C2" s="257"/>
      <c r="D2" s="257"/>
      <c r="E2" s="257"/>
      <c r="F2" s="257"/>
      <c r="G2" s="257"/>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7" t="s">
        <v>54</v>
      </c>
      <c r="C3" s="257"/>
      <c r="D3" s="257"/>
      <c r="E3" s="257"/>
      <c r="F3" s="257"/>
      <c r="G3" s="257"/>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8" t="s">
        <v>175</v>
      </c>
      <c r="C4" s="258"/>
      <c r="D4" s="258"/>
      <c r="E4" s="258"/>
      <c r="F4" s="258"/>
      <c r="G4" s="258"/>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26</v>
      </c>
      <c r="D5" s="98" t="s">
        <v>27</v>
      </c>
      <c r="E5" s="259" t="s">
        <v>28</v>
      </c>
      <c r="F5" s="259"/>
      <c r="G5" s="259"/>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COUNTIF(F11:G340,"Pass")</f>
        <v>170</v>
      </c>
      <c r="B6" s="101">
        <f>COUNTIF(F11:G787,"Fail")</f>
        <v>8</v>
      </c>
      <c r="C6" s="101">
        <f>E6-D6-B6-A6</f>
        <v>132</v>
      </c>
      <c r="D6" s="102">
        <f>COUNTIF(F11:G787,"N/A")</f>
        <v>8</v>
      </c>
      <c r="E6" s="260">
        <f>COUNTA(A12:A184)*2</f>
        <v>318</v>
      </c>
      <c r="F6" s="260"/>
      <c r="G6" s="260"/>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91"/>
      <c r="B7" s="192"/>
      <c r="C7" s="192"/>
      <c r="D7" s="192"/>
      <c r="E7" s="193"/>
      <c r="F7" s="193"/>
      <c r="G7" s="193"/>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91"/>
      <c r="B8" s="192"/>
      <c r="C8" s="192"/>
      <c r="D8" s="192"/>
      <c r="E8" s="193"/>
      <c r="F8" s="193"/>
      <c r="G8" s="193"/>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183</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201"/>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182</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184</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202</v>
      </c>
      <c r="D14" s="117" t="s">
        <v>185</v>
      </c>
      <c r="E14" s="211"/>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205</v>
      </c>
      <c r="C15" s="117" t="s">
        <v>206</v>
      </c>
      <c r="D15" s="117" t="s">
        <v>204</v>
      </c>
      <c r="E15" s="212"/>
      <c r="F15" s="117" t="s">
        <v>22</v>
      </c>
      <c r="G15" s="117" t="s">
        <v>22</v>
      </c>
      <c r="H15" s="119">
        <v>42381</v>
      </c>
      <c r="I15" s="20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198</v>
      </c>
      <c r="D16" s="117" t="s">
        <v>204</v>
      </c>
      <c r="E16" s="213"/>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9" t="str">
        <f t="shared" ref="A17:A18" si="2">IF(OR(B17&lt;&gt;"",D17&lt;&gt;""),"["&amp;TEXT($B$2,"##")&amp;"-"&amp;TEXT(ROW()-10,"##")&amp;"]","")</f>
        <v>[User_login-7]</v>
      </c>
      <c r="B17" s="121" t="s">
        <v>199</v>
      </c>
      <c r="C17" s="121" t="s">
        <v>200</v>
      </c>
      <c r="D17" s="121" t="s">
        <v>204</v>
      </c>
      <c r="E17" s="124"/>
      <c r="F17" s="117" t="s">
        <v>22</v>
      </c>
      <c r="G17" s="117" t="s">
        <v>22</v>
      </c>
      <c r="H17" s="244">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201</v>
      </c>
      <c r="C18" s="123" t="s">
        <v>202</v>
      </c>
      <c r="D18" s="123" t="s">
        <v>204</v>
      </c>
      <c r="E18" s="124"/>
      <c r="F18" s="117" t="s">
        <v>22</v>
      </c>
      <c r="G18" s="117" t="s">
        <v>22</v>
      </c>
      <c r="H18" s="244">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20" customFormat="1" ht="91.5" customHeight="1">
      <c r="A19" s="216" t="str">
        <f t="shared" ref="A19" si="3">IF(OR(B19&lt;&gt;"",D19&lt;&gt;""),"["&amp;TEXT($B$2,"##")&amp;"-"&amp;TEXT(ROW()-10,"##")&amp;"]","")</f>
        <v>[User_login-9]</v>
      </c>
      <c r="B19" s="217" t="s">
        <v>207</v>
      </c>
      <c r="C19" s="217" t="s">
        <v>208</v>
      </c>
      <c r="D19" s="217" t="s">
        <v>204</v>
      </c>
      <c r="E19" s="218"/>
      <c r="F19" s="217" t="s">
        <v>22</v>
      </c>
      <c r="G19" s="217" t="s">
        <v>22</v>
      </c>
      <c r="H19" s="244">
        <v>42381</v>
      </c>
      <c r="I19" s="218"/>
      <c r="J19" s="219"/>
      <c r="K19" s="95"/>
      <c r="L19" s="95"/>
      <c r="M19" s="95"/>
      <c r="N19" s="95"/>
      <c r="O19" s="95"/>
      <c r="P19" s="95"/>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19"/>
      <c r="AN19" s="219"/>
      <c r="AO19" s="219"/>
      <c r="AP19" s="219"/>
      <c r="AQ19" s="219"/>
      <c r="AR19" s="219"/>
      <c r="AS19" s="219"/>
      <c r="AT19" s="219"/>
      <c r="AU19" s="219"/>
      <c r="AV19" s="219"/>
      <c r="AW19" s="219"/>
      <c r="AX19" s="219"/>
      <c r="AY19" s="219"/>
      <c r="AZ19" s="219"/>
      <c r="BA19" s="219"/>
      <c r="BB19" s="219"/>
      <c r="BC19" s="219"/>
      <c r="BD19" s="219"/>
      <c r="BE19" s="219"/>
      <c r="BF19" s="219"/>
      <c r="BG19" s="219"/>
      <c r="BH19" s="219"/>
      <c r="BI19" s="219"/>
      <c r="BJ19" s="219"/>
      <c r="BK19" s="219"/>
      <c r="BL19" s="219"/>
      <c r="BM19" s="219"/>
      <c r="BN19" s="219"/>
      <c r="BO19" s="219"/>
      <c r="BP19" s="219"/>
      <c r="BQ19" s="219"/>
      <c r="BR19" s="219"/>
      <c r="BS19" s="219"/>
      <c r="BT19" s="219"/>
      <c r="BU19" s="219"/>
      <c r="BV19" s="219"/>
      <c r="BW19" s="219"/>
      <c r="BX19" s="219"/>
      <c r="BY19" s="219"/>
      <c r="BZ19" s="219"/>
      <c r="CA19" s="219"/>
      <c r="CB19" s="219"/>
      <c r="CC19" s="219"/>
      <c r="CD19" s="219"/>
      <c r="CE19" s="219"/>
      <c r="CF19" s="219"/>
      <c r="CG19" s="219"/>
      <c r="CH19" s="219"/>
      <c r="CI19" s="219"/>
      <c r="CJ19" s="219"/>
      <c r="CK19" s="219"/>
      <c r="CL19" s="219"/>
      <c r="CM19" s="219"/>
      <c r="CN19" s="219"/>
      <c r="CO19" s="219"/>
      <c r="CP19" s="219"/>
      <c r="CQ19" s="219"/>
      <c r="CR19" s="219"/>
      <c r="CS19" s="219"/>
      <c r="CT19" s="219"/>
      <c r="CU19" s="219"/>
      <c r="CV19" s="219"/>
      <c r="CW19" s="219"/>
      <c r="CX19" s="219"/>
      <c r="CY19" s="219"/>
      <c r="CZ19" s="219"/>
      <c r="DA19" s="219"/>
      <c r="DB19" s="219"/>
      <c r="DC19" s="219"/>
      <c r="DD19" s="219"/>
      <c r="DE19" s="219"/>
      <c r="DF19" s="219"/>
      <c r="DG19" s="219"/>
      <c r="DH19" s="219"/>
      <c r="DI19" s="219"/>
      <c r="DJ19" s="219"/>
      <c r="DK19" s="219"/>
      <c r="DL19" s="219"/>
      <c r="DM19" s="219"/>
      <c r="DN19" s="219"/>
      <c r="DO19" s="219"/>
      <c r="DP19" s="219"/>
      <c r="DQ19" s="219"/>
      <c r="DR19" s="219"/>
      <c r="DS19" s="219"/>
      <c r="DT19" s="219"/>
      <c r="DU19" s="219"/>
      <c r="DV19" s="219"/>
      <c r="DW19" s="219"/>
      <c r="DX19" s="219"/>
      <c r="DY19" s="219"/>
      <c r="DZ19" s="219"/>
      <c r="EA19" s="219"/>
      <c r="EB19" s="219"/>
      <c r="EC19" s="219"/>
      <c r="ED19" s="219"/>
      <c r="EE19" s="219"/>
      <c r="EF19" s="219"/>
      <c r="EG19" s="219"/>
      <c r="EH19" s="219"/>
      <c r="EI19" s="219"/>
      <c r="EJ19" s="219"/>
      <c r="EK19" s="219"/>
      <c r="EL19" s="219"/>
      <c r="EM19" s="219"/>
      <c r="EN19" s="219"/>
      <c r="EO19" s="219"/>
      <c r="EP19" s="219"/>
      <c r="EQ19" s="219"/>
      <c r="ER19" s="219"/>
      <c r="ES19" s="219"/>
      <c r="ET19" s="219"/>
      <c r="EU19" s="219"/>
      <c r="EV19" s="219"/>
      <c r="EW19" s="219"/>
      <c r="EX19" s="219"/>
      <c r="EY19" s="219"/>
      <c r="EZ19" s="219"/>
      <c r="FA19" s="219"/>
      <c r="FB19" s="219"/>
      <c r="FC19" s="219"/>
      <c r="FD19" s="219"/>
      <c r="FE19" s="219"/>
      <c r="FF19" s="219"/>
      <c r="FG19" s="219"/>
      <c r="FH19" s="219"/>
      <c r="FI19" s="219"/>
      <c r="FJ19" s="219"/>
      <c r="FK19" s="219"/>
      <c r="FL19" s="219"/>
      <c r="FM19" s="219"/>
      <c r="FN19" s="219"/>
      <c r="FO19" s="219"/>
      <c r="FP19" s="219"/>
      <c r="FQ19" s="219"/>
      <c r="FR19" s="219"/>
      <c r="FS19" s="219"/>
      <c r="FT19" s="219"/>
      <c r="FU19" s="219"/>
      <c r="FV19" s="219"/>
      <c r="FW19" s="219"/>
      <c r="FX19" s="219"/>
      <c r="FY19" s="219"/>
      <c r="FZ19" s="219"/>
      <c r="GA19" s="219"/>
      <c r="GB19" s="219"/>
      <c r="GC19" s="219"/>
      <c r="GD19" s="219"/>
      <c r="GE19" s="219"/>
      <c r="GF19" s="219"/>
      <c r="GG19" s="219"/>
      <c r="GH19" s="219"/>
      <c r="GI19" s="219"/>
      <c r="GJ19" s="219"/>
      <c r="GK19" s="219"/>
      <c r="GL19" s="219"/>
      <c r="GM19" s="219"/>
      <c r="GN19" s="219"/>
      <c r="GO19" s="219"/>
      <c r="GP19" s="219"/>
      <c r="GQ19" s="219"/>
      <c r="GR19" s="219"/>
      <c r="GS19" s="219"/>
      <c r="GT19" s="219"/>
      <c r="GU19" s="219"/>
      <c r="GV19" s="219"/>
      <c r="GW19" s="219"/>
      <c r="GX19" s="219"/>
      <c r="GY19" s="219"/>
      <c r="GZ19" s="219"/>
      <c r="HA19" s="219"/>
      <c r="HB19" s="219"/>
      <c r="HC19" s="219"/>
      <c r="HD19" s="219"/>
      <c r="HE19" s="219"/>
      <c r="HF19" s="219"/>
      <c r="HG19" s="219"/>
      <c r="HH19" s="219"/>
      <c r="HI19" s="219"/>
      <c r="HJ19" s="219"/>
      <c r="HK19" s="219"/>
      <c r="HL19" s="219"/>
      <c r="HM19" s="219"/>
      <c r="HN19" s="219"/>
      <c r="HO19" s="219"/>
      <c r="HP19" s="219"/>
      <c r="HQ19" s="219"/>
      <c r="HR19" s="219"/>
      <c r="HS19" s="219"/>
      <c r="HT19" s="219"/>
      <c r="HU19" s="219"/>
      <c r="HV19" s="219"/>
      <c r="HW19" s="219"/>
      <c r="HX19" s="219"/>
      <c r="HY19" s="219"/>
      <c r="HZ19" s="219"/>
      <c r="IA19" s="219"/>
      <c r="IB19" s="219"/>
      <c r="IC19" s="219"/>
      <c r="ID19" s="219"/>
      <c r="IE19" s="219"/>
      <c r="IF19" s="219"/>
      <c r="IG19" s="219"/>
      <c r="IH19" s="219"/>
      <c r="II19" s="219"/>
      <c r="IJ19" s="219"/>
      <c r="IK19" s="219"/>
    </row>
    <row r="20" spans="1:245" s="220" customFormat="1" ht="91.5" customHeight="1">
      <c r="A20" s="216" t="str">
        <f t="shared" ref="A20" si="4">IF(OR(B20&lt;&gt;"",D20&lt;&gt;""),"["&amp;TEXT($B$2,"##")&amp;"-"&amp;TEXT(ROW()-10,"##")&amp;"]","")</f>
        <v>[User_login-10]</v>
      </c>
      <c r="B20" s="217" t="s">
        <v>209</v>
      </c>
      <c r="C20" s="217" t="s">
        <v>210</v>
      </c>
      <c r="D20" s="217" t="s">
        <v>204</v>
      </c>
      <c r="E20" s="218"/>
      <c r="F20" s="217" t="s">
        <v>22</v>
      </c>
      <c r="G20" s="217" t="s">
        <v>22</v>
      </c>
      <c r="H20" s="244">
        <v>42381</v>
      </c>
      <c r="I20" s="218"/>
      <c r="J20" s="219"/>
      <c r="K20" s="95"/>
      <c r="L20" s="95"/>
      <c r="M20" s="95"/>
      <c r="N20" s="95"/>
      <c r="O20" s="95"/>
      <c r="P20" s="95"/>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219"/>
      <c r="BF20" s="219"/>
      <c r="BG20" s="219"/>
      <c r="BH20" s="219"/>
      <c r="BI20" s="219"/>
      <c r="BJ20" s="219"/>
      <c r="BK20" s="219"/>
      <c r="BL20" s="219"/>
      <c r="BM20" s="219"/>
      <c r="BN20" s="219"/>
      <c r="BO20" s="219"/>
      <c r="BP20" s="219"/>
      <c r="BQ20" s="219"/>
      <c r="BR20" s="219"/>
      <c r="BS20" s="219"/>
      <c r="BT20" s="219"/>
      <c r="BU20" s="219"/>
      <c r="BV20" s="219"/>
      <c r="BW20" s="219"/>
      <c r="BX20" s="219"/>
      <c r="BY20" s="219"/>
      <c r="BZ20" s="219"/>
      <c r="CA20" s="219"/>
      <c r="CB20" s="219"/>
      <c r="CC20" s="219"/>
      <c r="CD20" s="219"/>
      <c r="CE20" s="219"/>
      <c r="CF20" s="219"/>
      <c r="CG20" s="219"/>
      <c r="CH20" s="219"/>
      <c r="CI20" s="219"/>
      <c r="CJ20" s="219"/>
      <c r="CK20" s="219"/>
      <c r="CL20" s="219"/>
      <c r="CM20" s="219"/>
      <c r="CN20" s="219"/>
      <c r="CO20" s="219"/>
      <c r="CP20" s="219"/>
      <c r="CQ20" s="219"/>
      <c r="CR20" s="219"/>
      <c r="CS20" s="219"/>
      <c r="CT20" s="219"/>
      <c r="CU20" s="219"/>
      <c r="CV20" s="219"/>
      <c r="CW20" s="219"/>
      <c r="CX20" s="219"/>
      <c r="CY20" s="219"/>
      <c r="CZ20" s="219"/>
      <c r="DA20" s="219"/>
      <c r="DB20" s="219"/>
      <c r="DC20" s="219"/>
      <c r="DD20" s="219"/>
      <c r="DE20" s="219"/>
      <c r="DF20" s="219"/>
      <c r="DG20" s="219"/>
      <c r="DH20" s="219"/>
      <c r="DI20" s="219"/>
      <c r="DJ20" s="219"/>
      <c r="DK20" s="219"/>
      <c r="DL20" s="219"/>
      <c r="DM20" s="219"/>
      <c r="DN20" s="219"/>
      <c r="DO20" s="219"/>
      <c r="DP20" s="219"/>
      <c r="DQ20" s="219"/>
      <c r="DR20" s="219"/>
      <c r="DS20" s="219"/>
      <c r="DT20" s="219"/>
      <c r="DU20" s="219"/>
      <c r="DV20" s="219"/>
      <c r="DW20" s="219"/>
      <c r="DX20" s="219"/>
      <c r="DY20" s="219"/>
      <c r="DZ20" s="219"/>
      <c r="EA20" s="219"/>
      <c r="EB20" s="219"/>
      <c r="EC20" s="219"/>
      <c r="ED20" s="219"/>
      <c r="EE20" s="219"/>
      <c r="EF20" s="219"/>
      <c r="EG20" s="219"/>
      <c r="EH20" s="219"/>
      <c r="EI20" s="219"/>
      <c r="EJ20" s="219"/>
      <c r="EK20" s="219"/>
      <c r="EL20" s="219"/>
      <c r="EM20" s="219"/>
      <c r="EN20" s="219"/>
      <c r="EO20" s="219"/>
      <c r="EP20" s="219"/>
      <c r="EQ20" s="219"/>
      <c r="ER20" s="219"/>
      <c r="ES20" s="219"/>
      <c r="ET20" s="219"/>
      <c r="EU20" s="219"/>
      <c r="EV20" s="219"/>
      <c r="EW20" s="219"/>
      <c r="EX20" s="219"/>
      <c r="EY20" s="219"/>
      <c r="EZ20" s="219"/>
      <c r="FA20" s="219"/>
      <c r="FB20" s="219"/>
      <c r="FC20" s="219"/>
      <c r="FD20" s="219"/>
      <c r="FE20" s="219"/>
      <c r="FF20" s="219"/>
      <c r="FG20" s="219"/>
      <c r="FH20" s="219"/>
      <c r="FI20" s="219"/>
      <c r="FJ20" s="219"/>
      <c r="FK20" s="219"/>
      <c r="FL20" s="219"/>
      <c r="FM20" s="219"/>
      <c r="FN20" s="219"/>
      <c r="FO20" s="219"/>
      <c r="FP20" s="219"/>
      <c r="FQ20" s="219"/>
      <c r="FR20" s="219"/>
      <c r="FS20" s="219"/>
      <c r="FT20" s="219"/>
      <c r="FU20" s="219"/>
      <c r="FV20" s="219"/>
      <c r="FW20" s="219"/>
      <c r="FX20" s="219"/>
      <c r="FY20" s="219"/>
      <c r="FZ20" s="219"/>
      <c r="GA20" s="219"/>
      <c r="GB20" s="219"/>
      <c r="GC20" s="219"/>
      <c r="GD20" s="219"/>
      <c r="GE20" s="219"/>
      <c r="GF20" s="219"/>
      <c r="GG20" s="219"/>
      <c r="GH20" s="219"/>
      <c r="GI20" s="219"/>
      <c r="GJ20" s="219"/>
      <c r="GK20" s="219"/>
      <c r="GL20" s="219"/>
      <c r="GM20" s="219"/>
      <c r="GN20" s="219"/>
      <c r="GO20" s="219"/>
      <c r="GP20" s="219"/>
      <c r="GQ20" s="219"/>
      <c r="GR20" s="219"/>
      <c r="GS20" s="219"/>
      <c r="GT20" s="219"/>
      <c r="GU20" s="219"/>
      <c r="GV20" s="219"/>
      <c r="GW20" s="219"/>
      <c r="GX20" s="219"/>
      <c r="GY20" s="219"/>
      <c r="GZ20" s="219"/>
      <c r="HA20" s="219"/>
      <c r="HB20" s="219"/>
      <c r="HC20" s="219"/>
      <c r="HD20" s="219"/>
      <c r="HE20" s="219"/>
      <c r="HF20" s="219"/>
      <c r="HG20" s="219"/>
      <c r="HH20" s="219"/>
      <c r="HI20" s="219"/>
      <c r="HJ20" s="219"/>
      <c r="HK20" s="219"/>
      <c r="HL20" s="219"/>
      <c r="HM20" s="219"/>
      <c r="HN20" s="219"/>
      <c r="HO20" s="219"/>
      <c r="HP20" s="219"/>
      <c r="HQ20" s="219"/>
      <c r="HR20" s="219"/>
      <c r="HS20" s="219"/>
      <c r="HT20" s="219"/>
      <c r="HU20" s="219"/>
      <c r="HV20" s="219"/>
      <c r="HW20" s="219"/>
      <c r="HX20" s="219"/>
      <c r="HY20" s="219"/>
      <c r="HZ20" s="219"/>
      <c r="IA20" s="219"/>
      <c r="IB20" s="219"/>
      <c r="IC20" s="219"/>
      <c r="ID20" s="219"/>
      <c r="IE20" s="219"/>
      <c r="IF20" s="219"/>
      <c r="IG20" s="219"/>
      <c r="IH20" s="219"/>
      <c r="II20" s="219"/>
      <c r="IJ20" s="219"/>
      <c r="IK20" s="219"/>
    </row>
    <row r="21" spans="1:245" ht="14.25" customHeight="1">
      <c r="A21" s="58"/>
      <c r="B21" s="58" t="s">
        <v>224</v>
      </c>
      <c r="C21" s="58"/>
      <c r="D21" s="58"/>
      <c r="E21" s="214"/>
      <c r="F21" s="214"/>
      <c r="G21" s="214"/>
      <c r="H21" s="214"/>
      <c r="I21" s="21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665</v>
      </c>
      <c r="C22" s="91" t="s">
        <v>670</v>
      </c>
      <c r="D22" s="91" t="s">
        <v>264</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666</v>
      </c>
      <c r="C23" s="91" t="s">
        <v>671</v>
      </c>
      <c r="D23" s="91" t="s">
        <v>672</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667</v>
      </c>
      <c r="C24" s="91" t="s">
        <v>671</v>
      </c>
      <c r="D24" s="91" t="s">
        <v>673</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668</v>
      </c>
      <c r="C25" s="91" t="s">
        <v>671</v>
      </c>
      <c r="D25" s="91" t="s">
        <v>359</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266</v>
      </c>
      <c r="B26" s="91" t="s">
        <v>669</v>
      </c>
      <c r="C26" s="91" t="s">
        <v>671</v>
      </c>
      <c r="D26" s="91" t="s">
        <v>360</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267</v>
      </c>
      <c r="B27" s="91" t="s">
        <v>674</v>
      </c>
      <c r="C27" s="91" t="s">
        <v>700</v>
      </c>
      <c r="D27" s="91" t="s">
        <v>701</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268</v>
      </c>
      <c r="B28" s="91" t="s">
        <v>680</v>
      </c>
      <c r="C28" s="91" t="s">
        <v>259</v>
      </c>
      <c r="D28" s="91" t="s">
        <v>702</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269</v>
      </c>
      <c r="B29" s="91" t="s">
        <v>681</v>
      </c>
      <c r="C29" s="91" t="s">
        <v>259</v>
      </c>
      <c r="D29" s="91" t="s">
        <v>358</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367</v>
      </c>
      <c r="B30" s="91" t="s">
        <v>675</v>
      </c>
      <c r="C30" s="91" t="s">
        <v>259</v>
      </c>
      <c r="D30" s="91" t="s">
        <v>359</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368</v>
      </c>
      <c r="B31" s="91" t="s">
        <v>676</v>
      </c>
      <c r="C31" s="91" t="s">
        <v>259</v>
      </c>
      <c r="D31" s="91" t="s">
        <v>360</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369</v>
      </c>
      <c r="B32" s="91" t="s">
        <v>677</v>
      </c>
      <c r="C32" s="91" t="s">
        <v>260</v>
      </c>
      <c r="D32" s="91" t="s">
        <v>263</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370</v>
      </c>
      <c r="B33" s="91" t="s">
        <v>678</v>
      </c>
      <c r="C33" s="91" t="s">
        <v>260</v>
      </c>
      <c r="D33" s="91" t="s">
        <v>704</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371</v>
      </c>
      <c r="B34" s="91" t="s">
        <v>679</v>
      </c>
      <c r="C34" s="91" t="s">
        <v>260</v>
      </c>
      <c r="D34" s="91" t="s">
        <v>363</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372</v>
      </c>
      <c r="B35" s="91" t="s">
        <v>682</v>
      </c>
      <c r="C35" s="91" t="s">
        <v>260</v>
      </c>
      <c r="D35" s="91" t="s">
        <v>362</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373</v>
      </c>
      <c r="B36" s="91" t="s">
        <v>683</v>
      </c>
      <c r="C36" s="91" t="s">
        <v>260</v>
      </c>
      <c r="D36" s="91" t="s">
        <v>361</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374</v>
      </c>
      <c r="B37" s="91" t="s">
        <v>684</v>
      </c>
      <c r="C37" s="91" t="s">
        <v>265</v>
      </c>
      <c r="D37" s="91" t="s">
        <v>263</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375</v>
      </c>
      <c r="B38" s="91" t="s">
        <v>685</v>
      </c>
      <c r="C38" s="91" t="s">
        <v>265</v>
      </c>
      <c r="D38" s="91" t="s">
        <v>704</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376</v>
      </c>
      <c r="B39" s="91" t="s">
        <v>686</v>
      </c>
      <c r="C39" s="91" t="s">
        <v>364</v>
      </c>
      <c r="D39" s="91" t="s">
        <v>363</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377</v>
      </c>
      <c r="B40" s="91" t="s">
        <v>687</v>
      </c>
      <c r="C40" s="91" t="s">
        <v>364</v>
      </c>
      <c r="D40" s="91" t="s">
        <v>362</v>
      </c>
      <c r="E40" s="146"/>
      <c r="F40" s="237"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378</v>
      </c>
      <c r="B41" s="91" t="s">
        <v>688</v>
      </c>
      <c r="C41" s="91" t="s">
        <v>364</v>
      </c>
      <c r="D41" s="91" t="s">
        <v>361</v>
      </c>
      <c r="E41" s="146"/>
      <c r="F41" s="117" t="s">
        <v>24</v>
      </c>
      <c r="G41" s="117" t="s">
        <v>24</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379</v>
      </c>
      <c r="B42" s="91" t="s">
        <v>689</v>
      </c>
      <c r="C42" s="91" t="s">
        <v>261</v>
      </c>
      <c r="D42" s="91" t="s">
        <v>262</v>
      </c>
      <c r="E42" s="146"/>
      <c r="F42" s="117" t="s">
        <v>24</v>
      </c>
      <c r="G42" s="117" t="s">
        <v>24</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380</v>
      </c>
      <c r="B43" s="91" t="s">
        <v>690</v>
      </c>
      <c r="C43" s="91" t="s">
        <v>365</v>
      </c>
      <c r="D43" s="91" t="s">
        <v>703</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381</v>
      </c>
      <c r="B44" s="91" t="s">
        <v>691</v>
      </c>
      <c r="C44" s="91" t="s">
        <v>365</v>
      </c>
      <c r="D44" s="91" t="s">
        <v>363</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382</v>
      </c>
      <c r="B45" s="91" t="s">
        <v>692</v>
      </c>
      <c r="C45" s="91" t="s">
        <v>365</v>
      </c>
      <c r="D45" s="91" t="s">
        <v>362</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383</v>
      </c>
      <c r="B46" s="91" t="s">
        <v>693</v>
      </c>
      <c r="C46" s="91" t="s">
        <v>365</v>
      </c>
      <c r="D46" s="91" t="s">
        <v>361</v>
      </c>
      <c r="E46" s="146"/>
      <c r="F46" s="117" t="s">
        <v>24</v>
      </c>
      <c r="G46" s="117" t="s">
        <v>24</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384</v>
      </c>
      <c r="B47" s="91" t="s">
        <v>694</v>
      </c>
      <c r="C47" s="91" t="s">
        <v>270</v>
      </c>
      <c r="D47" s="91" t="s">
        <v>271</v>
      </c>
      <c r="E47" s="146"/>
      <c r="F47" s="117" t="s">
        <v>27</v>
      </c>
      <c r="G47" s="117" t="s">
        <v>27</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385</v>
      </c>
      <c r="B48" s="91" t="s">
        <v>695</v>
      </c>
      <c r="C48" s="91" t="s">
        <v>272</v>
      </c>
      <c r="D48" s="91" t="s">
        <v>271</v>
      </c>
      <c r="E48" s="146"/>
      <c r="F48" s="117" t="s">
        <v>27</v>
      </c>
      <c r="G48" s="117" t="s">
        <v>27</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386</v>
      </c>
      <c r="B49" s="91" t="s">
        <v>696</v>
      </c>
      <c r="C49" s="91" t="s">
        <v>366</v>
      </c>
      <c r="D49" s="91" t="s">
        <v>271</v>
      </c>
      <c r="E49" s="146"/>
      <c r="F49" s="117" t="s">
        <v>27</v>
      </c>
      <c r="G49" s="117" t="s">
        <v>27</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387</v>
      </c>
      <c r="B50" s="91" t="s">
        <v>696</v>
      </c>
      <c r="C50" s="91" t="s">
        <v>366</v>
      </c>
      <c r="D50" s="91" t="s">
        <v>271</v>
      </c>
      <c r="E50" s="146"/>
      <c r="F50" s="117" t="s">
        <v>27</v>
      </c>
      <c r="G50" s="117" t="s">
        <v>27</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388</v>
      </c>
      <c r="B51" s="91" t="s">
        <v>64</v>
      </c>
      <c r="C51" s="91" t="s">
        <v>174</v>
      </c>
      <c r="D51" s="91" t="s">
        <v>65</v>
      </c>
      <c r="E51" s="146"/>
      <c r="F51" s="117" t="s">
        <v>24</v>
      </c>
      <c r="G51" s="117" t="s">
        <v>24</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407</v>
      </c>
      <c r="C52" s="59"/>
      <c r="D52" s="59"/>
      <c r="E52" s="59"/>
      <c r="F52" s="59"/>
      <c r="G52" s="59"/>
      <c r="H52" s="242"/>
      <c r="I52" s="239"/>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10" t="str">
        <f t="shared" ref="A53:A63" si="5">IF(OR(B53&lt;&gt;"",D53&lt;&gt;""),"["&amp;TEXT($B$2,"##")&amp;"-"&amp;TEXT(ROW()-10,"##")&amp;"]","")</f>
        <v>[User_login-43]</v>
      </c>
      <c r="B53" s="91" t="s">
        <v>394</v>
      </c>
      <c r="C53" s="91" t="s">
        <v>393</v>
      </c>
      <c r="D53" s="123" t="s">
        <v>409</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10" t="str">
        <f t="shared" si="5"/>
        <v>[User_login-44]</v>
      </c>
      <c r="B54" s="91" t="s">
        <v>395</v>
      </c>
      <c r="C54" s="91" t="s">
        <v>393</v>
      </c>
      <c r="D54" s="123" t="s">
        <v>396</v>
      </c>
      <c r="E54" s="241"/>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10" t="str">
        <f t="shared" si="5"/>
        <v>[User_login-45]</v>
      </c>
      <c r="B55" s="91" t="s">
        <v>397</v>
      </c>
      <c r="C55" s="91" t="s">
        <v>404</v>
      </c>
      <c r="D55" s="123" t="s">
        <v>410</v>
      </c>
      <c r="E55" s="241"/>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10" t="str">
        <f t="shared" si="5"/>
        <v>[User_login-46]</v>
      </c>
      <c r="B56" s="91" t="s">
        <v>398</v>
      </c>
      <c r="C56" s="91" t="s">
        <v>404</v>
      </c>
      <c r="D56" s="123" t="s">
        <v>412</v>
      </c>
      <c r="E56" s="241"/>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10" t="str">
        <f t="shared" si="5"/>
        <v>[User_login-47]</v>
      </c>
      <c r="B57" s="91" t="s">
        <v>400</v>
      </c>
      <c r="C57" s="91" t="s">
        <v>405</v>
      </c>
      <c r="D57" s="123" t="s">
        <v>411</v>
      </c>
      <c r="E57" s="241"/>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10" t="str">
        <f t="shared" si="5"/>
        <v>[User_login-48]</v>
      </c>
      <c r="B58" s="91" t="s">
        <v>402</v>
      </c>
      <c r="C58" s="91" t="s">
        <v>405</v>
      </c>
      <c r="D58" s="123" t="s">
        <v>415</v>
      </c>
      <c r="E58" s="241"/>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10" t="str">
        <f t="shared" si="5"/>
        <v>[User_login-49]</v>
      </c>
      <c r="B59" s="91" t="s">
        <v>401</v>
      </c>
      <c r="C59" s="91" t="s">
        <v>406</v>
      </c>
      <c r="D59" s="123" t="s">
        <v>414</v>
      </c>
      <c r="E59" s="241"/>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10" t="str">
        <f t="shared" si="5"/>
        <v>[User_login-50]</v>
      </c>
      <c r="B60" s="91" t="s">
        <v>403</v>
      </c>
      <c r="C60" s="91" t="s">
        <v>406</v>
      </c>
      <c r="D60" s="123" t="s">
        <v>413</v>
      </c>
      <c r="E60" s="241"/>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10" t="str">
        <f t="shared" si="5"/>
        <v>[User_login-51]</v>
      </c>
      <c r="B61" s="91" t="s">
        <v>399</v>
      </c>
      <c r="C61" s="91" t="s">
        <v>393</v>
      </c>
      <c r="D61" s="123" t="s">
        <v>408</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10"/>
      <c r="B62" s="58" t="s">
        <v>71</v>
      </c>
      <c r="C62" s="59"/>
      <c r="D62" s="59"/>
      <c r="E62" s="59"/>
      <c r="F62" s="59"/>
      <c r="G62" s="58"/>
      <c r="H62" s="112"/>
      <c r="I62" s="240"/>
      <c r="J62" s="171"/>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10" t="str">
        <f t="shared" si="5"/>
        <v>[User_login-53]</v>
      </c>
      <c r="B63" s="123" t="s">
        <v>282</v>
      </c>
      <c r="C63" s="123" t="s">
        <v>211</v>
      </c>
      <c r="D63" s="123" t="s">
        <v>118</v>
      </c>
      <c r="E63" s="123"/>
      <c r="F63" s="177" t="s">
        <v>22</v>
      </c>
      <c r="G63" s="177" t="s">
        <v>22</v>
      </c>
      <c r="H63" s="112">
        <v>42381</v>
      </c>
      <c r="I63" s="148"/>
      <c r="J63" s="221"/>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252</v>
      </c>
      <c r="C64" s="91" t="s">
        <v>212</v>
      </c>
      <c r="D64" s="91" t="s">
        <v>119</v>
      </c>
      <c r="E64" s="91"/>
      <c r="F64" s="91" t="s">
        <v>22</v>
      </c>
      <c r="G64" s="91" t="s">
        <v>22</v>
      </c>
      <c r="H64" s="112">
        <v>42381</v>
      </c>
      <c r="I64" s="107"/>
      <c r="J64" s="222"/>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251</v>
      </c>
      <c r="C65" s="91" t="s">
        <v>213</v>
      </c>
      <c r="D65" s="91" t="s">
        <v>120</v>
      </c>
      <c r="E65" s="91"/>
      <c r="F65" s="91" t="s">
        <v>22</v>
      </c>
      <c r="G65" s="91" t="s">
        <v>22</v>
      </c>
      <c r="H65" s="112">
        <v>42381</v>
      </c>
      <c r="I65" s="107"/>
      <c r="J65" s="222"/>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214</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239</v>
      </c>
      <c r="C68" s="91" t="s">
        <v>241</v>
      </c>
      <c r="D68" s="136" t="s">
        <v>705</v>
      </c>
      <c r="E68" s="91"/>
      <c r="F68" s="117" t="s">
        <v>22</v>
      </c>
      <c r="G68" s="117" t="s">
        <v>22</v>
      </c>
      <c r="H68" s="112">
        <v>42381</v>
      </c>
      <c r="I68" s="107"/>
      <c r="J68" s="221"/>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253</v>
      </c>
      <c r="C69" s="91" t="s">
        <v>232</v>
      </c>
      <c r="D69" s="136" t="s">
        <v>228</v>
      </c>
      <c r="E69" s="91"/>
      <c r="F69" s="117" t="s">
        <v>22</v>
      </c>
      <c r="G69" s="117" t="s">
        <v>22</v>
      </c>
      <c r="H69" s="112">
        <v>42381</v>
      </c>
      <c r="I69" s="107"/>
      <c r="J69" s="222"/>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254</v>
      </c>
      <c r="C70" s="91" t="s">
        <v>242</v>
      </c>
      <c r="D70" s="136" t="s">
        <v>229</v>
      </c>
      <c r="E70" s="91"/>
      <c r="F70" s="117" t="s">
        <v>22</v>
      </c>
      <c r="G70" s="117" t="s">
        <v>22</v>
      </c>
      <c r="H70" s="112">
        <v>42381</v>
      </c>
      <c r="I70" s="107"/>
      <c r="J70" s="222"/>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255</v>
      </c>
      <c r="C71" s="91" t="s">
        <v>233</v>
      </c>
      <c r="D71" s="136" t="s">
        <v>230</v>
      </c>
      <c r="E71" s="91"/>
      <c r="F71" s="117" t="s">
        <v>22</v>
      </c>
      <c r="G71" s="117" t="s">
        <v>22</v>
      </c>
      <c r="H71" s="112">
        <v>42381</v>
      </c>
      <c r="I71" s="107"/>
      <c r="J71" s="222"/>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234</v>
      </c>
      <c r="C72" s="91" t="s">
        <v>235</v>
      </c>
      <c r="D72" s="136" t="s">
        <v>230</v>
      </c>
      <c r="E72" s="91"/>
      <c r="F72" s="117" t="s">
        <v>22</v>
      </c>
      <c r="G72" s="117" t="s">
        <v>22</v>
      </c>
      <c r="H72" s="112">
        <v>42381</v>
      </c>
      <c r="I72" s="107"/>
      <c r="J72" s="222"/>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236</v>
      </c>
      <c r="C73" s="91" t="s">
        <v>243</v>
      </c>
      <c r="D73" s="136" t="s">
        <v>230</v>
      </c>
      <c r="E73" s="91"/>
      <c r="F73" s="117" t="s">
        <v>22</v>
      </c>
      <c r="G73" s="117" t="s">
        <v>22</v>
      </c>
      <c r="H73" s="112">
        <v>42381</v>
      </c>
      <c r="I73" s="107"/>
      <c r="J73" s="222"/>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257</v>
      </c>
      <c r="C74" s="91" t="s">
        <v>237</v>
      </c>
      <c r="D74" s="136" t="s">
        <v>230</v>
      </c>
      <c r="E74" s="91"/>
      <c r="F74" s="117" t="s">
        <v>22</v>
      </c>
      <c r="G74" s="117" t="s">
        <v>22</v>
      </c>
      <c r="H74" s="112">
        <v>42381</v>
      </c>
      <c r="I74" s="107"/>
      <c r="J74" s="222"/>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256</v>
      </c>
      <c r="C75" s="91" t="s">
        <v>238</v>
      </c>
      <c r="D75" s="136" t="s">
        <v>230</v>
      </c>
      <c r="E75" s="91"/>
      <c r="F75" s="117" t="s">
        <v>22</v>
      </c>
      <c r="G75" s="117" t="s">
        <v>22</v>
      </c>
      <c r="H75" s="112">
        <v>42381</v>
      </c>
      <c r="I75" s="107"/>
      <c r="J75" s="222"/>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258</v>
      </c>
      <c r="C76" s="91" t="s">
        <v>240</v>
      </c>
      <c r="D76" s="136" t="s">
        <v>231</v>
      </c>
      <c r="E76" s="91"/>
      <c r="F76" s="117" t="s">
        <v>22</v>
      </c>
      <c r="G76" s="117" t="s">
        <v>22</v>
      </c>
      <c r="H76" s="112">
        <v>42381</v>
      </c>
      <c r="I76" s="107"/>
      <c r="J76" s="222"/>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706</v>
      </c>
      <c r="D78" s="91" t="s">
        <v>707</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276</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32" t="str">
        <f t="shared" ref="A80:A81" si="9">IF(OR(B80&lt;&gt;"",D80&lt;E79&gt;""),"["&amp;TEXT($B$2,"##")&amp;"-"&amp;TEXT(ROW()-10,"##")&amp;"]","")</f>
        <v>[User_login-70]</v>
      </c>
      <c r="B80" s="235" t="s">
        <v>70</v>
      </c>
      <c r="C80" s="235" t="s">
        <v>244</v>
      </c>
      <c r="D80" s="235" t="s">
        <v>245</v>
      </c>
      <c r="E80" s="236"/>
      <c r="F80" s="233" t="s">
        <v>22</v>
      </c>
      <c r="G80" s="235" t="s">
        <v>22</v>
      </c>
      <c r="H80" s="112">
        <v>42381</v>
      </c>
      <c r="I80" s="170"/>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26" t="str">
        <f t="shared" si="9"/>
        <v>[User_login-71]</v>
      </c>
      <c r="B81" s="227" t="s">
        <v>275</v>
      </c>
      <c r="C81" s="228" t="s">
        <v>277</v>
      </c>
      <c r="D81" s="229" t="s">
        <v>278</v>
      </c>
      <c r="E81" s="229"/>
      <c r="F81" s="227" t="s">
        <v>22</v>
      </c>
      <c r="G81" s="227" t="s">
        <v>22</v>
      </c>
      <c r="H81" s="112">
        <v>42381</v>
      </c>
      <c r="I81" s="225"/>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26" t="str">
        <f t="shared" ref="A82" si="10">IF(OR(B82&lt;&gt;"",D82&lt;E81&gt;""),"["&amp;TEXT($B$2,"##")&amp;"-"&amp;TEXT(ROW()-10,"##")&amp;"]","")</f>
        <v>[User_login-72]</v>
      </c>
      <c r="B82" s="227" t="s">
        <v>273</v>
      </c>
      <c r="C82" s="228" t="s">
        <v>246</v>
      </c>
      <c r="D82" s="229" t="s">
        <v>279</v>
      </c>
      <c r="E82" s="229"/>
      <c r="F82" s="227" t="s">
        <v>22</v>
      </c>
      <c r="G82" s="227" t="s">
        <v>22</v>
      </c>
      <c r="H82" s="112">
        <v>42381</v>
      </c>
      <c r="I82" s="234"/>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26" t="str">
        <f t="shared" ref="A83" si="11">IF(OR(B83&lt;&gt;"",D83&lt;E82&gt;""),"["&amp;TEXT($B$2,"##")&amp;"-"&amp;TEXT(ROW()-10,"##")&amp;"]","")</f>
        <v>[User_login-73]</v>
      </c>
      <c r="B83" s="227" t="s">
        <v>274</v>
      </c>
      <c r="C83" s="228" t="s">
        <v>247</v>
      </c>
      <c r="D83" s="229" t="s">
        <v>280</v>
      </c>
      <c r="E83" s="229"/>
      <c r="F83" s="227" t="s">
        <v>22</v>
      </c>
      <c r="G83" s="227" t="s">
        <v>22</v>
      </c>
      <c r="H83" s="112">
        <v>42381</v>
      </c>
      <c r="I83" s="234"/>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26" t="str">
        <f>IF(OR(B84&lt;&gt;"",D84&lt;E83&gt;""),"["&amp;TEXT($B$2,"##")&amp;"-"&amp;TEXT(ROW()-10,"##")&amp;"]","")</f>
        <v>[User_login-74]</v>
      </c>
      <c r="B84" s="227" t="s">
        <v>250</v>
      </c>
      <c r="C84" s="228" t="s">
        <v>247</v>
      </c>
      <c r="D84" s="229" t="s">
        <v>280</v>
      </c>
      <c r="E84" s="229"/>
      <c r="F84" s="227" t="s">
        <v>22</v>
      </c>
      <c r="G84" s="227" t="s">
        <v>22</v>
      </c>
      <c r="H84" s="112">
        <v>42381</v>
      </c>
      <c r="I84" s="234"/>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26" t="str">
        <f>IF(OR(B85&lt;&gt;"",D85&lt;E84&gt;""),"["&amp;TEXT($B$2,"##")&amp;"-"&amp;TEXT(ROW()-10,"##")&amp;"]","")</f>
        <v>[User_login-75]</v>
      </c>
      <c r="B85" s="227" t="s">
        <v>248</v>
      </c>
      <c r="C85" s="228" t="s">
        <v>249</v>
      </c>
      <c r="D85" s="229" t="s">
        <v>281</v>
      </c>
      <c r="E85" s="229"/>
      <c r="F85" s="227" t="s">
        <v>22</v>
      </c>
      <c r="G85" s="227" t="s">
        <v>22</v>
      </c>
      <c r="H85" s="112">
        <v>42381</v>
      </c>
      <c r="I85" s="230"/>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3"/>
      <c r="B86" s="223" t="s">
        <v>475</v>
      </c>
      <c r="C86" s="224"/>
      <c r="D86" s="224"/>
      <c r="E86" s="169"/>
      <c r="F86" s="169"/>
      <c r="G86" s="169"/>
      <c r="H86" s="112"/>
      <c r="I86" s="171"/>
      <c r="J86" s="105"/>
    </row>
    <row r="87" spans="1:245" ht="118.5" customHeight="1">
      <c r="A87" s="61" t="str">
        <f>IF(OR(B87&lt;&gt;"",D87&lt;&gt;C85),"["&amp;TEXT($B$2,"##")&amp;"-"&amp;TEXT(ROW()-10,"##")&amp;"]","")</f>
        <v>[User_login-77]</v>
      </c>
      <c r="B87" s="91" t="s">
        <v>283</v>
      </c>
      <c r="C87" s="106" t="s">
        <v>284</v>
      </c>
      <c r="D87" s="104" t="s">
        <v>121</v>
      </c>
      <c r="E87" s="104"/>
      <c r="F87" s="177" t="s">
        <v>22</v>
      </c>
      <c r="G87" s="238" t="s">
        <v>22</v>
      </c>
      <c r="H87" s="112">
        <v>42381</v>
      </c>
      <c r="I87" s="174"/>
      <c r="J87" s="105"/>
    </row>
    <row r="88" spans="1:245" ht="118.5" customHeight="1">
      <c r="A88" s="61" t="str">
        <f>IF(OR(B88&lt;&gt;"",D88&lt;&gt;""),"["&amp;TEXT($B$2,"##")&amp;"-"&amp;TEXT(ROW()-10,"##")&amp;"]","")</f>
        <v>[User_login-78]</v>
      </c>
      <c r="B88" s="91" t="s">
        <v>285</v>
      </c>
      <c r="C88" s="106" t="s">
        <v>708</v>
      </c>
      <c r="D88" s="104" t="s">
        <v>709</v>
      </c>
      <c r="E88" s="167"/>
      <c r="F88" s="117" t="s">
        <v>22</v>
      </c>
      <c r="G88" s="117" t="s">
        <v>22</v>
      </c>
      <c r="H88" s="112">
        <v>42381</v>
      </c>
      <c r="I88" s="174"/>
      <c r="J88" s="105"/>
    </row>
    <row r="89" spans="1:245" ht="151.5" customHeight="1">
      <c r="A89" s="61" t="str">
        <f t="shared" ref="A89:A150" si="12">IF(OR(B89&lt;&gt;"",D89&lt;&gt;""),"["&amp;TEXT($B$2,"##")&amp;"-"&amp;TEXT(ROW()-10,"##")&amp;"]","")</f>
        <v>[User_login-79]</v>
      </c>
      <c r="B89" s="91" t="s">
        <v>389</v>
      </c>
      <c r="C89" s="106" t="s">
        <v>711</v>
      </c>
      <c r="D89" s="104" t="s">
        <v>390</v>
      </c>
      <c r="E89" s="167"/>
      <c r="F89" s="117" t="s">
        <v>22</v>
      </c>
      <c r="G89" s="117" t="s">
        <v>22</v>
      </c>
      <c r="H89" s="112">
        <v>42381</v>
      </c>
      <c r="I89" s="174"/>
      <c r="J89" s="105"/>
    </row>
    <row r="90" spans="1:245" ht="147" customHeight="1">
      <c r="A90" s="61" t="str">
        <f t="shared" si="12"/>
        <v>[User_login-80]</v>
      </c>
      <c r="B90" s="91" t="s">
        <v>391</v>
      </c>
      <c r="C90" s="106" t="s">
        <v>710</v>
      </c>
      <c r="D90" s="104" t="s">
        <v>392</v>
      </c>
      <c r="E90" s="167"/>
      <c r="F90" s="117" t="s">
        <v>22</v>
      </c>
      <c r="G90" s="117" t="s">
        <v>22</v>
      </c>
      <c r="H90" s="112">
        <v>42381</v>
      </c>
      <c r="I90" s="174"/>
      <c r="J90" s="105"/>
    </row>
    <row r="91" spans="1:245" ht="147" customHeight="1">
      <c r="A91" s="61" t="str">
        <f t="shared" si="12"/>
        <v>[User_login-81]</v>
      </c>
      <c r="B91" s="91" t="s">
        <v>476</v>
      </c>
      <c r="C91" s="106" t="s">
        <v>712</v>
      </c>
      <c r="D91" s="104" t="s">
        <v>477</v>
      </c>
      <c r="E91" s="167"/>
      <c r="F91" s="117" t="s">
        <v>22</v>
      </c>
      <c r="G91" s="117" t="s">
        <v>22</v>
      </c>
      <c r="H91" s="112">
        <v>42381</v>
      </c>
      <c r="I91" s="174"/>
      <c r="J91" s="105"/>
    </row>
    <row r="92" spans="1:245" ht="148.5" customHeight="1">
      <c r="A92" s="61" t="str">
        <f t="shared" si="12"/>
        <v>[User_login-82]</v>
      </c>
      <c r="B92" s="91" t="s">
        <v>478</v>
      </c>
      <c r="C92" s="106" t="s">
        <v>713</v>
      </c>
      <c r="D92" s="104" t="s">
        <v>392</v>
      </c>
      <c r="E92" s="167"/>
      <c r="F92" s="117" t="s">
        <v>22</v>
      </c>
      <c r="G92" s="117" t="s">
        <v>22</v>
      </c>
      <c r="H92" s="112">
        <v>42381</v>
      </c>
      <c r="I92" s="174"/>
      <c r="J92" s="105"/>
    </row>
    <row r="93" spans="1:245" ht="143.25" customHeight="1">
      <c r="A93" s="61" t="str">
        <f t="shared" si="12"/>
        <v>[User_login-83]</v>
      </c>
      <c r="B93" s="91" t="s">
        <v>479</v>
      </c>
      <c r="C93" s="106" t="s">
        <v>714</v>
      </c>
      <c r="D93" s="104" t="s">
        <v>480</v>
      </c>
      <c r="E93" s="167"/>
      <c r="F93" s="117" t="s">
        <v>22</v>
      </c>
      <c r="G93" s="117" t="s">
        <v>22</v>
      </c>
      <c r="H93" s="112">
        <v>42381</v>
      </c>
      <c r="I93" s="174"/>
      <c r="J93" s="105"/>
    </row>
    <row r="94" spans="1:245" ht="139.5" customHeight="1">
      <c r="A94" s="61" t="str">
        <f t="shared" si="12"/>
        <v>[User_login-84]</v>
      </c>
      <c r="B94" s="91" t="s">
        <v>481</v>
      </c>
      <c r="C94" s="106" t="s">
        <v>715</v>
      </c>
      <c r="D94" s="104" t="s">
        <v>482</v>
      </c>
      <c r="E94" s="167"/>
      <c r="F94" s="117" t="s">
        <v>22</v>
      </c>
      <c r="G94" s="117" t="s">
        <v>22</v>
      </c>
      <c r="H94" s="112">
        <v>42381</v>
      </c>
      <c r="I94" s="174"/>
      <c r="J94" s="105"/>
    </row>
    <row r="95" spans="1:245" ht="14.25" customHeight="1">
      <c r="A95" s="61" t="str">
        <f t="shared" si="12"/>
        <v>[User_login-85]</v>
      </c>
      <c r="B95" s="223" t="s">
        <v>422</v>
      </c>
      <c r="C95" s="231"/>
      <c r="D95" s="231"/>
      <c r="E95" s="231"/>
      <c r="F95" s="231"/>
      <c r="G95" s="231"/>
      <c r="H95" s="231"/>
      <c r="I95" s="231"/>
      <c r="J95" s="105"/>
    </row>
    <row r="96" spans="1:245" ht="88.5" customHeight="1">
      <c r="A96" s="61" t="str">
        <f t="shared" si="12"/>
        <v>[User_login-86]</v>
      </c>
      <c r="B96" s="175" t="s">
        <v>287</v>
      </c>
      <c r="C96" s="166" t="s">
        <v>291</v>
      </c>
      <c r="D96" s="117" t="s">
        <v>286</v>
      </c>
      <c r="E96" s="163"/>
      <c r="F96" s="117" t="s">
        <v>22</v>
      </c>
      <c r="G96" s="117" t="s">
        <v>22</v>
      </c>
      <c r="H96" s="112">
        <v>42412</v>
      </c>
      <c r="I96" s="164"/>
      <c r="J96" s="105"/>
    </row>
    <row r="97" spans="1:10" ht="78" customHeight="1">
      <c r="A97" s="61" t="str">
        <f t="shared" si="12"/>
        <v>[User_login-87]</v>
      </c>
      <c r="B97" s="175" t="s">
        <v>288</v>
      </c>
      <c r="C97" s="166" t="s">
        <v>290</v>
      </c>
      <c r="D97" s="117" t="s">
        <v>293</v>
      </c>
      <c r="E97" s="163"/>
      <c r="F97" s="117" t="s">
        <v>22</v>
      </c>
      <c r="G97" s="117" t="s">
        <v>22</v>
      </c>
      <c r="H97" s="112">
        <v>42412</v>
      </c>
      <c r="I97" s="164"/>
      <c r="J97" s="105"/>
    </row>
    <row r="98" spans="1:10" ht="78" customHeight="1">
      <c r="A98" s="61" t="str">
        <f t="shared" si="12"/>
        <v>[User_login-88]</v>
      </c>
      <c r="B98" s="175" t="s">
        <v>289</v>
      </c>
      <c r="C98" s="166" t="s">
        <v>292</v>
      </c>
      <c r="D98" s="117" t="s">
        <v>293</v>
      </c>
      <c r="E98" s="163"/>
      <c r="F98" s="117" t="s">
        <v>22</v>
      </c>
      <c r="G98" s="117" t="s">
        <v>22</v>
      </c>
      <c r="H98" s="112">
        <v>42412</v>
      </c>
      <c r="I98" s="164"/>
      <c r="J98" s="105"/>
    </row>
    <row r="99" spans="1:10" ht="78" customHeight="1">
      <c r="A99" s="61" t="str">
        <f t="shared" si="12"/>
        <v>[User_login-89]</v>
      </c>
      <c r="B99" s="175" t="s">
        <v>416</v>
      </c>
      <c r="C99" s="166" t="s">
        <v>291</v>
      </c>
      <c r="D99" s="117" t="s">
        <v>417</v>
      </c>
      <c r="E99" s="163"/>
      <c r="F99" s="117" t="s">
        <v>22</v>
      </c>
      <c r="G99" s="117" t="s">
        <v>22</v>
      </c>
      <c r="H99" s="112">
        <v>42412</v>
      </c>
      <c r="I99" s="164"/>
      <c r="J99" s="105"/>
    </row>
    <row r="100" spans="1:10" ht="98.25" customHeight="1">
      <c r="A100" s="61" t="str">
        <f t="shared" si="12"/>
        <v>[User_login-90]</v>
      </c>
      <c r="B100" s="175" t="s">
        <v>418</v>
      </c>
      <c r="C100" s="166" t="s">
        <v>419</v>
      </c>
      <c r="D100" s="117" t="s">
        <v>716</v>
      </c>
      <c r="E100" s="163"/>
      <c r="F100" s="117" t="s">
        <v>22</v>
      </c>
      <c r="G100" s="117" t="s">
        <v>22</v>
      </c>
      <c r="H100" s="112">
        <v>42412</v>
      </c>
      <c r="I100" s="164"/>
      <c r="J100" s="105"/>
    </row>
    <row r="101" spans="1:10" ht="96" customHeight="1">
      <c r="A101" s="61" t="str">
        <f t="shared" si="12"/>
        <v>[User_login-91]</v>
      </c>
      <c r="B101" s="175" t="s">
        <v>420</v>
      </c>
      <c r="C101" s="166" t="s">
        <v>421</v>
      </c>
      <c r="D101" s="117" t="s">
        <v>717</v>
      </c>
      <c r="E101" s="163"/>
      <c r="F101" s="117" t="s">
        <v>22</v>
      </c>
      <c r="G101" s="117" t="s">
        <v>22</v>
      </c>
      <c r="H101" s="112">
        <v>42412</v>
      </c>
      <c r="I101" s="164"/>
      <c r="J101" s="105"/>
    </row>
    <row r="102" spans="1:10" ht="76.5">
      <c r="A102" s="61" t="str">
        <f t="shared" si="12"/>
        <v>[User_login-92]</v>
      </c>
      <c r="B102" s="175" t="s">
        <v>424</v>
      </c>
      <c r="C102" s="166" t="s">
        <v>423</v>
      </c>
      <c r="D102" s="117" t="s">
        <v>426</v>
      </c>
      <c r="E102" s="163"/>
      <c r="F102" s="117" t="s">
        <v>22</v>
      </c>
      <c r="G102" s="117" t="s">
        <v>22</v>
      </c>
      <c r="H102" s="112">
        <v>42412</v>
      </c>
      <c r="I102" s="164"/>
      <c r="J102" s="105"/>
    </row>
    <row r="103" spans="1:10" ht="96" customHeight="1">
      <c r="A103" s="61" t="str">
        <f t="shared" si="12"/>
        <v>[User_login-93]</v>
      </c>
      <c r="B103" s="175" t="s">
        <v>425</v>
      </c>
      <c r="C103" s="166" t="s">
        <v>423</v>
      </c>
      <c r="D103" s="117" t="s">
        <v>427</v>
      </c>
      <c r="E103" s="163"/>
      <c r="F103" s="117" t="s">
        <v>22</v>
      </c>
      <c r="G103" s="117" t="s">
        <v>22</v>
      </c>
      <c r="H103" s="112">
        <v>42412</v>
      </c>
      <c r="I103" s="164"/>
      <c r="J103" s="105"/>
    </row>
    <row r="104" spans="1:10" ht="96" customHeight="1">
      <c r="A104" s="61" t="str">
        <f t="shared" si="12"/>
        <v>[User_login-94]</v>
      </c>
      <c r="B104" s="175" t="s">
        <v>428</v>
      </c>
      <c r="C104" s="166" t="s">
        <v>429</v>
      </c>
      <c r="D104" s="117" t="s">
        <v>430</v>
      </c>
      <c r="E104" s="163"/>
      <c r="F104" s="117" t="s">
        <v>22</v>
      </c>
      <c r="G104" s="117" t="s">
        <v>22</v>
      </c>
      <c r="H104" s="112">
        <v>42412</v>
      </c>
      <c r="I104" s="164"/>
      <c r="J104" s="105"/>
    </row>
    <row r="105" spans="1:10" ht="96" customHeight="1">
      <c r="A105" s="61" t="str">
        <f t="shared" si="12"/>
        <v>[User_login-95]</v>
      </c>
      <c r="B105" s="175" t="s">
        <v>431</v>
      </c>
      <c r="C105" s="166" t="s">
        <v>432</v>
      </c>
      <c r="D105" s="117" t="s">
        <v>433</v>
      </c>
      <c r="E105" s="163"/>
      <c r="F105" s="117" t="s">
        <v>22</v>
      </c>
      <c r="G105" s="117" t="s">
        <v>22</v>
      </c>
      <c r="H105" s="112">
        <v>42412</v>
      </c>
      <c r="I105" s="164"/>
      <c r="J105" s="105"/>
    </row>
    <row r="106" spans="1:10" ht="84" customHeight="1">
      <c r="A106" s="61" t="str">
        <f t="shared" si="12"/>
        <v>[User_login-96]</v>
      </c>
      <c r="B106" s="175" t="s">
        <v>434</v>
      </c>
      <c r="C106" s="166" t="s">
        <v>435</v>
      </c>
      <c r="D106" s="117" t="s">
        <v>436</v>
      </c>
      <c r="E106" s="163"/>
      <c r="F106" s="117" t="s">
        <v>22</v>
      </c>
      <c r="G106" s="117" t="s">
        <v>22</v>
      </c>
      <c r="H106" s="112">
        <v>42412</v>
      </c>
      <c r="I106" s="164"/>
      <c r="J106" s="105"/>
    </row>
    <row r="107" spans="1:10" ht="84" customHeight="1">
      <c r="A107" s="61" t="str">
        <f t="shared" si="12"/>
        <v>[User_login-97]</v>
      </c>
      <c r="B107" s="175" t="s">
        <v>437</v>
      </c>
      <c r="C107" s="166" t="s">
        <v>438</v>
      </c>
      <c r="D107" s="117" t="s">
        <v>433</v>
      </c>
      <c r="E107" s="163"/>
      <c r="F107" s="117" t="s">
        <v>22</v>
      </c>
      <c r="G107" s="117" t="s">
        <v>22</v>
      </c>
      <c r="H107" s="112">
        <v>42412</v>
      </c>
      <c r="I107" s="164"/>
      <c r="J107" s="105"/>
    </row>
    <row r="108" spans="1:10" ht="14.25" customHeight="1">
      <c r="A108" s="61" t="str">
        <f t="shared" si="12"/>
        <v>[User_login-98]</v>
      </c>
      <c r="B108" s="223" t="s">
        <v>439</v>
      </c>
      <c r="C108" s="231"/>
      <c r="D108" s="231"/>
      <c r="E108" s="231"/>
      <c r="F108" s="231"/>
      <c r="G108" s="231"/>
      <c r="H108" s="112"/>
      <c r="I108" s="231"/>
      <c r="J108" s="105"/>
    </row>
    <row r="109" spans="1:10" ht="88.5" customHeight="1">
      <c r="A109" s="61" t="str">
        <f t="shared" si="12"/>
        <v>[User_login-99]</v>
      </c>
      <c r="B109" s="175" t="s">
        <v>309</v>
      </c>
      <c r="C109" s="166" t="s">
        <v>294</v>
      </c>
      <c r="D109" s="117" t="s">
        <v>297</v>
      </c>
      <c r="E109" s="163"/>
      <c r="F109" s="117" t="s">
        <v>22</v>
      </c>
      <c r="G109" s="117" t="s">
        <v>22</v>
      </c>
      <c r="H109" s="112">
        <v>42412</v>
      </c>
      <c r="I109" s="164"/>
      <c r="J109" s="105"/>
    </row>
    <row r="110" spans="1:10" ht="68.25" customHeight="1">
      <c r="A110" s="61" t="str">
        <f t="shared" si="12"/>
        <v>[User_login-100]</v>
      </c>
      <c r="B110" s="175" t="s">
        <v>310</v>
      </c>
      <c r="C110" s="166" t="s">
        <v>296</v>
      </c>
      <c r="D110" s="117" t="s">
        <v>298</v>
      </c>
      <c r="E110" s="163"/>
      <c r="F110" s="117" t="s">
        <v>22</v>
      </c>
      <c r="G110" s="117" t="s">
        <v>22</v>
      </c>
      <c r="H110" s="112">
        <v>42412</v>
      </c>
      <c r="I110" s="164"/>
      <c r="J110" s="105"/>
    </row>
    <row r="111" spans="1:10" ht="68.25" customHeight="1">
      <c r="A111" s="61" t="str">
        <f t="shared" si="12"/>
        <v>[User_login-101]</v>
      </c>
      <c r="B111" s="175" t="s">
        <v>311</v>
      </c>
      <c r="C111" s="166" t="s">
        <v>295</v>
      </c>
      <c r="D111" s="117" t="s">
        <v>321</v>
      </c>
      <c r="E111" s="163"/>
      <c r="F111" s="117" t="s">
        <v>22</v>
      </c>
      <c r="G111" s="117" t="s">
        <v>22</v>
      </c>
      <c r="H111" s="112">
        <v>42412</v>
      </c>
      <c r="I111" s="164"/>
      <c r="J111" s="105"/>
    </row>
    <row r="112" spans="1:10" ht="68.25" customHeight="1">
      <c r="A112" s="61" t="str">
        <f t="shared" si="12"/>
        <v>[User_login-102]</v>
      </c>
      <c r="B112" s="175" t="s">
        <v>440</v>
      </c>
      <c r="C112" s="166" t="s">
        <v>719</v>
      </c>
      <c r="D112" s="117" t="s">
        <v>720</v>
      </c>
      <c r="E112" s="163"/>
      <c r="F112" s="117" t="s">
        <v>22</v>
      </c>
      <c r="G112" s="117" t="s">
        <v>22</v>
      </c>
      <c r="H112" s="112">
        <v>42412</v>
      </c>
      <c r="I112" s="164"/>
      <c r="J112" s="105"/>
    </row>
    <row r="113" spans="1:10" ht="68.25" customHeight="1">
      <c r="A113" s="61" t="str">
        <f t="shared" si="12"/>
        <v>[User_login-103]</v>
      </c>
      <c r="B113" s="175" t="s">
        <v>441</v>
      </c>
      <c r="C113" s="166" t="s">
        <v>719</v>
      </c>
      <c r="D113" s="117" t="s">
        <v>721</v>
      </c>
      <c r="E113" s="163"/>
      <c r="F113" s="117" t="s">
        <v>22</v>
      </c>
      <c r="G113" s="117" t="s">
        <v>22</v>
      </c>
      <c r="H113" s="112">
        <v>42412</v>
      </c>
      <c r="I113" s="164"/>
      <c r="J113" s="105"/>
    </row>
    <row r="114" spans="1:10" ht="83.25" customHeight="1">
      <c r="A114" s="61" t="str">
        <f t="shared" si="12"/>
        <v>[User_login-104]</v>
      </c>
      <c r="B114" s="175" t="s">
        <v>442</v>
      </c>
      <c r="C114" s="166" t="s">
        <v>722</v>
      </c>
      <c r="D114" s="117" t="s">
        <v>448</v>
      </c>
      <c r="E114" s="163"/>
      <c r="F114" s="117"/>
      <c r="G114" s="117"/>
      <c r="H114" s="112">
        <v>42412</v>
      </c>
      <c r="I114" s="164"/>
      <c r="J114" s="105"/>
    </row>
    <row r="115" spans="1:10" ht="89.25">
      <c r="A115" s="61" t="str">
        <f t="shared" si="12"/>
        <v>[User_login-105]</v>
      </c>
      <c r="B115" s="175" t="s">
        <v>443</v>
      </c>
      <c r="C115" s="166" t="s">
        <v>450</v>
      </c>
      <c r="D115" s="117" t="s">
        <v>453</v>
      </c>
      <c r="E115" s="163"/>
      <c r="F115" s="117"/>
      <c r="G115" s="117"/>
      <c r="H115" s="112">
        <v>42412</v>
      </c>
      <c r="I115" s="164"/>
      <c r="J115" s="105"/>
    </row>
    <row r="116" spans="1:10" ht="102">
      <c r="A116" s="61" t="str">
        <f t="shared" si="12"/>
        <v>[User_login-106]</v>
      </c>
      <c r="B116" s="175" t="s">
        <v>444</v>
      </c>
      <c r="C116" s="166" t="s">
        <v>451</v>
      </c>
      <c r="D116" s="117" t="s">
        <v>454</v>
      </c>
      <c r="E116" s="163"/>
      <c r="F116" s="117"/>
      <c r="G116" s="117"/>
      <c r="H116" s="112">
        <v>42412</v>
      </c>
      <c r="I116" s="164"/>
      <c r="J116" s="105"/>
    </row>
    <row r="117" spans="1:10" ht="89.25">
      <c r="A117" s="61" t="str">
        <f t="shared" si="12"/>
        <v>[User_login-107]</v>
      </c>
      <c r="B117" s="175" t="s">
        <v>445</v>
      </c>
      <c r="C117" s="166" t="s">
        <v>452</v>
      </c>
      <c r="D117" s="117" t="s">
        <v>449</v>
      </c>
      <c r="E117" s="163"/>
      <c r="F117" s="117"/>
      <c r="G117" s="117"/>
      <c r="H117" s="112">
        <v>42412</v>
      </c>
      <c r="I117" s="164"/>
      <c r="J117" s="105"/>
    </row>
    <row r="118" spans="1:10" ht="14.25" customHeight="1">
      <c r="A118" s="61" t="str">
        <f t="shared" si="12"/>
        <v>[User_login-108]</v>
      </c>
      <c r="B118" s="223" t="s">
        <v>460</v>
      </c>
      <c r="C118" s="231"/>
      <c r="D118" s="231"/>
      <c r="E118" s="231"/>
      <c r="F118" s="231"/>
      <c r="G118" s="231"/>
      <c r="H118" s="112">
        <v>42412</v>
      </c>
      <c r="I118" s="231"/>
      <c r="J118" s="105"/>
    </row>
    <row r="119" spans="1:10" ht="88.5" customHeight="1">
      <c r="A119" s="61" t="str">
        <f t="shared" si="12"/>
        <v>[User_login-109]</v>
      </c>
      <c r="B119" s="175" t="s">
        <v>312</v>
      </c>
      <c r="C119" s="166" t="s">
        <v>315</v>
      </c>
      <c r="D119" s="117" t="s">
        <v>320</v>
      </c>
      <c r="E119" s="163"/>
      <c r="F119" s="117"/>
      <c r="G119" s="117"/>
      <c r="H119" s="112">
        <v>42412</v>
      </c>
      <c r="I119" s="164"/>
      <c r="J119" s="105"/>
    </row>
    <row r="120" spans="1:10" ht="68.25" customHeight="1">
      <c r="A120" s="61" t="str">
        <f t="shared" si="12"/>
        <v>[User_login-110]</v>
      </c>
      <c r="B120" s="175" t="s">
        <v>313</v>
      </c>
      <c r="C120" s="166" t="s">
        <v>316</v>
      </c>
      <c r="D120" s="117" t="s">
        <v>319</v>
      </c>
      <c r="E120" s="163"/>
      <c r="F120" s="117"/>
      <c r="G120" s="117"/>
      <c r="H120" s="112">
        <v>42412</v>
      </c>
      <c r="I120" s="164"/>
      <c r="J120" s="105"/>
    </row>
    <row r="121" spans="1:10" ht="68.25" customHeight="1">
      <c r="A121" s="61" t="str">
        <f t="shared" si="12"/>
        <v>[User_login-111]</v>
      </c>
      <c r="B121" s="175" t="s">
        <v>314</v>
      </c>
      <c r="C121" s="166" t="s">
        <v>317</v>
      </c>
      <c r="D121" s="117" t="s">
        <v>318</v>
      </c>
      <c r="E121" s="163"/>
      <c r="F121" s="117"/>
      <c r="G121" s="117"/>
      <c r="H121" s="112">
        <v>42412</v>
      </c>
      <c r="I121" s="164"/>
      <c r="J121" s="105"/>
    </row>
    <row r="122" spans="1:10" ht="68.25" customHeight="1">
      <c r="A122" s="61" t="str">
        <f t="shared" si="12"/>
        <v>[User_login-112]</v>
      </c>
      <c r="B122" s="175" t="s">
        <v>455</v>
      </c>
      <c r="C122" s="166" t="s">
        <v>456</v>
      </c>
      <c r="D122" s="117" t="s">
        <v>457</v>
      </c>
      <c r="E122" s="163"/>
      <c r="F122" s="117"/>
      <c r="G122" s="117"/>
      <c r="H122" s="112">
        <v>42412</v>
      </c>
      <c r="I122" s="164"/>
      <c r="J122" s="105"/>
    </row>
    <row r="123" spans="1:10" ht="68.25" customHeight="1">
      <c r="A123" s="61" t="str">
        <f t="shared" si="12"/>
        <v>[User_login-113]</v>
      </c>
      <c r="B123" s="175" t="s">
        <v>458</v>
      </c>
      <c r="C123" s="166" t="s">
        <v>456</v>
      </c>
      <c r="D123" s="117" t="s">
        <v>459</v>
      </c>
      <c r="E123" s="163"/>
      <c r="F123" s="117"/>
      <c r="G123" s="117"/>
      <c r="H123" s="112">
        <v>42412</v>
      </c>
      <c r="I123" s="164"/>
      <c r="J123" s="105"/>
    </row>
    <row r="124" spans="1:10" ht="68.25" customHeight="1">
      <c r="A124" s="61" t="str">
        <f t="shared" si="12"/>
        <v>[User_login-114]</v>
      </c>
      <c r="B124" s="175" t="s">
        <v>461</v>
      </c>
      <c r="C124" s="166" t="s">
        <v>467</v>
      </c>
      <c r="D124" s="117" t="s">
        <v>446</v>
      </c>
      <c r="E124" s="163"/>
      <c r="F124" s="117"/>
      <c r="G124" s="117"/>
      <c r="H124" s="112">
        <v>42412</v>
      </c>
      <c r="I124" s="164"/>
      <c r="J124" s="105"/>
    </row>
    <row r="125" spans="1:10" ht="68.25" customHeight="1">
      <c r="A125" s="61" t="str">
        <f t="shared" si="12"/>
        <v>[User_login-115]</v>
      </c>
      <c r="B125" s="175" t="s">
        <v>462</v>
      </c>
      <c r="C125" s="166" t="s">
        <v>468</v>
      </c>
      <c r="D125" s="117" t="s">
        <v>447</v>
      </c>
      <c r="E125" s="163"/>
      <c r="F125" s="117"/>
      <c r="G125" s="117"/>
      <c r="H125" s="112">
        <v>42412</v>
      </c>
      <c r="I125" s="164"/>
      <c r="J125" s="105"/>
    </row>
    <row r="126" spans="1:10" ht="89.25">
      <c r="A126" s="61" t="str">
        <f t="shared" si="12"/>
        <v>[User_login-116]</v>
      </c>
      <c r="B126" s="175" t="s">
        <v>463</v>
      </c>
      <c r="C126" s="166" t="s">
        <v>469</v>
      </c>
      <c r="D126" s="117" t="s">
        <v>473</v>
      </c>
      <c r="E126" s="163"/>
      <c r="F126" s="117"/>
      <c r="G126" s="117"/>
      <c r="H126" s="112">
        <v>42412</v>
      </c>
      <c r="I126" s="164"/>
      <c r="J126" s="105"/>
    </row>
    <row r="127" spans="1:10" ht="89.25">
      <c r="A127" s="61" t="str">
        <f t="shared" si="12"/>
        <v>[User_login-117]</v>
      </c>
      <c r="B127" s="175" t="s">
        <v>464</v>
      </c>
      <c r="C127" s="166" t="s">
        <v>470</v>
      </c>
      <c r="D127" s="117" t="s">
        <v>474</v>
      </c>
      <c r="E127" s="163"/>
      <c r="F127" s="117"/>
      <c r="G127" s="117"/>
      <c r="H127" s="112">
        <v>42412</v>
      </c>
      <c r="I127" s="164"/>
      <c r="J127" s="105"/>
    </row>
    <row r="128" spans="1:10" ht="102">
      <c r="A128" s="61" t="str">
        <f t="shared" si="12"/>
        <v>[User_login-118]</v>
      </c>
      <c r="B128" s="175" t="s">
        <v>465</v>
      </c>
      <c r="C128" s="166" t="s">
        <v>471</v>
      </c>
      <c r="D128" s="117" t="s">
        <v>486</v>
      </c>
      <c r="E128" s="163"/>
      <c r="F128" s="117"/>
      <c r="G128" s="117"/>
      <c r="H128" s="112">
        <v>42412</v>
      </c>
      <c r="I128" s="164"/>
      <c r="J128" s="105"/>
    </row>
    <row r="129" spans="1:10" ht="68.25" customHeight="1">
      <c r="A129" s="61" t="str">
        <f t="shared" si="12"/>
        <v>[User_login-119]</v>
      </c>
      <c r="B129" s="175" t="s">
        <v>466</v>
      </c>
      <c r="C129" s="166" t="s">
        <v>472</v>
      </c>
      <c r="D129" s="117" t="s">
        <v>474</v>
      </c>
      <c r="E129" s="163"/>
      <c r="F129" s="117"/>
      <c r="G129" s="117"/>
      <c r="H129" s="112">
        <v>42412</v>
      </c>
      <c r="I129" s="164"/>
      <c r="J129" s="105"/>
    </row>
    <row r="130" spans="1:10" ht="14.25" customHeight="1">
      <c r="A130" s="61" t="str">
        <f t="shared" si="12"/>
        <v>[User_login-120]</v>
      </c>
      <c r="B130" s="223" t="s">
        <v>483</v>
      </c>
      <c r="C130" s="231"/>
      <c r="D130" s="231"/>
      <c r="E130" s="231"/>
      <c r="F130" s="231"/>
      <c r="G130" s="231"/>
      <c r="H130" s="112">
        <v>42412</v>
      </c>
      <c r="I130" s="231"/>
      <c r="J130" s="105"/>
    </row>
    <row r="131" spans="1:10" ht="96.75" customHeight="1">
      <c r="A131" s="61" t="str">
        <f t="shared" si="12"/>
        <v>[User_login-121]</v>
      </c>
      <c r="B131" s="175" t="s">
        <v>484</v>
      </c>
      <c r="C131" s="166" t="s">
        <v>485</v>
      </c>
      <c r="D131" s="117" t="s">
        <v>489</v>
      </c>
      <c r="E131" s="163"/>
      <c r="F131" s="117"/>
      <c r="G131" s="117"/>
      <c r="H131" s="112">
        <v>42412</v>
      </c>
      <c r="I131" s="164"/>
      <c r="J131" s="105"/>
    </row>
    <row r="132" spans="1:10" ht="88.5" customHeight="1">
      <c r="A132" s="61" t="str">
        <f t="shared" si="12"/>
        <v>[User_login-122]</v>
      </c>
      <c r="B132" s="175" t="s">
        <v>490</v>
      </c>
      <c r="C132" s="166" t="s">
        <v>492</v>
      </c>
      <c r="D132" s="117" t="s">
        <v>491</v>
      </c>
      <c r="E132" s="163"/>
      <c r="F132" s="117"/>
      <c r="G132" s="117"/>
      <c r="H132" s="112">
        <v>42412</v>
      </c>
      <c r="I132" s="164"/>
      <c r="J132" s="105"/>
    </row>
    <row r="133" spans="1:10" ht="88.5" customHeight="1">
      <c r="A133" s="61" t="str">
        <f t="shared" si="12"/>
        <v>[User_login-123]</v>
      </c>
      <c r="B133" s="117" t="s">
        <v>501</v>
      </c>
      <c r="C133" s="117" t="s">
        <v>495</v>
      </c>
      <c r="D133" s="117" t="s">
        <v>496</v>
      </c>
      <c r="E133" s="163"/>
      <c r="F133" s="117"/>
      <c r="G133" s="117"/>
      <c r="H133" s="112">
        <v>42412</v>
      </c>
      <c r="I133" s="164"/>
      <c r="J133" s="105"/>
    </row>
    <row r="134" spans="1:10" ht="88.5" customHeight="1">
      <c r="A134" s="61" t="str">
        <f t="shared" si="12"/>
        <v>[User_login-124]</v>
      </c>
      <c r="B134" s="117" t="s">
        <v>493</v>
      </c>
      <c r="C134" s="117" t="s">
        <v>495</v>
      </c>
      <c r="D134" s="117" t="s">
        <v>499</v>
      </c>
      <c r="E134" s="163"/>
      <c r="F134" s="117"/>
      <c r="G134" s="117"/>
      <c r="H134" s="112">
        <v>42412</v>
      </c>
      <c r="I134" s="164"/>
      <c r="J134" s="105"/>
    </row>
    <row r="135" spans="1:10" ht="88.5" customHeight="1">
      <c r="A135" s="61" t="str">
        <f t="shared" si="12"/>
        <v>[User_login-125]</v>
      </c>
      <c r="B135" s="117" t="s">
        <v>500</v>
      </c>
      <c r="C135" s="117" t="s">
        <v>495</v>
      </c>
      <c r="D135" s="117" t="s">
        <v>496</v>
      </c>
      <c r="E135" s="163"/>
      <c r="F135" s="117"/>
      <c r="G135" s="117"/>
      <c r="H135" s="119"/>
      <c r="I135" s="164"/>
      <c r="J135" s="105"/>
    </row>
    <row r="136" spans="1:10" ht="88.5" customHeight="1">
      <c r="A136" s="61" t="str">
        <f t="shared" si="12"/>
        <v>[User_login-126]</v>
      </c>
      <c r="B136" s="117" t="s">
        <v>502</v>
      </c>
      <c r="C136" s="117" t="s">
        <v>495</v>
      </c>
      <c r="D136" s="117" t="s">
        <v>496</v>
      </c>
      <c r="E136" s="163"/>
      <c r="F136" s="117"/>
      <c r="G136" s="117"/>
      <c r="H136" s="119"/>
      <c r="I136" s="164"/>
      <c r="J136" s="105"/>
    </row>
    <row r="137" spans="1:10" ht="59.25" customHeight="1">
      <c r="A137" s="61" t="str">
        <f t="shared" si="12"/>
        <v>[User_login-127]</v>
      </c>
      <c r="B137" s="117" t="s">
        <v>503</v>
      </c>
      <c r="C137" s="117" t="s">
        <v>495</v>
      </c>
      <c r="D137" s="117" t="s">
        <v>496</v>
      </c>
      <c r="E137" s="163"/>
      <c r="F137" s="117"/>
      <c r="G137" s="117"/>
      <c r="H137" s="119"/>
      <c r="I137" s="164"/>
      <c r="J137" s="105"/>
    </row>
    <row r="138" spans="1:10" ht="78" customHeight="1">
      <c r="A138" s="61" t="str">
        <f t="shared" si="12"/>
        <v>[User_login-128]</v>
      </c>
      <c r="B138" s="117" t="s">
        <v>494</v>
      </c>
      <c r="C138" s="117" t="s">
        <v>498</v>
      </c>
      <c r="D138" s="117" t="s">
        <v>496</v>
      </c>
      <c r="E138" s="163"/>
      <c r="F138" s="117"/>
      <c r="G138" s="117"/>
      <c r="H138" s="119"/>
      <c r="I138" s="164"/>
      <c r="J138" s="105"/>
    </row>
    <row r="139" spans="1:10" ht="79.5" customHeight="1">
      <c r="A139" s="61" t="str">
        <f t="shared" si="12"/>
        <v>[User_login-129]</v>
      </c>
      <c r="B139" s="117" t="s">
        <v>497</v>
      </c>
      <c r="C139" s="117" t="s">
        <v>498</v>
      </c>
      <c r="D139" s="117" t="s">
        <v>496</v>
      </c>
      <c r="E139" s="163"/>
      <c r="F139" s="117"/>
      <c r="G139" s="117"/>
      <c r="H139" s="119"/>
      <c r="I139" s="164"/>
      <c r="J139" s="105"/>
    </row>
    <row r="140" spans="1:10" ht="79.5" customHeight="1">
      <c r="A140" s="61" t="str">
        <f t="shared" si="12"/>
        <v>[User_login-130]</v>
      </c>
      <c r="B140" s="117" t="s">
        <v>505</v>
      </c>
      <c r="C140" s="117" t="s">
        <v>506</v>
      </c>
      <c r="D140" s="117" t="s">
        <v>507</v>
      </c>
      <c r="E140" s="163"/>
      <c r="F140" s="117"/>
      <c r="G140" s="117"/>
      <c r="H140" s="119"/>
      <c r="I140" s="164"/>
      <c r="J140" s="105"/>
    </row>
    <row r="141" spans="1:10" ht="74.25" customHeight="1">
      <c r="A141" s="61" t="str">
        <f t="shared" si="12"/>
        <v>[User_login-131]</v>
      </c>
      <c r="B141" s="117" t="s">
        <v>509</v>
      </c>
      <c r="C141" s="117" t="s">
        <v>504</v>
      </c>
      <c r="D141" s="117" t="s">
        <v>508</v>
      </c>
      <c r="E141" s="163"/>
      <c r="F141" s="117"/>
      <c r="G141" s="117"/>
      <c r="H141" s="119"/>
      <c r="I141" s="164"/>
      <c r="J141" s="105"/>
    </row>
    <row r="142" spans="1:10" ht="75" customHeight="1">
      <c r="A142" s="61" t="str">
        <f t="shared" si="12"/>
        <v>[User_login-132]</v>
      </c>
      <c r="B142" s="117" t="s">
        <v>512</v>
      </c>
      <c r="C142" s="117" t="s">
        <v>510</v>
      </c>
      <c r="D142" s="117" t="s">
        <v>511</v>
      </c>
      <c r="E142" s="178"/>
      <c r="F142" s="117"/>
      <c r="G142" s="177"/>
      <c r="H142" s="173"/>
      <c r="I142" s="174"/>
      <c r="J142" s="105"/>
    </row>
    <row r="143" spans="1:10" ht="14.25" customHeight="1">
      <c r="A143" s="61" t="str">
        <f t="shared" si="12"/>
        <v/>
      </c>
      <c r="B143" s="175"/>
      <c r="C143" s="166"/>
      <c r="D143" s="117"/>
      <c r="E143" s="178"/>
      <c r="F143" s="117"/>
      <c r="G143" s="177"/>
      <c r="H143" s="173"/>
      <c r="I143" s="174"/>
      <c r="J143" s="105"/>
    </row>
    <row r="144" spans="1:10" ht="14.25" customHeight="1">
      <c r="A144" s="61" t="str">
        <f t="shared" si="12"/>
        <v/>
      </c>
      <c r="B144" s="175"/>
      <c r="C144" s="176"/>
      <c r="D144" s="177"/>
      <c r="E144" s="178"/>
      <c r="F144" s="117"/>
      <c r="G144" s="177"/>
      <c r="H144" s="173"/>
      <c r="I144" s="174"/>
      <c r="J144" s="105"/>
    </row>
    <row r="145" spans="1:16" ht="14.25" customHeight="1">
      <c r="A145" s="61" t="str">
        <f t="shared" si="12"/>
        <v/>
      </c>
      <c r="B145" s="175"/>
      <c r="C145" s="166"/>
      <c r="D145" s="117"/>
      <c r="E145" s="178"/>
      <c r="F145" s="117"/>
      <c r="G145" s="177"/>
      <c r="H145" s="173"/>
      <c r="I145" s="174"/>
      <c r="J145" s="105"/>
    </row>
    <row r="146" spans="1:16" ht="14.25" customHeight="1">
      <c r="A146" s="61" t="str">
        <f t="shared" si="12"/>
        <v/>
      </c>
      <c r="B146" s="175"/>
      <c r="C146" s="176"/>
      <c r="D146" s="177"/>
      <c r="E146" s="178"/>
      <c r="F146" s="117"/>
      <c r="G146" s="177"/>
      <c r="H146" s="173"/>
      <c r="I146" s="174"/>
      <c r="J146" s="105"/>
    </row>
    <row r="147" spans="1:16" ht="14.25" customHeight="1">
      <c r="A147" s="61" t="str">
        <f t="shared" si="12"/>
        <v>[User_login-137]</v>
      </c>
      <c r="B147" s="223" t="s">
        <v>513</v>
      </c>
      <c r="C147" s="231"/>
      <c r="D147" s="231"/>
      <c r="E147" s="231"/>
      <c r="F147" s="231"/>
      <c r="G147" s="231"/>
      <c r="H147" s="231"/>
      <c r="I147" s="231"/>
      <c r="J147" s="105"/>
    </row>
    <row r="148" spans="1:16" ht="79.5" customHeight="1">
      <c r="A148" s="61" t="str">
        <f t="shared" si="12"/>
        <v>[User_login-138]</v>
      </c>
      <c r="B148" s="175" t="s">
        <v>514</v>
      </c>
      <c r="C148" s="117" t="s">
        <v>515</v>
      </c>
      <c r="D148" s="117" t="s">
        <v>516</v>
      </c>
      <c r="E148" s="163"/>
      <c r="F148" s="117"/>
      <c r="G148" s="117"/>
      <c r="H148" s="119"/>
      <c r="I148" s="164"/>
      <c r="J148" s="105"/>
    </row>
    <row r="149" spans="1:16" ht="83.25" customHeight="1">
      <c r="A149" s="61" t="str">
        <f t="shared" si="12"/>
        <v>[User_login-139]</v>
      </c>
      <c r="B149" s="175" t="s">
        <v>517</v>
      </c>
      <c r="C149" s="117" t="s">
        <v>515</v>
      </c>
      <c r="D149" s="117" t="s">
        <v>518</v>
      </c>
      <c r="E149" s="163"/>
      <c r="F149" s="117"/>
      <c r="G149" s="117"/>
      <c r="H149" s="119"/>
      <c r="I149" s="164"/>
      <c r="J149" s="105"/>
    </row>
    <row r="150" spans="1:16" ht="91.5" customHeight="1">
      <c r="A150" s="61" t="str">
        <f t="shared" si="12"/>
        <v>[User_login-140]</v>
      </c>
      <c r="B150" s="175" t="s">
        <v>519</v>
      </c>
      <c r="C150" s="117" t="s">
        <v>515</v>
      </c>
      <c r="D150" s="117" t="s">
        <v>520</v>
      </c>
      <c r="E150" s="163"/>
      <c r="F150" s="117"/>
      <c r="G150" s="117"/>
      <c r="H150" s="119"/>
      <c r="I150" s="164"/>
      <c r="J150" s="105"/>
    </row>
    <row r="151" spans="1:16" ht="101.25" customHeight="1">
      <c r="A151" s="61" t="str">
        <f t="shared" ref="A151:A156" si="13">IF(OR(B151&lt;&gt;"",D151&lt;&gt;""),"["&amp;TEXT($B$2,"##")&amp;"-"&amp;TEXT(ROW()-10,"##")&amp;"]","")</f>
        <v>[User_login-141]</v>
      </c>
      <c r="B151" s="175" t="s">
        <v>521</v>
      </c>
      <c r="C151" s="117" t="s">
        <v>522</v>
      </c>
      <c r="D151" s="117" t="s">
        <v>526</v>
      </c>
      <c r="E151" s="163"/>
      <c r="F151" s="117"/>
      <c r="G151" s="117"/>
      <c r="H151" s="119"/>
      <c r="I151" s="164"/>
      <c r="J151" s="105"/>
    </row>
    <row r="152" spans="1:16" ht="102" customHeight="1">
      <c r="A152" s="61" t="str">
        <f t="shared" si="13"/>
        <v>[User_login-142]</v>
      </c>
      <c r="B152" s="175" t="s">
        <v>523</v>
      </c>
      <c r="C152" s="117" t="s">
        <v>524</v>
      </c>
      <c r="D152" s="117" t="s">
        <v>525</v>
      </c>
      <c r="E152" s="163"/>
      <c r="F152" s="117"/>
      <c r="G152" s="117"/>
      <c r="H152" s="119"/>
      <c r="I152" s="164"/>
      <c r="J152" s="105"/>
    </row>
    <row r="153" spans="1:16" ht="14.25" customHeight="1">
      <c r="A153" s="61" t="str">
        <f t="shared" si="13"/>
        <v>[User_login-143]</v>
      </c>
      <c r="B153" s="223" t="s">
        <v>527</v>
      </c>
      <c r="C153" s="231"/>
      <c r="D153" s="231"/>
      <c r="E153" s="231"/>
      <c r="F153" s="231"/>
      <c r="G153" s="231"/>
      <c r="H153" s="231"/>
      <c r="I153" s="231"/>
      <c r="J153" s="105"/>
    </row>
    <row r="154" spans="1:16" ht="38.25">
      <c r="A154" s="61" t="str">
        <f t="shared" si="13"/>
        <v>[User_login-144]</v>
      </c>
      <c r="B154" s="175" t="s">
        <v>528</v>
      </c>
      <c r="C154" s="117" t="s">
        <v>529</v>
      </c>
      <c r="D154" s="117" t="s">
        <v>530</v>
      </c>
      <c r="E154" s="118"/>
      <c r="F154" s="117"/>
      <c r="G154" s="117"/>
      <c r="H154" s="119"/>
      <c r="I154" s="120"/>
      <c r="J154" s="105"/>
    </row>
    <row r="155" spans="1:16" ht="72" customHeight="1">
      <c r="A155" s="61" t="str">
        <f t="shared" si="13"/>
        <v>[User_login-145]</v>
      </c>
      <c r="B155" s="175" t="s">
        <v>532</v>
      </c>
      <c r="C155" s="117" t="s">
        <v>531</v>
      </c>
      <c r="D155" s="117" t="s">
        <v>530</v>
      </c>
      <c r="E155" s="118"/>
      <c r="F155" s="117"/>
      <c r="G155" s="117"/>
      <c r="H155" s="119"/>
      <c r="I155" s="120"/>
      <c r="J155" s="105"/>
    </row>
    <row r="156" spans="1:16" ht="44.25" customHeight="1">
      <c r="A156" s="61" t="str">
        <f t="shared" si="13"/>
        <v>[User_login-146]</v>
      </c>
      <c r="B156" s="175" t="s">
        <v>533</v>
      </c>
      <c r="C156" s="117" t="s">
        <v>531</v>
      </c>
      <c r="D156" s="117" t="s">
        <v>530</v>
      </c>
      <c r="E156" s="118"/>
      <c r="F156" s="117"/>
      <c r="G156" s="117"/>
      <c r="H156" s="119"/>
      <c r="I156" s="120"/>
      <c r="J156" s="105"/>
    </row>
    <row r="157" spans="1:16" ht="45.75" customHeight="1">
      <c r="A157" s="61" t="str">
        <f t="shared" ref="A157" si="14">IF(OR(B157&lt;&gt;"",D157&lt;&gt;""),"["&amp;TEXT($B$2,"##")&amp;"-"&amp;TEXT(ROW()-10,"##")&amp;"]","")</f>
        <v>[User_login-147]</v>
      </c>
      <c r="B157" s="175" t="s">
        <v>534</v>
      </c>
      <c r="C157" s="117" t="s">
        <v>531</v>
      </c>
      <c r="D157" s="117" t="s">
        <v>530</v>
      </c>
      <c r="E157" s="118"/>
      <c r="F157" s="117"/>
      <c r="G157" s="117"/>
      <c r="H157" s="119"/>
      <c r="I157" s="120"/>
      <c r="J157" s="105"/>
    </row>
    <row r="158" spans="1:16" ht="48" customHeight="1">
      <c r="A158" s="61" t="str">
        <f t="shared" ref="A158:A159" si="15">IF(OR(B158&lt;&gt;"",D158&lt;&gt;""),"["&amp;TEXT($B$2,"##")&amp;"-"&amp;TEXT(ROW()-10,"##")&amp;"]","")</f>
        <v>[User_login-148]</v>
      </c>
      <c r="B158" s="175" t="s">
        <v>535</v>
      </c>
      <c r="C158" s="117" t="s">
        <v>531</v>
      </c>
      <c r="D158" s="117" t="s">
        <v>530</v>
      </c>
      <c r="E158" s="118"/>
      <c r="F158" s="117"/>
      <c r="G158" s="117"/>
      <c r="H158" s="119"/>
      <c r="I158" s="120"/>
      <c r="J158" s="105"/>
    </row>
    <row r="159" spans="1:16" ht="56.25" customHeight="1">
      <c r="A159" s="61" t="str">
        <f t="shared" si="15"/>
        <v>[User_login-149]</v>
      </c>
      <c r="B159" s="243" t="s">
        <v>536</v>
      </c>
      <c r="C159" s="117" t="s">
        <v>531</v>
      </c>
      <c r="D159" s="117" t="s">
        <v>530</v>
      </c>
      <c r="E159" s="118"/>
      <c r="F159" s="117"/>
      <c r="G159" s="117"/>
      <c r="H159" s="119"/>
      <c r="I159" s="120"/>
      <c r="J159" s="105"/>
    </row>
    <row r="160" spans="1:16" ht="14.25" customHeight="1">
      <c r="A160" s="202"/>
      <c r="B160" s="203"/>
      <c r="C160" s="203"/>
      <c r="D160" s="203"/>
      <c r="E160" s="202"/>
      <c r="F160" s="203"/>
      <c r="G160" s="203"/>
      <c r="H160" s="204"/>
      <c r="I160" s="205"/>
      <c r="J160" s="105"/>
      <c r="K160" s="172"/>
      <c r="L160" s="172"/>
      <c r="M160" s="172"/>
      <c r="N160" s="172"/>
      <c r="O160" s="172"/>
      <c r="P160" s="172"/>
    </row>
    <row r="161" spans="1:16" s="172" customFormat="1" ht="14.25" customHeight="1">
      <c r="B161" s="172" t="s">
        <v>133</v>
      </c>
      <c r="K161" s="200"/>
      <c r="L161" s="200"/>
      <c r="M161" s="200"/>
      <c r="N161" s="200"/>
      <c r="O161" s="200"/>
      <c r="P161" s="200"/>
    </row>
    <row r="162" spans="1:16" s="194" customFormat="1" ht="14.25" customHeight="1">
      <c r="A162" s="195"/>
      <c r="B162" s="196" t="s">
        <v>134</v>
      </c>
      <c r="C162" s="197"/>
      <c r="D162" s="197"/>
      <c r="E162" s="197"/>
      <c r="F162" s="197"/>
      <c r="G162" s="197"/>
      <c r="H162" s="197"/>
      <c r="I162" s="197"/>
      <c r="K162" s="200"/>
      <c r="L162" s="200"/>
      <c r="M162" s="200"/>
      <c r="N162" s="200"/>
      <c r="O162" s="200"/>
      <c r="P162" s="200"/>
    </row>
    <row r="163" spans="1:16" s="199" customFormat="1" ht="15" customHeight="1">
      <c r="A163" s="117" t="str">
        <f>"ID-" &amp; (COUNTA(A$9:A162)+1)</f>
        <v>ID-143</v>
      </c>
      <c r="B163" s="117" t="s">
        <v>301</v>
      </c>
      <c r="C163" s="117" t="s">
        <v>306</v>
      </c>
      <c r="D163" s="117" t="s">
        <v>135</v>
      </c>
      <c r="E163" s="117"/>
      <c r="F163" s="117"/>
      <c r="G163" s="117"/>
      <c r="H163" s="117"/>
      <c r="I163" s="198"/>
    </row>
    <row r="164" spans="1:16" s="199" customFormat="1" ht="15.75" customHeight="1">
      <c r="A164" s="117" t="str">
        <f>"ID-" &amp; (COUNTA(A$9:A163)+1)</f>
        <v>ID-144</v>
      </c>
      <c r="B164" s="117" t="s">
        <v>302</v>
      </c>
      <c r="C164" s="117" t="s">
        <v>305</v>
      </c>
      <c r="D164" s="117" t="s">
        <v>135</v>
      </c>
      <c r="E164" s="117"/>
      <c r="F164" s="117"/>
      <c r="G164" s="117"/>
      <c r="H164" s="117"/>
      <c r="I164" s="198"/>
      <c r="K164" s="194"/>
      <c r="L164" s="194"/>
      <c r="M164" s="194"/>
      <c r="N164" s="194"/>
      <c r="O164" s="194"/>
      <c r="P164" s="194"/>
    </row>
    <row r="165" spans="1:16" s="199" customFormat="1" ht="12" customHeight="1">
      <c r="A165" s="117" t="str">
        <f>"ID-" &amp; (COUNTA(A$9:A164)+1)</f>
        <v>ID-145</v>
      </c>
      <c r="B165" s="117" t="s">
        <v>169</v>
      </c>
      <c r="C165" s="117" t="s">
        <v>304</v>
      </c>
      <c r="D165" s="117" t="s">
        <v>135</v>
      </c>
      <c r="E165" s="117"/>
      <c r="F165" s="117"/>
      <c r="G165" s="117"/>
      <c r="H165" s="117"/>
      <c r="I165" s="198"/>
      <c r="K165" s="194"/>
      <c r="L165" s="194"/>
      <c r="M165" s="194"/>
      <c r="N165" s="194"/>
      <c r="O165" s="194"/>
      <c r="P165" s="194"/>
    </row>
    <row r="166" spans="1:16" s="199" customFormat="1" ht="14.25" customHeight="1">
      <c r="A166" s="117" t="str">
        <f>"ID-" &amp; (COUNTA(A$9:A165)+1)</f>
        <v>ID-146</v>
      </c>
      <c r="B166" s="117" t="s">
        <v>170</v>
      </c>
      <c r="C166" s="117" t="s">
        <v>303</v>
      </c>
      <c r="D166" s="117" t="s">
        <v>135</v>
      </c>
      <c r="E166" s="117"/>
      <c r="F166" s="117"/>
      <c r="G166" s="117"/>
      <c r="H166" s="117"/>
      <c r="I166" s="198"/>
      <c r="K166" s="194"/>
      <c r="L166" s="194"/>
      <c r="M166" s="194"/>
      <c r="N166" s="194"/>
      <c r="O166" s="194"/>
      <c r="P166" s="194"/>
    </row>
    <row r="167" spans="1:16" s="199" customFormat="1" ht="14.25" customHeight="1">
      <c r="A167" s="117" t="str">
        <f>"ID-" &amp; (COUNTA(A$9:A166)+1)</f>
        <v>ID-147</v>
      </c>
      <c r="B167" s="117" t="s">
        <v>307</v>
      </c>
      <c r="C167" s="117" t="s">
        <v>308</v>
      </c>
      <c r="D167" s="117" t="s">
        <v>135</v>
      </c>
      <c r="E167" s="117"/>
      <c r="F167" s="117"/>
      <c r="G167" s="117"/>
      <c r="H167" s="117"/>
      <c r="I167" s="117"/>
      <c r="K167" s="194"/>
      <c r="L167" s="194"/>
      <c r="M167" s="194"/>
      <c r="N167" s="194"/>
      <c r="O167" s="194"/>
      <c r="P167" s="194"/>
    </row>
    <row r="168" spans="1:16" s="172" customFormat="1" ht="14.25" customHeight="1">
      <c r="B168" s="172" t="s">
        <v>136</v>
      </c>
      <c r="K168" s="194"/>
      <c r="L168" s="194"/>
      <c r="M168" s="194"/>
      <c r="N168" s="194"/>
      <c r="O168" s="194"/>
      <c r="P168" s="194"/>
    </row>
    <row r="169" spans="1:16" s="200" customFormat="1" ht="14.25" customHeight="1">
      <c r="A169" s="117" t="str">
        <f>"ID-" &amp; (COUNTA(A$9:A168)+1)</f>
        <v>ID-148</v>
      </c>
      <c r="B169" s="117" t="s">
        <v>137</v>
      </c>
      <c r="C169" s="117" t="s">
        <v>171</v>
      </c>
      <c r="D169" s="117" t="s">
        <v>172</v>
      </c>
      <c r="E169" s="117"/>
      <c r="F169" s="117"/>
      <c r="G169" s="117"/>
      <c r="H169" s="117"/>
      <c r="I169" s="117"/>
      <c r="K169" s="194"/>
      <c r="L169" s="194"/>
      <c r="M169" s="194"/>
      <c r="N169" s="194"/>
      <c r="O169" s="194"/>
      <c r="P169" s="194"/>
    </row>
    <row r="170" spans="1:16" s="200" customFormat="1" ht="14.25" customHeight="1">
      <c r="A170" s="117" t="str">
        <f>"ID-" &amp; (COUNTA(A$9:A169)+1)</f>
        <v>ID-149</v>
      </c>
      <c r="B170" s="117" t="s">
        <v>138</v>
      </c>
      <c r="C170" s="117" t="s">
        <v>139</v>
      </c>
      <c r="D170" s="117" t="s">
        <v>140</v>
      </c>
      <c r="E170" s="117"/>
      <c r="F170" s="117"/>
      <c r="G170" s="117"/>
      <c r="H170" s="117"/>
      <c r="I170" s="117"/>
      <c r="K170" s="194"/>
      <c r="L170" s="194"/>
      <c r="M170" s="194"/>
      <c r="N170" s="194"/>
      <c r="O170" s="194"/>
      <c r="P170" s="194"/>
    </row>
    <row r="171" spans="1:16" s="200" customFormat="1" ht="14.25" customHeight="1">
      <c r="A171" s="117" t="str">
        <f>"ID-" &amp; (COUNTA(A$9:A170)+1)</f>
        <v>ID-150</v>
      </c>
      <c r="B171" s="117" t="s">
        <v>141</v>
      </c>
      <c r="C171" s="117" t="s">
        <v>139</v>
      </c>
      <c r="D171" s="117" t="s">
        <v>142</v>
      </c>
      <c r="E171" s="117"/>
      <c r="F171" s="117"/>
      <c r="G171" s="117"/>
      <c r="H171" s="117"/>
      <c r="I171" s="117"/>
      <c r="K171" s="194"/>
      <c r="L171" s="194"/>
      <c r="M171" s="194"/>
      <c r="N171" s="194"/>
      <c r="O171" s="194"/>
      <c r="P171" s="194"/>
    </row>
    <row r="172" spans="1:16" s="199" customFormat="1" ht="14.25" customHeight="1">
      <c r="A172" s="117" t="str">
        <f>"ID-" &amp; (COUNTA(A$9:A171)+1)</f>
        <v>ID-151</v>
      </c>
      <c r="B172" s="117" t="s">
        <v>143</v>
      </c>
      <c r="C172" s="117" t="s">
        <v>144</v>
      </c>
      <c r="D172" s="117" t="s">
        <v>173</v>
      </c>
      <c r="E172" s="117"/>
      <c r="F172" s="117"/>
      <c r="G172" s="117"/>
      <c r="H172" s="117"/>
      <c r="I172" s="117"/>
      <c r="K172" s="194"/>
      <c r="L172" s="194"/>
      <c r="M172" s="194"/>
      <c r="N172" s="194"/>
      <c r="O172" s="194"/>
      <c r="P172" s="194"/>
    </row>
    <row r="173" spans="1:16" s="194" customFormat="1" ht="14.25" customHeight="1">
      <c r="A173" s="117" t="str">
        <f>"ID-" &amp; (COUNTA(A$9:A172)+1)</f>
        <v>ID-152</v>
      </c>
      <c r="B173" s="117" t="s">
        <v>145</v>
      </c>
      <c r="C173" s="117" t="s">
        <v>146</v>
      </c>
      <c r="D173" s="117" t="s">
        <v>147</v>
      </c>
      <c r="E173" s="117"/>
      <c r="F173" s="117"/>
      <c r="G173" s="117"/>
      <c r="H173" s="117"/>
      <c r="I173" s="117"/>
      <c r="K173" s="105"/>
      <c r="L173" s="105"/>
      <c r="M173" s="105"/>
      <c r="N173" s="105"/>
      <c r="O173" s="105"/>
      <c r="P173" s="105"/>
    </row>
    <row r="174" spans="1:16" s="194" customFormat="1" ht="14.25" customHeight="1">
      <c r="A174" s="117" t="str">
        <f>"ID-" &amp; (COUNTA(A$9:A173)+1)</f>
        <v>ID-153</v>
      </c>
      <c r="B174" s="117" t="s">
        <v>148</v>
      </c>
      <c r="C174" s="117" t="s">
        <v>149</v>
      </c>
      <c r="D174" s="117" t="s">
        <v>150</v>
      </c>
      <c r="E174" s="117"/>
      <c r="F174" s="117"/>
      <c r="G174" s="117"/>
      <c r="H174" s="117"/>
      <c r="I174" s="117"/>
      <c r="K174" s="105"/>
      <c r="L174" s="105"/>
      <c r="M174" s="105"/>
      <c r="N174" s="105"/>
      <c r="O174" s="105"/>
      <c r="P174" s="105"/>
    </row>
    <row r="175" spans="1:16" s="194" customFormat="1" ht="15.75" customHeight="1">
      <c r="A175" s="117" t="str">
        <f>"ID-" &amp; (COUNTA(A$9:A174)+1)</f>
        <v>ID-154</v>
      </c>
      <c r="B175" s="117" t="s">
        <v>697</v>
      </c>
      <c r="C175" s="117" t="s">
        <v>698</v>
      </c>
      <c r="D175" s="117" t="s">
        <v>699</v>
      </c>
      <c r="E175" s="117"/>
      <c r="F175" s="117"/>
      <c r="G175" s="117"/>
      <c r="H175" s="117"/>
      <c r="I175" s="117"/>
      <c r="K175" s="105"/>
      <c r="L175" s="105"/>
      <c r="M175" s="105"/>
      <c r="N175" s="105"/>
      <c r="O175" s="105"/>
      <c r="P175" s="105"/>
    </row>
    <row r="176" spans="1:16" s="194" customFormat="1" ht="14.25" customHeight="1">
      <c r="A176" s="117" t="str">
        <f>"ID-" &amp; (COUNTA(A$9:A175)+1)</f>
        <v>ID-155</v>
      </c>
      <c r="B176" s="117" t="s">
        <v>151</v>
      </c>
      <c r="C176" s="117" t="s">
        <v>152</v>
      </c>
      <c r="D176" s="117" t="s">
        <v>153</v>
      </c>
      <c r="E176" s="117"/>
      <c r="F176" s="117"/>
      <c r="G176" s="117"/>
      <c r="H176" s="117"/>
      <c r="I176" s="117"/>
      <c r="K176" s="105"/>
      <c r="L176" s="105"/>
      <c r="M176" s="105"/>
      <c r="N176" s="105"/>
      <c r="O176" s="105"/>
      <c r="P176" s="105"/>
    </row>
    <row r="177" spans="1:16" s="194" customFormat="1" ht="14.25" customHeight="1">
      <c r="A177" s="117" t="str">
        <f>"ID-" &amp; (COUNTA(A$9:A176)+1)</f>
        <v>ID-156</v>
      </c>
      <c r="B177" s="117" t="s">
        <v>154</v>
      </c>
      <c r="C177" s="117" t="s">
        <v>155</v>
      </c>
      <c r="D177" s="117" t="s">
        <v>156</v>
      </c>
      <c r="E177" s="117"/>
      <c r="F177" s="117"/>
      <c r="G177" s="117"/>
      <c r="H177" s="117"/>
      <c r="I177" s="117"/>
      <c r="K177" s="105"/>
      <c r="L177" s="105"/>
      <c r="M177" s="105"/>
      <c r="N177" s="105"/>
      <c r="O177" s="105"/>
      <c r="P177" s="105"/>
    </row>
    <row r="178" spans="1:16" s="194" customFormat="1" ht="14.25" customHeight="1">
      <c r="A178" s="117" t="str">
        <f>"ID-" &amp; (COUNTA(A$9:A177)+1)</f>
        <v>ID-157</v>
      </c>
      <c r="B178" s="117" t="s">
        <v>157</v>
      </c>
      <c r="C178" s="117" t="s">
        <v>158</v>
      </c>
      <c r="D178" s="117" t="s">
        <v>159</v>
      </c>
      <c r="E178" s="117"/>
      <c r="F178" s="117"/>
      <c r="G178" s="117"/>
      <c r="H178" s="117"/>
      <c r="I178" s="117"/>
      <c r="K178" s="105"/>
      <c r="L178" s="105"/>
      <c r="M178" s="105"/>
      <c r="N178" s="105"/>
      <c r="O178" s="105"/>
      <c r="P178" s="105"/>
    </row>
    <row r="179" spans="1:16" s="194" customFormat="1" ht="14.25" customHeight="1">
      <c r="A179" s="117" t="str">
        <f>"ID-" &amp; (COUNTA(A$9:A178)+1)</f>
        <v>ID-158</v>
      </c>
      <c r="B179" s="117" t="s">
        <v>160</v>
      </c>
      <c r="C179" s="117" t="s">
        <v>161</v>
      </c>
      <c r="D179" s="117" t="s">
        <v>162</v>
      </c>
      <c r="E179" s="117"/>
      <c r="F179" s="117"/>
      <c r="G179" s="117"/>
      <c r="H179" s="117"/>
      <c r="I179" s="117"/>
      <c r="K179" s="105"/>
      <c r="L179" s="105"/>
      <c r="M179" s="105"/>
      <c r="N179" s="105"/>
      <c r="O179" s="105"/>
      <c r="P179" s="105"/>
    </row>
    <row r="180" spans="1:16" s="194" customFormat="1" ht="14.25" customHeight="1">
      <c r="A180" s="117" t="str">
        <f>"ID-" &amp; (COUNTA(A$9:A179)+1)</f>
        <v>ID-159</v>
      </c>
      <c r="B180" s="117" t="s">
        <v>163</v>
      </c>
      <c r="C180" s="117" t="s">
        <v>164</v>
      </c>
      <c r="D180" s="117" t="s">
        <v>165</v>
      </c>
      <c r="E180" s="117"/>
      <c r="F180" s="117"/>
      <c r="G180" s="117"/>
      <c r="H180" s="117"/>
      <c r="I180" s="117"/>
      <c r="K180" s="105"/>
      <c r="L180" s="105"/>
      <c r="M180" s="105"/>
      <c r="N180" s="105"/>
      <c r="O180" s="105"/>
      <c r="P180" s="105"/>
    </row>
    <row r="181" spans="1:16" s="194" customFormat="1" ht="14.25" customHeight="1">
      <c r="A181" s="117" t="str">
        <f>"ID-" &amp; (COUNTA(A$9:A180)+1)</f>
        <v>ID-160</v>
      </c>
      <c r="B181" s="117" t="s">
        <v>166</v>
      </c>
      <c r="C181" s="117" t="s">
        <v>167</v>
      </c>
      <c r="D181" s="117" t="s">
        <v>168</v>
      </c>
      <c r="E181" s="117"/>
      <c r="F181" s="117"/>
      <c r="G181" s="117"/>
      <c r="H181" s="117"/>
      <c r="I181" s="117"/>
      <c r="K181" s="105"/>
      <c r="L181" s="105"/>
      <c r="M181" s="105"/>
      <c r="N181" s="105"/>
      <c r="O181" s="105"/>
      <c r="P181"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G182:G65412 F109:F117 F63:G65 F80:F85 F154:F159 F131:F146 F67:F76 F12:F20 F53:G61 F148:F152 F22:F51 G11:G51 F119:F129 F87:F94 G68:G76 F78:G78 F96:F107">
      <formula1>$H$2:$H$5</formula1>
    </dataValidation>
    <dataValidation type="list" allowBlank="1" showErrorMessage="1" sqref="G109:G117 G131:G146 G67 G80:G85 G148:G152 G119:G129 G87:G94 G96:G107">
      <formula1>$J$2:$J$6</formula1>
      <formula2>0</formula2>
    </dataValidation>
    <dataValidation type="list" allowBlank="1" showErrorMessage="1" sqref="G154:G159 F160:G160">
      <formula1>$J$2:$J$6</formula1>
    </dataValidation>
    <dataValidation type="list" allowBlank="1" showInputMessage="1" showErrorMessage="1" sqref="WLE169:WLL181 WBI169:WBP181 VRM169:VRT181 VHQ169:VHX181 UXU169:UYB181 UNY169:UOF181 UEC169:UEJ181 TUG169:TUN181 TKK169:TKR181 TAO169:TAV181 SQS169:SQZ181 SGW169:SHD181 RXA169:RXH181 RNE169:RNL181 RDI169:RDP181 QTM169:QTT181 QJQ169:QJX181 PZU169:QAB181 PPY169:PQF181 PGC169:PGJ181 OWG169:OWN181 OMK169:OMR181 OCO169:OCV181 NSS169:NSZ181 NIW169:NJD181 MZA169:MZH181 MPE169:MPL181 MFI169:MFP181 LVM169:LVT181 LLQ169:LLX181 LBU169:LCB181 KRY169:KSF181 KIC169:KIJ181 JYG169:JYN181 JOK169:JOR181 JEO169:JEV181 IUS169:IUZ181 IKW169:ILD181 IBA169:IBH181 HRE169:HRL181 HHI169:HHP181 GXM169:GXT181 GNQ169:GNX181 GDU169:GEB181 FTY169:FUF181 FKC169:FKJ181 FAG169:FAN181 EQK169:EQR181 EGO169:EGV181 DWS169:DWZ181 DMW169:DND181 DDA169:DDH181 CTE169:CTL181 CJI169:CJP181 BZM169:BZT181 BPQ169:BPX181 BFU169:BGB181 AVY169:AWF181 AMC169:AMJ181 ACG169:ACN181 SK169:SR181 IO169:IV181 E169:I181 WVA169:WVH181 WVK161:WVK181 WLO161:WLO181 WBS161:WBS181 VRW161:VRW181 VIA161:VIA181 UYE161:UYE181 UOI161:UOI181 UEM161:UEM181 TUQ161:TUQ181 TKU161:TKU181 TAY161:TAY181 SRC161:SRC181 SHG161:SHG181 RXK161:RXK181 RNO161:RNO181 RDS161:RDS181 QTW161:QTW181 QKA161:QKA181 QAE161:QAE181 PQI161:PQI181 PGM161:PGM181 OWQ161:OWQ181 OMU161:OMU181 OCY161:OCY181 NTC161:NTC181 NJG161:NJG181 MZK161:MZK181 MPO161:MPO181 MFS161:MFS181 LVW161:LVW181 LMA161:LMA181 LCE161:LCE181 KSI161:KSI181 KIM161:KIM181 JYQ161:JYQ181 JOU161:JOU181 JEY161:JEY181 IVC161:IVC181 ILG161:ILG181 IBK161:IBK181 HRO161:HRO181 HHS161:HHS181 GXW161:GXW181 GOA161:GOA181 GEE161:GEE181 FUI161:FUI181 FKM161:FKM181 FAQ161:FAQ181 EQU161:EQU181 EGY161:EGY181 DXC161:DXC181 DNG161:DNG181 DDK161:DDK181 CTO161:CTO181 CJS161:CJS181 BZW161:BZW181 BQA161:BQA181 BGE161:BGE181 AWI161:AWI181 AMM161:AMM181 ACQ161:ACQ181 SU161:SU181 IY161:IY181 WVA163:WVH167 WLE163:WLL167 WBI163:WBP167 VRM163:VRT167 VHQ163:VHX167 UXU163:UYB167 UNY163:UOF167 UEC163:UEJ167 TUG163:TUN167 TKK163:TKR167 TAO163:TAV167 SQS163:SQZ167 SGW163:SHD167 RXA163:RXH167 RNE163:RNL167 RDI163:RDP167 QTM163:QTT167 QJQ163:QJX167 PZU163:QAB167 PPY163:PQF167 PGC163:PGJ167 OWG163:OWN167 OMK163:OMR167 OCO163:OCV167 NSS163:NSZ167 NIW163:NJD167 MZA163:MZH167 MPE163:MPL167 MFI163:MFP167 LVM163:LVT167 LLQ163:LLX167 LBU163:LCB167 KRY163:KSF167 KIC163:KIJ167 JYG163:JYN167 JOK163:JOR167 JEO163:JEV167 IUS163:IUZ167 IKW163:ILD167 IBA163:IBH167 HRE163:HRL167 HHI163:HHP167 GXM163:GXT167 GNQ163:GNX167 GDU163:GEB167 FTY163:FUF167 FKC163:FKJ167 FAG163:FAN167 EQK163:EQR167 EGO163:EGV167 DWS163:DWZ167 DMW163:DND167 DDA163:DDH167 CTE163:CTL167 CJI163:CJP167 BZM163:BZT167 BPQ163:BPX167 BFU163:BGB167 AVY163:AWF167 AMC163:AMJ167 ACG163:ACN167 SK163:SR167 IO163:IV167 E163:I167">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zoomScale="85" zoomScaleNormal="85" workbookViewId="0">
      <selection activeCell="G12" sqref="G12:G13"/>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7" t="s">
        <v>47</v>
      </c>
      <c r="C2" s="257"/>
      <c r="D2" s="257"/>
      <c r="E2" s="257"/>
      <c r="F2" s="257"/>
      <c r="G2" s="257"/>
      <c r="J2" s="95" t="s">
        <v>22</v>
      </c>
    </row>
    <row r="3" spans="1:10" s="137" customFormat="1" ht="15" customHeight="1">
      <c r="A3" s="142" t="s">
        <v>124</v>
      </c>
      <c r="B3" s="257" t="s">
        <v>125</v>
      </c>
      <c r="C3" s="257"/>
      <c r="D3" s="257"/>
      <c r="E3" s="257"/>
      <c r="F3" s="257"/>
      <c r="G3" s="257"/>
      <c r="J3" s="95" t="s">
        <v>24</v>
      </c>
    </row>
    <row r="4" spans="1:10" s="137" customFormat="1" ht="14.25">
      <c r="A4" s="141" t="s">
        <v>126</v>
      </c>
      <c r="B4" s="258" t="s">
        <v>175</v>
      </c>
      <c r="C4" s="258"/>
      <c r="D4" s="258"/>
      <c r="E4" s="258"/>
      <c r="F4" s="258"/>
      <c r="G4" s="258"/>
      <c r="J4" s="96"/>
    </row>
    <row r="5" spans="1:10" s="137" customFormat="1" ht="14.25">
      <c r="A5" s="143" t="s">
        <v>22</v>
      </c>
      <c r="B5" s="144" t="s">
        <v>24</v>
      </c>
      <c r="C5" s="144" t="s">
        <v>127</v>
      </c>
      <c r="D5" s="145" t="s">
        <v>27</v>
      </c>
      <c r="E5" s="262" t="s">
        <v>128</v>
      </c>
      <c r="F5" s="262"/>
      <c r="G5" s="262"/>
      <c r="J5" s="95" t="s">
        <v>29</v>
      </c>
    </row>
    <row r="6" spans="1:10" s="137" customFormat="1" ht="15" thickBot="1">
      <c r="A6" s="130">
        <f>COUNTIF(F11:G314,"Pass")</f>
        <v>0</v>
      </c>
      <c r="B6" s="101">
        <f>COUNTIF(F11:G761,"Fail")</f>
        <v>0</v>
      </c>
      <c r="C6" s="101">
        <f>E6-D6-B6-A6</f>
        <v>132</v>
      </c>
      <c r="D6" s="102">
        <f>COUNTIF(F11:G761,"N/A")</f>
        <v>0</v>
      </c>
      <c r="E6" s="260">
        <f>COUNTA(A11:A318)*2</f>
        <v>132</v>
      </c>
      <c r="F6" s="260"/>
      <c r="G6" s="260"/>
      <c r="J6" s="95" t="s">
        <v>27</v>
      </c>
    </row>
    <row r="7" spans="1:10" s="137" customFormat="1" ht="14.25">
      <c r="A7" s="191"/>
      <c r="B7" s="192"/>
      <c r="C7" s="192"/>
      <c r="D7" s="192"/>
      <c r="E7" s="193"/>
      <c r="F7" s="193"/>
      <c r="G7" s="193"/>
      <c r="J7" s="95"/>
    </row>
    <row r="8" spans="1:10" s="137" customFormat="1" ht="14.25">
      <c r="A8" s="191"/>
      <c r="B8" s="192"/>
      <c r="C8" s="192"/>
      <c r="D8" s="192"/>
      <c r="E8" s="193"/>
      <c r="F8" s="193"/>
      <c r="G8" s="193"/>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9"/>
      <c r="B11" s="261" t="s">
        <v>122</v>
      </c>
      <c r="C11" s="261"/>
      <c r="D11" s="261"/>
      <c r="E11" s="261"/>
      <c r="F11" s="261"/>
      <c r="G11" s="261"/>
      <c r="H11" s="261"/>
      <c r="I11" s="261"/>
    </row>
    <row r="12" spans="1:10" s="111" customFormat="1" ht="48.75" customHeight="1">
      <c r="A12" s="134" t="str">
        <f>IF(OR(B12&lt;&gt;"",D12&lt;&gt;""),"["&amp;TEXT($B$2,"##")&amp;"-"&amp;TEXT(ROW()-10,"##")&amp;"]","")</f>
        <v>[Admin_login-2]</v>
      </c>
      <c r="B12" s="117" t="s">
        <v>60</v>
      </c>
      <c r="C12" s="117" t="s">
        <v>300</v>
      </c>
      <c r="D12" s="117" t="s">
        <v>299</v>
      </c>
      <c r="E12" s="180"/>
      <c r="F12" s="117" t="s">
        <v>718</v>
      </c>
      <c r="G12" s="117" t="s">
        <v>29</v>
      </c>
      <c r="H12" s="183"/>
      <c r="I12" s="181"/>
    </row>
    <row r="13" spans="1:10" s="111" customFormat="1" ht="110.25" customHeight="1">
      <c r="A13" s="134" t="str">
        <f t="shared" ref="A13:A20" si="0">IF(OR(B13&lt;&gt;"",D13&lt;&gt;""),"["&amp;TEXT($B$2,"##")&amp;"-"&amp;TEXT(ROW()-10,"##")&amp;"]","")</f>
        <v>[Admin_login-3]</v>
      </c>
      <c r="B13" s="117" t="s">
        <v>332</v>
      </c>
      <c r="C13" s="117" t="s">
        <v>322</v>
      </c>
      <c r="D13" s="117" t="s">
        <v>328</v>
      </c>
      <c r="E13" s="182"/>
      <c r="F13" s="117"/>
      <c r="G13" s="117"/>
      <c r="H13" s="183"/>
      <c r="I13" s="183"/>
    </row>
    <row r="14" spans="1:10" s="111" customFormat="1" ht="54" customHeight="1">
      <c r="A14" s="134" t="str">
        <f t="shared" si="0"/>
        <v>[Admin_login-4]</v>
      </c>
      <c r="B14" s="117" t="s">
        <v>333</v>
      </c>
      <c r="C14" s="117" t="s">
        <v>324</v>
      </c>
      <c r="D14" s="117" t="s">
        <v>323</v>
      </c>
      <c r="E14" s="182"/>
      <c r="F14" s="117"/>
      <c r="G14" s="117"/>
      <c r="H14" s="183"/>
      <c r="I14" s="183"/>
    </row>
    <row r="15" spans="1:10" s="111" customFormat="1" ht="64.5" customHeight="1">
      <c r="A15" s="134" t="str">
        <f t="shared" si="0"/>
        <v>[Admin_login-5]</v>
      </c>
      <c r="B15" s="117" t="s">
        <v>334</v>
      </c>
      <c r="C15" s="117" t="s">
        <v>325</v>
      </c>
      <c r="D15" s="117" t="s">
        <v>323</v>
      </c>
      <c r="E15" s="182"/>
      <c r="F15" s="117"/>
      <c r="G15" s="117"/>
      <c r="H15" s="183"/>
      <c r="I15" s="183"/>
    </row>
    <row r="16" spans="1:10" s="111" customFormat="1" ht="55.5" customHeight="1">
      <c r="A16" s="209" t="str">
        <f t="shared" si="0"/>
        <v>[Admin_login-6]</v>
      </c>
      <c r="B16" s="121" t="s">
        <v>335</v>
      </c>
      <c r="C16" s="121" t="s">
        <v>327</v>
      </c>
      <c r="D16" s="117" t="s">
        <v>323</v>
      </c>
      <c r="E16" s="182"/>
      <c r="F16" s="117"/>
      <c r="G16" s="117"/>
      <c r="H16" s="183"/>
      <c r="I16" s="183"/>
    </row>
    <row r="17" spans="1:10" s="111" customFormat="1" ht="82.5" customHeight="1">
      <c r="A17" s="134" t="str">
        <f t="shared" si="0"/>
        <v>[Admin_login-7]</v>
      </c>
      <c r="B17" s="123" t="s">
        <v>336</v>
      </c>
      <c r="C17" s="123" t="s">
        <v>326</v>
      </c>
      <c r="D17" s="117" t="s">
        <v>323</v>
      </c>
      <c r="E17" s="182"/>
      <c r="F17" s="117"/>
      <c r="G17" s="117"/>
      <c r="H17" s="183"/>
      <c r="I17" s="183"/>
    </row>
    <row r="18" spans="1:10" s="111" customFormat="1" ht="82.5" customHeight="1">
      <c r="A18" s="216" t="str">
        <f t="shared" ref="A18" si="1">IF(OR(B18&lt;&gt;"",D18&lt;&gt;""),"["&amp;TEXT($B$2,"##")&amp;"-"&amp;TEXT(ROW()-10,"##")&amp;"]","")</f>
        <v>[Admin_login-8]</v>
      </c>
      <c r="B18" s="217" t="s">
        <v>337</v>
      </c>
      <c r="C18" s="217" t="s">
        <v>329</v>
      </c>
      <c r="D18" s="117" t="s">
        <v>323</v>
      </c>
      <c r="E18" s="182"/>
      <c r="F18" s="117"/>
      <c r="G18" s="117"/>
      <c r="H18" s="183"/>
      <c r="I18" s="183"/>
    </row>
    <row r="19" spans="1:10" s="111" customFormat="1" ht="86.25" customHeight="1">
      <c r="A19" s="216" t="str">
        <f t="shared" si="0"/>
        <v>[Admin_login-9]</v>
      </c>
      <c r="B19" s="217" t="s">
        <v>337</v>
      </c>
      <c r="C19" s="217" t="s">
        <v>330</v>
      </c>
      <c r="D19" s="117" t="s">
        <v>323</v>
      </c>
      <c r="E19" s="182"/>
      <c r="F19" s="117"/>
      <c r="G19" s="117"/>
      <c r="H19" s="183"/>
      <c r="I19" s="183"/>
    </row>
    <row r="20" spans="1:10" ht="75" customHeight="1">
      <c r="A20" s="216" t="str">
        <f t="shared" si="0"/>
        <v>[Admin_login-10]</v>
      </c>
      <c r="B20" s="217" t="s">
        <v>338</v>
      </c>
      <c r="C20" s="217" t="s">
        <v>331</v>
      </c>
      <c r="D20" s="117" t="s">
        <v>323</v>
      </c>
      <c r="E20" s="182"/>
      <c r="F20" s="117"/>
      <c r="G20" s="117"/>
      <c r="H20" s="183"/>
      <c r="I20" s="184"/>
      <c r="J20" s="105"/>
    </row>
    <row r="21" spans="1:10" ht="14.25" customHeight="1">
      <c r="A21" s="185"/>
      <c r="B21" s="186" t="s">
        <v>537</v>
      </c>
      <c r="C21" s="185"/>
      <c r="D21" s="185"/>
      <c r="E21" s="185"/>
      <c r="F21" s="185"/>
      <c r="G21" s="185"/>
      <c r="H21" s="185"/>
      <c r="I21" s="187"/>
      <c r="J21" s="105"/>
    </row>
    <row r="22" spans="1:10" ht="63.75" customHeight="1">
      <c r="A22" s="165" t="str">
        <f t="shared" ref="A22:A24" si="2">IF(OR(B22&lt;&gt;"",D22&lt;&gt;""),"["&amp;TEXT($B$2,"##")&amp;"-"&amp;TEXT(ROW()-10,"##")&amp;"]","")</f>
        <v>[Admin_login-12]</v>
      </c>
      <c r="B22" s="117" t="s">
        <v>339</v>
      </c>
      <c r="C22" s="117" t="s">
        <v>346</v>
      </c>
      <c r="D22" s="117" t="s">
        <v>344</v>
      </c>
      <c r="E22" s="188" t="s">
        <v>345</v>
      </c>
      <c r="F22" s="117"/>
      <c r="G22" s="117"/>
      <c r="H22" s="183"/>
      <c r="I22" s="184"/>
      <c r="J22" s="105"/>
    </row>
    <row r="23" spans="1:10" ht="41.25" customHeight="1">
      <c r="A23" s="165" t="str">
        <f t="shared" si="2"/>
        <v>[Admin_login-13]</v>
      </c>
      <c r="B23" s="117" t="s">
        <v>340</v>
      </c>
      <c r="C23" s="117" t="s">
        <v>347</v>
      </c>
      <c r="D23" s="189" t="s">
        <v>341</v>
      </c>
      <c r="E23" s="188" t="s">
        <v>345</v>
      </c>
      <c r="F23" s="117"/>
      <c r="G23" s="117"/>
      <c r="H23" s="183"/>
      <c r="I23" s="184"/>
      <c r="J23" s="105"/>
    </row>
    <row r="24" spans="1:10" ht="69.75" customHeight="1">
      <c r="A24" s="165" t="str">
        <f t="shared" si="2"/>
        <v>[Admin_login-14]</v>
      </c>
      <c r="B24" s="117" t="s">
        <v>342</v>
      </c>
      <c r="C24" s="117" t="s">
        <v>348</v>
      </c>
      <c r="D24" s="189" t="s">
        <v>343</v>
      </c>
      <c r="E24" s="188" t="s">
        <v>345</v>
      </c>
      <c r="F24" s="117"/>
      <c r="G24" s="117"/>
      <c r="H24" s="183"/>
      <c r="I24" s="184"/>
      <c r="J24" s="105"/>
    </row>
    <row r="25" spans="1:10" ht="14.25" customHeight="1">
      <c r="A25" s="185"/>
      <c r="B25" s="186" t="s">
        <v>538</v>
      </c>
      <c r="C25" s="185"/>
      <c r="D25" s="185"/>
      <c r="E25" s="185"/>
      <c r="F25" s="185"/>
      <c r="G25" s="185"/>
      <c r="H25" s="185"/>
      <c r="I25" s="187"/>
      <c r="J25" s="105"/>
    </row>
    <row r="26" spans="1:10" ht="85.5" customHeight="1">
      <c r="A26" s="165" t="str">
        <f t="shared" ref="A26:A30" si="3">IF(OR(B26&lt;&gt;"",D26&lt;&gt;""),"["&amp;TEXT($B$2,"##")&amp;"-"&amp;TEXT(ROW()-10,"##")&amp;"]","")</f>
        <v>[Admin_login-16]</v>
      </c>
      <c r="B26" s="117" t="s">
        <v>349</v>
      </c>
      <c r="C26" s="117" t="s">
        <v>355</v>
      </c>
      <c r="D26" s="189" t="s">
        <v>350</v>
      </c>
      <c r="E26" s="188"/>
      <c r="F26" s="117"/>
      <c r="G26" s="117"/>
      <c r="H26" s="117"/>
      <c r="I26" s="117"/>
      <c r="J26" s="105"/>
    </row>
    <row r="27" spans="1:10" ht="77.25" customHeight="1">
      <c r="A27" s="165" t="str">
        <f t="shared" si="3"/>
        <v>[Admin_login-17]</v>
      </c>
      <c r="B27" s="117" t="s">
        <v>351</v>
      </c>
      <c r="C27" s="117" t="s">
        <v>356</v>
      </c>
      <c r="D27" s="189" t="s">
        <v>352</v>
      </c>
      <c r="E27" s="188"/>
      <c r="F27" s="117"/>
      <c r="G27" s="117"/>
      <c r="H27" s="117"/>
      <c r="I27" s="117"/>
      <c r="J27" s="105"/>
    </row>
    <row r="28" spans="1:10" ht="58.5" customHeight="1">
      <c r="A28" s="165" t="str">
        <f t="shared" si="3"/>
        <v>[Admin_login-18]</v>
      </c>
      <c r="B28" s="117" t="s">
        <v>353</v>
      </c>
      <c r="C28" s="117" t="s">
        <v>357</v>
      </c>
      <c r="D28" s="189" t="s">
        <v>354</v>
      </c>
      <c r="E28" s="188"/>
      <c r="F28" s="117"/>
      <c r="G28" s="117"/>
      <c r="H28" s="183"/>
      <c r="I28" s="184"/>
      <c r="J28" s="105"/>
    </row>
    <row r="29" spans="1:10" ht="58.5" customHeight="1">
      <c r="A29" s="165" t="str">
        <f t="shared" ref="A29" si="4">IF(OR(B29&lt;&gt;"",D29&lt;&gt;""),"["&amp;TEXT($B$2,"##")&amp;"-"&amp;TEXT(ROW()-10,"##")&amp;"]","")</f>
        <v>[Admin_login-19]</v>
      </c>
      <c r="B29" s="117" t="s">
        <v>573</v>
      </c>
      <c r="C29" s="117" t="s">
        <v>575</v>
      </c>
      <c r="D29" s="189" t="s">
        <v>577</v>
      </c>
      <c r="E29" s="188"/>
      <c r="F29" s="117"/>
      <c r="G29" s="117"/>
      <c r="H29" s="183"/>
      <c r="I29" s="184"/>
      <c r="J29" s="105"/>
    </row>
    <row r="30" spans="1:10" ht="52.5" customHeight="1">
      <c r="A30" s="165" t="str">
        <f t="shared" si="3"/>
        <v>[Admin_login-20]</v>
      </c>
      <c r="B30" s="117" t="s">
        <v>574</v>
      </c>
      <c r="C30" s="117" t="s">
        <v>576</v>
      </c>
      <c r="D30" s="189" t="s">
        <v>578</v>
      </c>
      <c r="E30" s="188"/>
      <c r="F30" s="117"/>
      <c r="G30" s="117"/>
      <c r="H30" s="183"/>
      <c r="I30" s="184"/>
      <c r="J30" s="105"/>
    </row>
    <row r="31" spans="1:10" ht="14.25" customHeight="1">
      <c r="A31" s="165" t="str">
        <f t="shared" ref="A31:A40" si="5">IF(OR(B31&lt;&gt;"",D31&lt;&gt;""),"["&amp;TEXT($B$2,"##")&amp;"-"&amp;TEXT(ROW()-10,"##")&amp;"]","")</f>
        <v>[Admin_login-21]</v>
      </c>
      <c r="B31" s="186" t="s">
        <v>539</v>
      </c>
      <c r="C31" s="185"/>
      <c r="D31" s="185"/>
      <c r="E31" s="185"/>
      <c r="F31" s="185"/>
      <c r="G31" s="185"/>
      <c r="H31" s="185"/>
      <c r="I31" s="187"/>
      <c r="J31" s="105"/>
    </row>
    <row r="32" spans="1:10" ht="63" customHeight="1">
      <c r="A32" s="165" t="str">
        <f t="shared" si="5"/>
        <v>[Admin_login-22]</v>
      </c>
      <c r="B32" s="117" t="s">
        <v>544</v>
      </c>
      <c r="C32" s="117" t="s">
        <v>550</v>
      </c>
      <c r="D32" s="189" t="s">
        <v>557</v>
      </c>
      <c r="E32" s="188"/>
      <c r="F32" s="117"/>
      <c r="G32" s="117"/>
      <c r="H32" s="183"/>
      <c r="I32" s="190"/>
      <c r="J32" s="105"/>
    </row>
    <row r="33" spans="1:10" ht="89.25">
      <c r="A33" s="165" t="str">
        <f t="shared" si="5"/>
        <v>[Admin_login-23]</v>
      </c>
      <c r="B33" s="117" t="s">
        <v>540</v>
      </c>
      <c r="C33" s="117" t="s">
        <v>541</v>
      </c>
      <c r="D33" s="189" t="s">
        <v>558</v>
      </c>
      <c r="E33" s="188"/>
      <c r="F33" s="117"/>
      <c r="G33" s="117"/>
      <c r="H33" s="183"/>
      <c r="I33" s="190"/>
      <c r="J33" s="105"/>
    </row>
    <row r="34" spans="1:10" ht="89.25">
      <c r="A34" s="165" t="str">
        <f t="shared" si="5"/>
        <v>[Admin_login-24]</v>
      </c>
      <c r="B34" s="117" t="s">
        <v>545</v>
      </c>
      <c r="C34" s="117" t="s">
        <v>541</v>
      </c>
      <c r="D34" s="189" t="s">
        <v>559</v>
      </c>
      <c r="E34" s="188"/>
      <c r="F34" s="117"/>
      <c r="G34" s="117"/>
      <c r="H34" s="183"/>
      <c r="I34" s="190"/>
      <c r="J34" s="105"/>
    </row>
    <row r="35" spans="1:10" ht="80.25" customHeight="1">
      <c r="A35" s="165" t="str">
        <f t="shared" si="5"/>
        <v>[Admin_login-25]</v>
      </c>
      <c r="B35" s="117" t="s">
        <v>546</v>
      </c>
      <c r="C35" s="117" t="s">
        <v>541</v>
      </c>
      <c r="D35" s="189" t="s">
        <v>560</v>
      </c>
      <c r="E35" s="188"/>
      <c r="F35" s="117"/>
      <c r="G35" s="117"/>
      <c r="H35" s="183"/>
      <c r="I35" s="190"/>
      <c r="J35" s="105"/>
    </row>
    <row r="36" spans="1:10" ht="89.25">
      <c r="A36" s="165" t="str">
        <f t="shared" si="5"/>
        <v>[Admin_login-26]</v>
      </c>
      <c r="B36" s="117" t="s">
        <v>561</v>
      </c>
      <c r="C36" s="117" t="s">
        <v>541</v>
      </c>
      <c r="D36" s="189" t="s">
        <v>562</v>
      </c>
      <c r="E36" s="188"/>
      <c r="F36" s="117"/>
      <c r="G36" s="117"/>
      <c r="H36" s="183"/>
      <c r="I36" s="190"/>
      <c r="J36" s="105"/>
    </row>
    <row r="37" spans="1:10" ht="63.75">
      <c r="A37" s="165" t="str">
        <f t="shared" ref="A37:A39" si="6">IF(OR(B37&lt;&gt;"",D37&lt;&gt;""),"["&amp;TEXT($B$2,"##")&amp;"-"&amp;TEXT(ROW()-10,"##")&amp;"]","")</f>
        <v>[Admin_login-27]</v>
      </c>
      <c r="B37" s="117" t="s">
        <v>551</v>
      </c>
      <c r="C37" s="117" t="s">
        <v>552</v>
      </c>
      <c r="D37" s="189" t="s">
        <v>553</v>
      </c>
      <c r="E37" s="188"/>
      <c r="F37" s="117"/>
      <c r="G37" s="117"/>
      <c r="H37" s="183"/>
      <c r="I37" s="190"/>
      <c r="J37" s="105"/>
    </row>
    <row r="38" spans="1:10" ht="61.5" customHeight="1">
      <c r="A38" s="165" t="str">
        <f t="shared" si="6"/>
        <v>[Admin_login-28]</v>
      </c>
      <c r="B38" s="117" t="s">
        <v>579</v>
      </c>
      <c r="C38" s="117" t="s">
        <v>585</v>
      </c>
      <c r="D38" s="189" t="s">
        <v>586</v>
      </c>
      <c r="E38" s="188"/>
      <c r="F38" s="117"/>
      <c r="G38" s="117"/>
      <c r="H38" s="183"/>
      <c r="I38" s="190"/>
      <c r="J38" s="105"/>
    </row>
    <row r="39" spans="1:10" ht="71.25" customHeight="1">
      <c r="A39" s="165" t="str">
        <f t="shared" si="6"/>
        <v>[Admin_login-29]</v>
      </c>
      <c r="B39" s="117" t="s">
        <v>580</v>
      </c>
      <c r="C39" s="117" t="s">
        <v>581</v>
      </c>
      <c r="D39" s="189" t="s">
        <v>582</v>
      </c>
      <c r="E39" s="188"/>
      <c r="F39" s="117"/>
      <c r="G39" s="117"/>
      <c r="H39" s="183"/>
      <c r="I39" s="190"/>
      <c r="J39" s="105"/>
    </row>
    <row r="40" spans="1:10" ht="63.75">
      <c r="A40" s="165" t="str">
        <f t="shared" si="5"/>
        <v>[Admin_login-30]</v>
      </c>
      <c r="B40" s="117" t="s">
        <v>542</v>
      </c>
      <c r="C40" s="117" t="s">
        <v>543</v>
      </c>
      <c r="D40" s="189" t="s">
        <v>547</v>
      </c>
      <c r="E40" s="188"/>
      <c r="F40" s="117"/>
      <c r="G40" s="117"/>
      <c r="H40" s="183"/>
      <c r="I40" s="190"/>
      <c r="J40" s="105"/>
    </row>
    <row r="41" spans="1:10" ht="14.25" customHeight="1">
      <c r="A41" s="165" t="str">
        <f t="shared" ref="A41" si="7">IF(OR(B41&lt;&gt;"",D41&lt;&gt;""),"["&amp;TEXT($B$2,"##")&amp;"-"&amp;TEXT(ROW()-10,"##")&amp;"]","")</f>
        <v>[Admin_login-31]</v>
      </c>
      <c r="B41" s="186" t="s">
        <v>548</v>
      </c>
      <c r="C41" s="185"/>
      <c r="D41" s="185"/>
      <c r="E41" s="185"/>
      <c r="F41" s="185"/>
      <c r="G41" s="185"/>
      <c r="H41" s="185"/>
      <c r="I41" s="187"/>
      <c r="J41" s="105"/>
    </row>
    <row r="42" spans="1:10" ht="51">
      <c r="A42" s="165" t="str">
        <f t="shared" ref="A42:A52" si="8">IF(OR(B42&lt;&gt;"",D42&lt;&gt;""),"["&amp;TEXT($B$2,"##")&amp;"-"&amp;TEXT(ROW()-10,"##")&amp;"]","")</f>
        <v>[Admin_login-32]</v>
      </c>
      <c r="B42" s="117" t="s">
        <v>549</v>
      </c>
      <c r="C42" s="117" t="s">
        <v>556</v>
      </c>
      <c r="D42" s="189" t="s">
        <v>597</v>
      </c>
      <c r="E42" s="188"/>
      <c r="F42" s="117"/>
      <c r="G42" s="117"/>
      <c r="H42" s="183"/>
      <c r="I42" s="125"/>
      <c r="J42" s="105"/>
    </row>
    <row r="43" spans="1:10" ht="63.75">
      <c r="A43" s="165" t="str">
        <f t="shared" ref="A43" si="9">IF(OR(B43&lt;&gt;"",D43&lt;&gt;""),"["&amp;TEXT($B$2,"##")&amp;"-"&amp;TEXT(ROW()-10,"##")&amp;"]","")</f>
        <v>[Admin_login-33]</v>
      </c>
      <c r="B43" s="117" t="s">
        <v>555</v>
      </c>
      <c r="C43" s="117" t="s">
        <v>565</v>
      </c>
      <c r="D43" s="189" t="s">
        <v>566</v>
      </c>
      <c r="E43" s="188"/>
      <c r="F43" s="117"/>
      <c r="G43" s="117"/>
      <c r="H43" s="183"/>
      <c r="I43" s="125"/>
      <c r="J43" s="105"/>
    </row>
    <row r="44" spans="1:10" ht="63.75">
      <c r="A44" s="165" t="str">
        <f t="shared" ref="A44" si="10">IF(OR(B44&lt;&gt;"",D44&lt;&gt;""),"["&amp;TEXT($B$2,"##")&amp;"-"&amp;TEXT(ROW()-10,"##")&amp;"]","")</f>
        <v>[Admin_login-34]</v>
      </c>
      <c r="B44" s="117" t="s">
        <v>567</v>
      </c>
      <c r="C44" s="117" t="s">
        <v>565</v>
      </c>
      <c r="D44" s="189" t="s">
        <v>570</v>
      </c>
      <c r="E44" s="188"/>
      <c r="F44" s="117"/>
      <c r="G44" s="117"/>
      <c r="H44" s="183"/>
      <c r="I44" s="125"/>
      <c r="J44" s="105"/>
    </row>
    <row r="45" spans="1:10" ht="63.75">
      <c r="A45" s="165" t="str">
        <f t="shared" ref="A45" si="11">IF(OR(B45&lt;&gt;"",D45&lt;&gt;""),"["&amp;TEXT($B$2,"##")&amp;"-"&amp;TEXT(ROW()-10,"##")&amp;"]","")</f>
        <v>[Admin_login-35]</v>
      </c>
      <c r="B45" s="117" t="s">
        <v>568</v>
      </c>
      <c r="C45" s="117" t="s">
        <v>565</v>
      </c>
      <c r="D45" s="189" t="s">
        <v>571</v>
      </c>
      <c r="E45" s="188"/>
      <c r="F45" s="117"/>
      <c r="G45" s="117"/>
      <c r="H45" s="183"/>
      <c r="I45" s="125"/>
      <c r="J45" s="105"/>
    </row>
    <row r="46" spans="1:10" ht="76.5">
      <c r="A46" s="165" t="str">
        <f t="shared" ref="A46" si="12">IF(OR(B46&lt;&gt;"",D46&lt;&gt;""),"["&amp;TEXT($B$2,"##")&amp;"-"&amp;TEXT(ROW()-10,"##")&amp;"]","")</f>
        <v>[Admin_login-36]</v>
      </c>
      <c r="B46" s="117" t="s">
        <v>569</v>
      </c>
      <c r="C46" s="117" t="s">
        <v>565</v>
      </c>
      <c r="D46" s="189" t="s">
        <v>572</v>
      </c>
      <c r="E46" s="188"/>
      <c r="F46" s="117"/>
      <c r="G46" s="117"/>
      <c r="H46" s="183"/>
      <c r="I46" s="125"/>
      <c r="J46" s="105"/>
    </row>
    <row r="47" spans="1:10" ht="76.5">
      <c r="A47" s="165" t="str">
        <f t="shared" si="8"/>
        <v>[Admin_login-37]</v>
      </c>
      <c r="B47" s="117" t="s">
        <v>554</v>
      </c>
      <c r="C47" s="117" t="s">
        <v>563</v>
      </c>
      <c r="D47" s="189" t="s">
        <v>564</v>
      </c>
      <c r="E47" s="188"/>
      <c r="F47" s="117"/>
      <c r="G47" s="117"/>
      <c r="H47" s="183"/>
      <c r="I47" s="125"/>
      <c r="J47" s="105"/>
    </row>
    <row r="48" spans="1:10" ht="76.5">
      <c r="A48" s="165" t="str">
        <f t="shared" si="8"/>
        <v>[Admin_login-38]</v>
      </c>
      <c r="B48" s="117" t="s">
        <v>591</v>
      </c>
      <c r="C48" s="117" t="s">
        <v>563</v>
      </c>
      <c r="D48" s="189" t="s">
        <v>595</v>
      </c>
      <c r="E48" s="188"/>
      <c r="F48" s="188"/>
      <c r="G48" s="188"/>
      <c r="H48" s="188"/>
      <c r="I48" s="125"/>
      <c r="J48" s="105"/>
    </row>
    <row r="49" spans="1:10" ht="76.5">
      <c r="A49" s="165" t="str">
        <f t="shared" si="8"/>
        <v>[Admin_login-39]</v>
      </c>
      <c r="B49" s="117" t="s">
        <v>592</v>
      </c>
      <c r="C49" s="117" t="s">
        <v>563</v>
      </c>
      <c r="D49" s="189" t="s">
        <v>593</v>
      </c>
      <c r="E49" s="188"/>
      <c r="F49" s="188"/>
      <c r="G49" s="188"/>
      <c r="H49" s="188"/>
      <c r="I49" s="188"/>
      <c r="J49" s="105"/>
    </row>
    <row r="50" spans="1:10" ht="76.5">
      <c r="A50" s="165" t="str">
        <f t="shared" si="8"/>
        <v>[Admin_login-40]</v>
      </c>
      <c r="B50" s="117" t="s">
        <v>590</v>
      </c>
      <c r="C50" s="117" t="s">
        <v>563</v>
      </c>
      <c r="D50" s="189" t="s">
        <v>594</v>
      </c>
      <c r="E50" s="188"/>
      <c r="F50" s="117"/>
      <c r="G50" s="117"/>
      <c r="H50" s="183"/>
      <c r="I50" s="125"/>
      <c r="J50" s="105"/>
    </row>
    <row r="51" spans="1:10" ht="38.25">
      <c r="A51" s="165" t="str">
        <f t="shared" si="8"/>
        <v>[Admin_login-41]</v>
      </c>
      <c r="B51" s="117" t="s">
        <v>583</v>
      </c>
      <c r="C51" s="117" t="s">
        <v>613</v>
      </c>
      <c r="D51" s="189" t="s">
        <v>589</v>
      </c>
      <c r="E51" s="188"/>
      <c r="F51" s="117"/>
      <c r="G51" s="117"/>
      <c r="H51" s="183"/>
      <c r="I51" s="125"/>
      <c r="J51" s="105"/>
    </row>
    <row r="52" spans="1:10" ht="51">
      <c r="A52" s="165" t="str">
        <f t="shared" si="8"/>
        <v>[Admin_login-42]</v>
      </c>
      <c r="B52" s="117" t="s">
        <v>584</v>
      </c>
      <c r="C52" s="117" t="s">
        <v>587</v>
      </c>
      <c r="D52" s="189" t="s">
        <v>588</v>
      </c>
      <c r="E52" s="188"/>
      <c r="F52" s="117"/>
      <c r="G52" s="117"/>
      <c r="H52" s="183"/>
      <c r="I52" s="125"/>
      <c r="J52" s="105"/>
    </row>
    <row r="53" spans="1:10" ht="14.25" customHeight="1">
      <c r="A53" s="165"/>
      <c r="B53" s="186" t="s">
        <v>596</v>
      </c>
      <c r="C53" s="185"/>
      <c r="D53" s="185"/>
      <c r="E53" s="185"/>
      <c r="F53" s="185"/>
      <c r="G53" s="185"/>
      <c r="H53" s="185"/>
      <c r="I53" s="187"/>
      <c r="J53" s="105"/>
    </row>
    <row r="54" spans="1:10" ht="81" customHeight="1">
      <c r="A54" s="165" t="str">
        <f t="shared" ref="A54:A67" si="13">IF(OR(B54&lt;&gt;"",D54&lt;&gt;""),"["&amp;TEXT($B$2,"##")&amp;"-"&amp;TEXT(ROW()-10,"##")&amp;"]","")</f>
        <v>[Admin_login-44]</v>
      </c>
      <c r="B54" s="117" t="s">
        <v>620</v>
      </c>
      <c r="C54" s="117" t="s">
        <v>556</v>
      </c>
      <c r="D54" s="189" t="s">
        <v>598</v>
      </c>
      <c r="E54" s="188"/>
      <c r="F54" s="117"/>
      <c r="G54" s="117"/>
      <c r="H54" s="183"/>
      <c r="I54" s="125"/>
      <c r="J54" s="105"/>
    </row>
    <row r="55" spans="1:10" ht="78" customHeight="1">
      <c r="A55" s="165" t="str">
        <f t="shared" si="13"/>
        <v>[Admin_login-45]</v>
      </c>
      <c r="B55" s="117" t="s">
        <v>555</v>
      </c>
      <c r="C55" s="117" t="s">
        <v>611</v>
      </c>
      <c r="D55" s="189" t="s">
        <v>601</v>
      </c>
      <c r="E55" s="188"/>
      <c r="F55" s="117"/>
      <c r="G55" s="117"/>
      <c r="H55" s="183"/>
      <c r="I55" s="125"/>
      <c r="J55" s="105"/>
    </row>
    <row r="56" spans="1:10" ht="79.5" customHeight="1">
      <c r="A56" s="165" t="str">
        <f t="shared" si="13"/>
        <v>[Admin_login-46]</v>
      </c>
      <c r="B56" s="117" t="s">
        <v>599</v>
      </c>
      <c r="C56" s="117" t="s">
        <v>611</v>
      </c>
      <c r="D56" s="189" t="s">
        <v>610</v>
      </c>
      <c r="E56" s="188"/>
      <c r="F56" s="117"/>
      <c r="G56" s="117"/>
      <c r="H56" s="183"/>
      <c r="I56" s="125"/>
      <c r="J56" s="105"/>
    </row>
    <row r="57" spans="1:10" ht="80.25" customHeight="1">
      <c r="A57" s="165" t="str">
        <f t="shared" ref="A57" si="14">IF(OR(B57&lt;&gt;"",D57&lt;&gt;""),"["&amp;TEXT($B$2,"##")&amp;"-"&amp;TEXT(ROW()-10,"##")&amp;"]","")</f>
        <v>[Admin_login-47]</v>
      </c>
      <c r="B57" s="117" t="s">
        <v>600</v>
      </c>
      <c r="C57" s="117" t="s">
        <v>611</v>
      </c>
      <c r="D57" s="189" t="s">
        <v>621</v>
      </c>
      <c r="E57" s="188"/>
      <c r="F57" s="117"/>
      <c r="G57" s="117"/>
      <c r="H57" s="183"/>
      <c r="I57" s="125"/>
      <c r="J57" s="105"/>
    </row>
    <row r="58" spans="1:10" ht="89.25">
      <c r="A58" s="165" t="str">
        <f t="shared" si="13"/>
        <v>[Admin_login-48]</v>
      </c>
      <c r="B58" s="117" t="s">
        <v>600</v>
      </c>
      <c r="C58" s="117" t="s">
        <v>611</v>
      </c>
      <c r="D58" s="189" t="s">
        <v>609</v>
      </c>
      <c r="E58" s="188"/>
      <c r="F58" s="117"/>
      <c r="G58" s="117"/>
      <c r="H58" s="183"/>
      <c r="I58" s="125"/>
      <c r="J58" s="105"/>
    </row>
    <row r="59" spans="1:10" ht="76.5">
      <c r="A59" s="165" t="str">
        <f t="shared" si="13"/>
        <v>[Admin_login-49]</v>
      </c>
      <c r="B59" s="117" t="s">
        <v>604</v>
      </c>
      <c r="C59" s="117" t="s">
        <v>602</v>
      </c>
      <c r="D59" s="189" t="s">
        <v>608</v>
      </c>
      <c r="E59" s="188"/>
      <c r="F59" s="117"/>
      <c r="G59" s="117"/>
      <c r="H59" s="183"/>
      <c r="I59" s="125"/>
      <c r="J59" s="105"/>
    </row>
    <row r="60" spans="1:10" ht="89.25">
      <c r="A60" s="165" t="str">
        <f t="shared" si="13"/>
        <v>[Admin_login-50]</v>
      </c>
      <c r="B60" s="117" t="s">
        <v>603</v>
      </c>
      <c r="C60" s="117" t="s">
        <v>612</v>
      </c>
      <c r="D60" s="189" t="s">
        <v>607</v>
      </c>
      <c r="E60" s="188"/>
      <c r="F60" s="117"/>
      <c r="G60" s="117"/>
      <c r="H60" s="183"/>
      <c r="I60" s="125"/>
      <c r="J60" s="105"/>
    </row>
    <row r="61" spans="1:10" ht="76.5">
      <c r="A61" s="165" t="str">
        <f t="shared" si="13"/>
        <v>[Admin_login-51]</v>
      </c>
      <c r="B61" s="117" t="s">
        <v>605</v>
      </c>
      <c r="C61" s="117" t="s">
        <v>612</v>
      </c>
      <c r="D61" s="189" t="s">
        <v>606</v>
      </c>
      <c r="E61" s="188"/>
      <c r="F61" s="117"/>
      <c r="G61" s="117"/>
      <c r="H61" s="183"/>
      <c r="I61" s="125"/>
      <c r="J61" s="105"/>
    </row>
    <row r="62" spans="1:10" ht="65.25" customHeight="1">
      <c r="A62" s="165" t="str">
        <f t="shared" si="13"/>
        <v>[Admin_login-52]</v>
      </c>
      <c r="B62" s="117" t="s">
        <v>614</v>
      </c>
      <c r="C62" s="117" t="s">
        <v>616</v>
      </c>
      <c r="D62" s="189" t="s">
        <v>617</v>
      </c>
      <c r="E62" s="188"/>
      <c r="F62" s="117"/>
      <c r="G62" s="117"/>
      <c r="H62" s="183"/>
      <c r="I62" s="125"/>
      <c r="J62" s="105"/>
    </row>
    <row r="63" spans="1:10" ht="73.5" customHeight="1">
      <c r="A63" s="165" t="str">
        <f t="shared" si="13"/>
        <v>[Admin_login-53]</v>
      </c>
      <c r="B63" s="117" t="s">
        <v>615</v>
      </c>
      <c r="C63" s="117" t="s">
        <v>619</v>
      </c>
      <c r="D63" s="189" t="s">
        <v>618</v>
      </c>
      <c r="E63" s="188"/>
      <c r="F63" s="117"/>
      <c r="G63" s="117"/>
      <c r="H63" s="183"/>
      <c r="I63" s="125"/>
      <c r="J63" s="105"/>
    </row>
    <row r="64" spans="1:10" ht="89.25">
      <c r="A64" s="165" t="str">
        <f t="shared" si="13"/>
        <v>[Admin_login-54]</v>
      </c>
      <c r="B64" s="117" t="s">
        <v>622</v>
      </c>
      <c r="C64" s="117" t="s">
        <v>623</v>
      </c>
      <c r="D64" s="189" t="s">
        <v>624</v>
      </c>
      <c r="E64" s="188"/>
      <c r="F64" s="117"/>
      <c r="G64" s="117"/>
      <c r="H64" s="183"/>
      <c r="I64" s="125"/>
      <c r="J64" s="105"/>
    </row>
    <row r="65" spans="1:10" ht="51">
      <c r="A65" s="165" t="str">
        <f t="shared" si="13"/>
        <v>[Admin_login-55]</v>
      </c>
      <c r="B65" s="117" t="s">
        <v>629</v>
      </c>
      <c r="C65" s="117" t="s">
        <v>625</v>
      </c>
      <c r="D65" s="189" t="s">
        <v>626</v>
      </c>
      <c r="E65" s="168"/>
      <c r="F65" s="117"/>
      <c r="G65" s="117"/>
      <c r="H65" s="183"/>
      <c r="I65" s="168"/>
      <c r="J65" s="105"/>
    </row>
    <row r="66" spans="1:10" ht="51">
      <c r="A66" s="165" t="str">
        <f t="shared" si="13"/>
        <v>[Admin_login-56]</v>
      </c>
      <c r="B66" s="117" t="s">
        <v>628</v>
      </c>
      <c r="C66" s="117" t="s">
        <v>625</v>
      </c>
      <c r="D66" s="189" t="s">
        <v>627</v>
      </c>
      <c r="E66" s="168"/>
      <c r="F66" s="117"/>
      <c r="G66" s="117"/>
      <c r="H66" s="183"/>
      <c r="I66" s="168"/>
      <c r="J66" s="105"/>
    </row>
    <row r="67" spans="1:10" ht="51">
      <c r="A67" s="165" t="str">
        <f t="shared" si="13"/>
        <v>[Admin_login-57]</v>
      </c>
      <c r="B67" s="117" t="s">
        <v>630</v>
      </c>
      <c r="C67" s="117" t="s">
        <v>631</v>
      </c>
      <c r="D67" s="189" t="s">
        <v>632</v>
      </c>
      <c r="E67" s="168"/>
      <c r="F67" s="117"/>
      <c r="G67" s="117"/>
      <c r="H67" s="183"/>
      <c r="I67" s="168"/>
      <c r="J67" s="105"/>
    </row>
    <row r="68" spans="1:10" ht="51">
      <c r="A68" s="165" t="str">
        <f t="shared" ref="A68:A80" si="15">IF(OR(B68&lt;&gt;"",D68&lt;&gt;""),"["&amp;TEXT($B$2,"##")&amp;"-"&amp;TEXT(ROW()-10,"##")&amp;"]","")</f>
        <v>[Admin_login-58]</v>
      </c>
      <c r="B68" s="117" t="s">
        <v>633</v>
      </c>
      <c r="C68" s="117" t="s">
        <v>634</v>
      </c>
      <c r="D68" s="189" t="s">
        <v>632</v>
      </c>
      <c r="E68" s="168"/>
      <c r="F68" s="117"/>
      <c r="G68" s="117"/>
      <c r="H68" s="183"/>
      <c r="I68" s="168"/>
      <c r="J68" s="105"/>
    </row>
    <row r="69" spans="1:10" ht="51">
      <c r="A69" s="165" t="str">
        <f t="shared" si="15"/>
        <v>[Admin_login-59]</v>
      </c>
      <c r="B69" s="117" t="s">
        <v>635</v>
      </c>
      <c r="C69" s="117" t="s">
        <v>639</v>
      </c>
      <c r="D69" s="189" t="s">
        <v>643</v>
      </c>
      <c r="E69" s="168"/>
      <c r="F69" s="117"/>
      <c r="G69" s="117"/>
      <c r="H69" s="183"/>
      <c r="I69" s="168"/>
      <c r="J69" s="105"/>
    </row>
    <row r="70" spans="1:10" ht="51">
      <c r="A70" s="165" t="str">
        <f t="shared" si="15"/>
        <v>[Admin_login-60]</v>
      </c>
      <c r="B70" s="117" t="s">
        <v>636</v>
      </c>
      <c r="C70" s="117" t="s">
        <v>639</v>
      </c>
      <c r="D70" s="189" t="s">
        <v>642</v>
      </c>
      <c r="E70" s="168"/>
      <c r="F70" s="117"/>
      <c r="G70" s="117"/>
      <c r="H70" s="183"/>
      <c r="I70" s="168"/>
      <c r="J70" s="105"/>
    </row>
    <row r="71" spans="1:10" ht="51">
      <c r="A71" s="165" t="str">
        <f t="shared" si="15"/>
        <v>[Admin_login-61]</v>
      </c>
      <c r="B71" s="117" t="s">
        <v>637</v>
      </c>
      <c r="C71" s="117" t="s">
        <v>640</v>
      </c>
      <c r="D71" s="189" t="s">
        <v>654</v>
      </c>
      <c r="E71" s="168"/>
      <c r="F71" s="117"/>
      <c r="G71" s="117"/>
      <c r="H71" s="183"/>
      <c r="I71" s="168"/>
      <c r="J71" s="105"/>
    </row>
    <row r="72" spans="1:10" ht="51">
      <c r="A72" s="165" t="str">
        <f t="shared" si="15"/>
        <v>[Admin_login-62]</v>
      </c>
      <c r="B72" s="117" t="s">
        <v>638</v>
      </c>
      <c r="C72" s="117" t="s">
        <v>641</v>
      </c>
      <c r="D72" s="189" t="s">
        <v>654</v>
      </c>
      <c r="E72" s="168"/>
      <c r="F72" s="117"/>
      <c r="G72" s="117"/>
      <c r="H72" s="183"/>
      <c r="I72" s="168"/>
      <c r="J72" s="105"/>
    </row>
    <row r="73" spans="1:10" ht="51">
      <c r="A73" s="165" t="str">
        <f t="shared" si="15"/>
        <v>[Admin_login-63]</v>
      </c>
      <c r="B73" s="117" t="s">
        <v>644</v>
      </c>
      <c r="C73" s="117" t="s">
        <v>648</v>
      </c>
      <c r="D73" s="189" t="s">
        <v>652</v>
      </c>
      <c r="E73" s="168"/>
      <c r="F73" s="117"/>
      <c r="G73" s="117"/>
      <c r="H73" s="183"/>
      <c r="I73" s="168"/>
      <c r="J73" s="105"/>
    </row>
    <row r="74" spans="1:10" ht="51">
      <c r="A74" s="165" t="str">
        <f t="shared" si="15"/>
        <v>[Admin_login-64]</v>
      </c>
      <c r="B74" s="117" t="s">
        <v>645</v>
      </c>
      <c r="C74" s="117" t="s">
        <v>648</v>
      </c>
      <c r="D74" s="189" t="s">
        <v>651</v>
      </c>
      <c r="E74" s="168"/>
      <c r="F74" s="117"/>
      <c r="G74" s="117"/>
      <c r="H74" s="183"/>
      <c r="I74" s="168"/>
      <c r="J74" s="105"/>
    </row>
    <row r="75" spans="1:10" ht="51">
      <c r="A75" s="165" t="str">
        <f t="shared" si="15"/>
        <v>[Admin_login-65]</v>
      </c>
      <c r="B75" s="117" t="s">
        <v>646</v>
      </c>
      <c r="C75" s="117" t="s">
        <v>649</v>
      </c>
      <c r="D75" s="189" t="s">
        <v>653</v>
      </c>
      <c r="E75" s="168"/>
      <c r="F75" s="117"/>
      <c r="G75" s="117"/>
      <c r="H75" s="183"/>
      <c r="I75" s="168"/>
      <c r="J75" s="105"/>
    </row>
    <row r="76" spans="1:10" ht="51">
      <c r="A76" s="165" t="str">
        <f t="shared" si="15"/>
        <v>[Admin_login-66]</v>
      </c>
      <c r="B76" s="117" t="s">
        <v>647</v>
      </c>
      <c r="C76" s="117" t="s">
        <v>650</v>
      </c>
      <c r="D76" s="189" t="s">
        <v>653</v>
      </c>
      <c r="E76" s="168"/>
      <c r="F76" s="117"/>
      <c r="G76" s="117"/>
      <c r="H76" s="183"/>
      <c r="I76" s="168"/>
      <c r="J76" s="105"/>
    </row>
    <row r="77" spans="1:10" ht="51">
      <c r="A77" s="165" t="str">
        <f t="shared" si="15"/>
        <v>[Admin_login-67]</v>
      </c>
      <c r="B77" s="117" t="s">
        <v>655</v>
      </c>
      <c r="C77" s="117" t="s">
        <v>659</v>
      </c>
      <c r="D77" s="189" t="s">
        <v>664</v>
      </c>
      <c r="E77" s="168"/>
      <c r="F77" s="117"/>
      <c r="G77" s="117"/>
      <c r="H77" s="183"/>
      <c r="I77" s="168"/>
      <c r="J77" s="105"/>
    </row>
    <row r="78" spans="1:10" ht="51">
      <c r="A78" s="165" t="str">
        <f t="shared" si="15"/>
        <v>[Admin_login-68]</v>
      </c>
      <c r="B78" s="117" t="s">
        <v>656</v>
      </c>
      <c r="C78" s="117" t="s">
        <v>659</v>
      </c>
      <c r="D78" s="189" t="s">
        <v>663</v>
      </c>
      <c r="E78" s="168"/>
      <c r="F78" s="117"/>
      <c r="G78" s="117"/>
      <c r="H78" s="183"/>
      <c r="I78" s="168"/>
      <c r="J78" s="105"/>
    </row>
    <row r="79" spans="1:10" ht="51">
      <c r="A79" s="165" t="str">
        <f t="shared" si="15"/>
        <v>[Admin_login-69]</v>
      </c>
      <c r="B79" s="117" t="s">
        <v>657</v>
      </c>
      <c r="C79" s="117" t="s">
        <v>660</v>
      </c>
      <c r="D79" s="189" t="s">
        <v>662</v>
      </c>
      <c r="E79" s="168"/>
      <c r="F79" s="117"/>
      <c r="G79" s="117"/>
      <c r="H79" s="183"/>
      <c r="I79" s="168"/>
      <c r="J79" s="105"/>
    </row>
    <row r="80" spans="1:10" ht="51">
      <c r="A80" s="165" t="str">
        <f t="shared" si="15"/>
        <v>[Admin_login-70]</v>
      </c>
      <c r="B80" s="117" t="s">
        <v>658</v>
      </c>
      <c r="C80" s="117" t="s">
        <v>661</v>
      </c>
      <c r="D80" s="189" t="s">
        <v>662</v>
      </c>
      <c r="E80" s="168"/>
      <c r="F80" s="117"/>
      <c r="G80" s="117"/>
      <c r="H80" s="183"/>
      <c r="I80" s="168"/>
      <c r="J80" s="105"/>
    </row>
  </sheetData>
  <mergeCells count="6">
    <mergeCell ref="B11:I11"/>
    <mergeCell ref="B2:G2"/>
    <mergeCell ref="B3:G3"/>
    <mergeCell ref="B4:G4"/>
    <mergeCell ref="E5:G5"/>
    <mergeCell ref="E6:G6"/>
  </mergeCells>
  <dataValidations count="3">
    <dataValidation type="list" allowBlank="1" showInputMessage="1" showErrorMessage="1" sqref="G6:G8">
      <formula1>$H$2:$H$5</formula1>
    </dataValidation>
    <dataValidation type="list" allowBlank="1" showErrorMessage="1" sqref="G1:G3 F26:G26 F32:G40 F42:G48 F50:G52 F22:G24 F54:G80 F28:G30 G12:G20 F13:F20">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718</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Test case List</vt:lpstr>
      <vt:lpstr>Test Report</vt:lpstr>
      <vt:lpstr>Message Rules</vt:lpstr>
      <vt:lpstr>User_Function</vt:lpstr>
      <vt:lpstr>Admin_Function</vt:lpstr>
      <vt:lpstr>Sheet1</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2016-12-08T15:53:50Z</dcterms:modified>
  <cp:category>BM</cp:category>
</cp:coreProperties>
</file>