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roject\WingS\Report 3\"/>
    </mc:Choice>
  </mc:AlternateContent>
  <bookViews>
    <workbookView xWindow="0" yWindow="0" windowWidth="13185" windowHeight="7260" tabRatio="821" activeTab="4"/>
  </bookViews>
  <sheets>
    <sheet name="Cover" sheetId="1" r:id="rId1"/>
    <sheet name="Test case List" sheetId="2" r:id="rId2"/>
    <sheet name="Test Report" sheetId="5" r:id="rId3"/>
    <sheet name="Common" sheetId="14" r:id="rId4"/>
    <sheet name="Security" sheetId="13" r:id="rId5"/>
    <sheet name="UI" sheetId="9" r:id="rId6"/>
  </sheets>
  <externalReferences>
    <externalReference r:id="rId7"/>
  </externalReferences>
  <definedNames>
    <definedName name="ACTION" localSheetId="3">#REF!</definedName>
    <definedName name="ACTION" localSheetId="4">#REF!</definedName>
    <definedName name="ACTION">#REF!</definedName>
    <definedName name="d">'[1]Search grammar'!$C$45</definedName>
    <definedName name="Defect" comment="fsfsdfs" localSheetId="3">#REF!</definedName>
    <definedName name="Defect" comment="fsfsdfs" localSheetId="4">#REF!</definedName>
    <definedName name="Defect" comment="fsfsdfs">#REF!</definedName>
    <definedName name="dfsf" localSheetId="3">#REF!</definedName>
    <definedName name="dfsf" localSheetId="4">#REF!</definedName>
    <definedName name="dfsf">#REF!</definedName>
    <definedName name="Discover" localSheetId="3">#REF!</definedName>
    <definedName name="Discover" localSheetId="4">#REF!</definedName>
    <definedName name="Discover">#REF!</definedName>
    <definedName name="Lỗi" localSheetId="3">#REF!</definedName>
    <definedName name="Lỗi" localSheetId="4">#REF!</definedName>
    <definedName name="Lỗi">#REF!</definedName>
    <definedName name="Pass" localSheetId="3">#REF!</definedName>
    <definedName name="Pass" localSheetId="4">#REF!</definedName>
    <definedName name="Pass">#REF!</definedName>
    <definedName name="Statistic" comment="fsfsdfs" localSheetId="3">#REF!</definedName>
    <definedName name="Statistic" comment="fsfsdfs" localSheetId="4">#REF!</definedName>
    <definedName name="Statistic" comment="fsfsdfs">#REF!</definedName>
  </definedNames>
  <calcPr calcId="152511" iterate="1" iterateCount="10000" iterateDelta="1.0000000000000001E-5"/>
</workbook>
</file>

<file path=xl/calcChain.xml><?xml version="1.0" encoding="utf-8"?>
<calcChain xmlns="http://schemas.openxmlformats.org/spreadsheetml/2006/main">
  <c r="A15" i="9" l="1"/>
  <c r="A14" i="9"/>
  <c r="A13" i="9"/>
  <c r="A19" i="14"/>
  <c r="A18" i="14"/>
  <c r="A13" i="14"/>
  <c r="A12" i="14"/>
  <c r="A21" i="13" l="1"/>
  <c r="A20" i="13"/>
  <c r="A15" i="14"/>
  <c r="A14" i="14"/>
  <c r="C6" i="1"/>
  <c r="A17" i="14" l="1"/>
  <c r="A16" i="14"/>
  <c r="D6" i="14"/>
  <c r="G11" i="5" s="1"/>
  <c r="B6" i="14"/>
  <c r="E11" i="5" s="1"/>
  <c r="A6" i="14"/>
  <c r="D11" i="5" s="1"/>
  <c r="D6" i="13"/>
  <c r="G12" i="5" s="1"/>
  <c r="B6" i="13"/>
  <c r="E12" i="5" s="1"/>
  <c r="A6" i="13"/>
  <c r="D12" i="5" s="1"/>
  <c r="E6" i="14" l="1"/>
  <c r="A12" i="13"/>
  <c r="A13" i="13" l="1"/>
  <c r="A14" i="13" l="1"/>
  <c r="A15" i="13" l="1"/>
  <c r="A6" i="9"/>
  <c r="D13" i="5" s="1"/>
  <c r="D14" i="5" s="1"/>
  <c r="B6" i="9"/>
  <c r="E13" i="5" s="1"/>
  <c r="E14" i="5" s="1"/>
  <c r="D6" i="9"/>
  <c r="G13" i="5" s="1"/>
  <c r="G14" i="5" s="1"/>
  <c r="A16" i="13" l="1"/>
  <c r="A17" i="13" s="1"/>
  <c r="A19" i="13" l="1"/>
  <c r="A22" i="13" s="1"/>
  <c r="A23" i="13" s="1"/>
  <c r="C6" i="14" l="1"/>
  <c r="F11" i="5" s="1"/>
  <c r="H11" i="5"/>
  <c r="E6" i="13"/>
  <c r="C3" i="5"/>
  <c r="C4" i="5"/>
  <c r="C5" i="5" s="1"/>
  <c r="D3" i="2"/>
  <c r="D4" i="2"/>
  <c r="C6" i="13" l="1"/>
  <c r="F12" i="5" s="1"/>
  <c r="H12" i="5"/>
  <c r="A12" i="9" l="1"/>
  <c r="A16" i="9" l="1"/>
  <c r="A17" i="9" s="1"/>
  <c r="A18" i="9" s="1"/>
  <c r="A19" i="9" s="1"/>
  <c r="A20" i="9" s="1"/>
  <c r="A21" i="9" s="1"/>
  <c r="A22" i="9" s="1"/>
  <c r="A23" i="9" s="1"/>
  <c r="A24" i="9" s="1"/>
  <c r="A25" i="9" l="1"/>
  <c r="A26" i="9" s="1"/>
  <c r="E6" i="9" l="1"/>
  <c r="H13" i="5" s="1"/>
  <c r="H14" i="5" s="1"/>
  <c r="E16" i="5" s="1"/>
  <c r="E17" i="5" l="1"/>
  <c r="C6" i="9"/>
  <c r="F13" i="5" s="1"/>
  <c r="F14" i="5" s="1"/>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Chinh Vu Cong</author>
  </authors>
  <commentList>
    <comment ref="F10" authorId="0" shapeId="0">
      <text>
        <r>
          <rPr>
            <b/>
            <sz val="9"/>
            <color indexed="81"/>
            <rFont val="Tahoma"/>
            <family val="2"/>
          </rPr>
          <t>Pass
Fail
Untested
N/A</t>
        </r>
      </text>
    </comment>
    <comment ref="G10" authorId="0" shapeId="0">
      <text>
        <r>
          <rPr>
            <b/>
            <sz val="9"/>
            <color indexed="81"/>
            <rFont val="Tahoma"/>
            <family val="2"/>
          </rPr>
          <t>Pass
Fail
Untested
N/A</t>
        </r>
      </text>
    </comment>
  </commentList>
</comments>
</file>

<file path=xl/comments3.xml><?xml version="1.0" encoding="utf-8"?>
<comments xmlns="http://schemas.openxmlformats.org/spreadsheetml/2006/main">
  <authors>
    <author>Chinh Vu Cong</author>
  </authors>
  <commentList>
    <comment ref="F10" authorId="0" shapeId="0">
      <text>
        <r>
          <rPr>
            <b/>
            <sz val="9"/>
            <color indexed="81"/>
            <rFont val="Tahoma"/>
            <family val="2"/>
          </rPr>
          <t>Pass
Fail
Untested
N/A</t>
        </r>
      </text>
    </comment>
    <comment ref="G10" authorId="0" shapeId="0">
      <text>
        <r>
          <rPr>
            <b/>
            <sz val="9"/>
            <color indexed="81"/>
            <rFont val="Tahoma"/>
            <family val="2"/>
          </rPr>
          <t>Pass
Fail
Untested
N/A</t>
        </r>
      </text>
    </comment>
  </commentList>
</comments>
</file>

<file path=xl/comments4.xml><?xml version="1.0" encoding="utf-8"?>
<comments xmlns="http://schemas.openxmlformats.org/spreadsheetml/2006/main">
  <authors>
    <author>Chinh Vu Cong</author>
  </authors>
  <commentList>
    <comment ref="F10" authorId="0" shapeId="0">
      <text>
        <r>
          <rPr>
            <b/>
            <sz val="9"/>
            <color indexed="81"/>
            <rFont val="Tahoma"/>
            <family val="2"/>
          </rPr>
          <t>Pass
Fail
Untested
N/A</t>
        </r>
      </text>
    </comment>
    <comment ref="G10" authorId="0" shapeId="0">
      <text>
        <r>
          <rPr>
            <b/>
            <sz val="9"/>
            <color indexed="81"/>
            <rFont val="Tahoma"/>
            <family val="2"/>
          </rPr>
          <t>Pass
Fail
Untested
N/A</t>
        </r>
      </text>
    </comment>
  </commentList>
</comments>
</file>

<file path=xl/sharedStrings.xml><?xml version="1.0" encoding="utf-8"?>
<sst xmlns="http://schemas.openxmlformats.org/spreadsheetml/2006/main" count="261" uniqueCount="162">
  <si>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</si>
  <si>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</si>
  <si>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</si>
  <si>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</si>
  <si>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</si>
  <si>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</si>
  <si>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</si>
  <si>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</si>
  <si>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</si>
  <si>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</si>
  <si>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</si>
  <si>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</si>
  <si>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</si>
  <si>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</si>
  <si>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</si>
  <si>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</si>
  <si>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</si>
  <si>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</si>
  <si>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</si>
  <si>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</si>
  <si>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</si>
  <si>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</si>
  <si>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</si>
  <si>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</si>
  <si>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</si>
  <si>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</si>
  <si>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</si>
  <si>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</si>
  <si>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</si>
  <si>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</si>
  <si>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</si>
  <si>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</si>
  <si>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</si>
  <si>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</si>
  <si>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</si>
  <si>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Test date</t>
  </si>
  <si>
    <t>Note</t>
  </si>
  <si>
    <t>TEST REPORT</t>
  </si>
  <si>
    <t>Notes</t>
  </si>
  <si>
    <t>Module code</t>
  </si>
  <si>
    <t>Number of  test cases</t>
  </si>
  <si>
    <t>Sub total</t>
  </si>
  <si>
    <t>Test coverage</t>
  </si>
  <si>
    <t>%</t>
  </si>
  <si>
    <t>Test successful coverage</t>
  </si>
  <si>
    <t>1.0</t>
  </si>
  <si>
    <t>A</t>
  </si>
  <si>
    <t>Admin_function</t>
  </si>
  <si>
    <t>Back to Test Report</t>
  </si>
  <si>
    <t>Admin function</t>
  </si>
  <si>
    <t>User_function</t>
  </si>
  <si>
    <t>Integrating all functions of admin together then execute test</t>
  </si>
  <si>
    <t>User_login</t>
  </si>
  <si>
    <t>This test cases were created to test integration between login with all functions and all functions together</t>
  </si>
  <si>
    <t>Add new</t>
  </si>
  <si>
    <t>Registered User function</t>
  </si>
  <si>
    <t>Integrating all functions of registered user together then execute test</t>
  </si>
  <si>
    <t>Execute all Registered User unit test cases and passed</t>
  </si>
  <si>
    <t>Execute all Admin unit test cases
 and passed</t>
  </si>
  <si>
    <t>Result Chorme version 40</t>
  </si>
  <si>
    <t>Result Firefox version 30</t>
  </si>
  <si>
    <t>Common</t>
  </si>
  <si>
    <t>Check order of pointer when enter Tab</t>
  </si>
  <si>
    <t>1. Go to the page have field need to fill in (Login, register, Create Project, Update Project, ...)
2. From one text field, enter Tab</t>
  </si>
  <si>
    <t>1. Go to Homepage</t>
  </si>
  <si>
    <t>Security</t>
  </si>
  <si>
    <t>Check copy &amp; paste link to other browser</t>
  </si>
  <si>
    <t>Login screen is displayed.</t>
  </si>
  <si>
    <t>UI</t>
  </si>
  <si>
    <t>Check width of page</t>
  </si>
  <si>
    <t>Check display greeting when user login successfully</t>
  </si>
  <si>
    <t>1. Login successfully
2. Confirm display greeting</t>
  </si>
  <si>
    <t>Check header of screen</t>
  </si>
  <si>
    <t>Confirm header of screen</t>
  </si>
  <si>
    <t xml:space="preserve">Display header that has font, layout &amp; spelling is the same as design    </t>
  </si>
  <si>
    <t>Check footer of screen</t>
  </si>
  <si>
    <t>Confirm footer of screen</t>
  </si>
  <si>
    <t>Check title of screen</t>
  </si>
  <si>
    <t>Confirm title of screen</t>
  </si>
  <si>
    <t>Display title that has font, layout &amp; spelling is the same as design</t>
  </si>
  <si>
    <t>Check GUI of link</t>
  </si>
  <si>
    <t>Check UI of link</t>
  </si>
  <si>
    <t>Display link that has font, layout &amp; spelling is the same as design</t>
  </si>
  <si>
    <t>Check GUI of menu on screen</t>
  </si>
  <si>
    <t>Confirm label on menu</t>
  </si>
  <si>
    <t>Display label that has font, layout &amp; spelling is the same design</t>
  </si>
  <si>
    <t>Check tab order</t>
  </si>
  <si>
    <t>Press tab continuously</t>
  </si>
  <si>
    <t xml:space="preserve">Tab order follow:  left to right, top to down </t>
  </si>
  <si>
    <t xml:space="preserve">Check mouse hover </t>
  </si>
  <si>
    <t>Mouse hover over link</t>
  </si>
  <si>
    <t>Mouse pointer has hand symbol</t>
  </si>
  <si>
    <t>Check tab selection color</t>
  </si>
  <si>
    <t>Confirm tab selection color</t>
  </si>
  <si>
    <t>Color of selected tab is changed</t>
  </si>
  <si>
    <t xml:space="preserve">Check consistent color of tab selection on all pages </t>
  </si>
  <si>
    <t xml:space="preserve">Confirm  consistent color of tab selection on all pages </t>
  </si>
  <si>
    <t>Color of all tabs selection is the same</t>
  </si>
  <si>
    <t>1. Login on one browser
2. Click Dự án đã ủng hộ
3. Copy link
4. Change to other browser
5. Paste link and press Enter</t>
  </si>
  <si>
    <t>1. Login on one browser
2. Click Dự án theo dõi
3. Copy link
4. Change to other browser
5. Paste link and press Enter</t>
  </si>
  <si>
    <t>Message</t>
  </si>
  <si>
    <t>1. Login on one browser
2. Click Tin nhắn
3. Copy link
4. Change to other browser
5. Paste link and press Enter</t>
  </si>
  <si>
    <t>1. Login on one browser
2. Click Tài khoản
3. Copy link
4. Change to other browser
5. Paste link and press Enter</t>
  </si>
  <si>
    <t>Language of system is Vietnamese</t>
  </si>
  <si>
    <t xml:space="preserve">Display Homepage with name and avatar of user </t>
  </si>
  <si>
    <t>1. This page is displayed
2. Pointer is move to next textfield with order from left to right and up to down</t>
  </si>
  <si>
    <t>1. Login on one browser
2. Click Tạo mới
2. Copy link
3. Change to other browser
4. Paste link and press Enter</t>
  </si>
  <si>
    <t>Edit ID on link</t>
  </si>
  <si>
    <t>1. Login on one browser
2. Click on one exist project
3. Copy link
4. Change to other browser
5. Paste link 
6. Edit ID number on link to number which is not existed on list then press Enter</t>
  </si>
  <si>
    <t>Return to Error page</t>
  </si>
  <si>
    <t>Public profile</t>
  </si>
  <si>
    <t>1. Login on one browser
2. Click on one exist project then click on Creator
3. Copy link
4. Change to other browser
5. Paste link 
6. Edit ID number on link to number which is not existed on list then press Enter</t>
  </si>
  <si>
    <t>Search category</t>
  </si>
  <si>
    <t>1. Login on one browser
2. Click on category of a project
3. Copy link
4. Change to other browser
5. Paste link 
6. Edit ID number on link to number which is not existed on list then press Enter</t>
  </si>
  <si>
    <t>1. Login on one browser
2. Click Tin nhắn then click on an exist mesage
3. Copy link
5. Paste link 
6. Edit ID number on link to number which is not existed on list then press Enter</t>
  </si>
  <si>
    <t>1. Open web page
2. Open all pages and check language</t>
  </si>
  <si>
    <t>Check displaying language of the system when open website</t>
  </si>
  <si>
    <t>Display footer that has font, layout &amp; spelling is the same as design</t>
  </si>
  <si>
    <t>DuyTN</t>
  </si>
  <si>
    <t>NghiaDT</t>
  </si>
  <si>
    <t>WingS</t>
  </si>
  <si>
    <t>WS</t>
  </si>
  <si>
    <t>WS_CommonTest Case_v1.0_EN</t>
  </si>
  <si>
    <t>Check click on 'WingS'</t>
  </si>
  <si>
    <t>Click on 'WingS'</t>
  </si>
  <si>
    <t>Check click on 'Sự kiện'</t>
  </si>
  <si>
    <t>Check click on 'Trang chủ'</t>
  </si>
  <si>
    <t>Check click on 'Thảo luận'</t>
  </si>
  <si>
    <t>Check click on 'Về chúng tôi'</t>
  </si>
  <si>
    <t>Check click on 'Lên hệ'</t>
  </si>
  <si>
    <t>click on 'Trang chủ'</t>
  </si>
  <si>
    <t>Click on 'Lên hệ'</t>
  </si>
  <si>
    <t>Click on 'Về chúng tôi'</t>
  </si>
  <si>
    <t>Click on 'Sự kiện'</t>
  </si>
  <si>
    <t>1. Go to Contact page</t>
  </si>
  <si>
    <t>Click on 'Thảo luận'</t>
  </si>
  <si>
    <t>1.Go to Discussion page</t>
  </si>
  <si>
    <t>1. Go to About Us page</t>
  </si>
  <si>
    <t>1.Go to Event page</t>
  </si>
  <si>
    <t>DuyTn</t>
  </si>
  <si>
    <t>Created Event</t>
  </si>
  <si>
    <t>Created Post</t>
  </si>
  <si>
    <t>Event Detail</t>
  </si>
  <si>
    <t>Post Detail</t>
  </si>
  <si>
    <t>Edit Event</t>
  </si>
  <si>
    <t>Account Detail</t>
  </si>
  <si>
    <t>Check scroll bar</t>
  </si>
  <si>
    <t>Scroll bar scroll up and down web page</t>
  </si>
  <si>
    <t xml:space="preserve">List enviroment requires in this system
1. Server: 
2. Database server: SQL Server 2012
3. Browser: Google Chrome 40, Mozzila Firefox 30
4. Operation System: Window 8.1 Professional 64 bit </t>
  </si>
  <si>
    <t>Donate Event</t>
  </si>
  <si>
    <t>1. Login on one browser
2. Click Event đã tạo
3. Copy link
4. Change to other browser
5. Paste link and press Enter</t>
  </si>
  <si>
    <t xml:space="preserve">Check width of browser </t>
  </si>
  <si>
    <t>- Width of page is full
- Scrollbar of browser is displayed</t>
  </si>
  <si>
    <t>1. Homepage is displayed 
2. Display Contact page</t>
  </si>
  <si>
    <t>When clicking on link at Home page screen</t>
  </si>
  <si>
    <t>1. Go to Home page  
2. Click on Liên hệ at footer</t>
  </si>
  <si>
    <t>--/--/2016</t>
  </si>
  <si>
    <t>Check icon loading when go to wings.com</t>
  </si>
  <si>
    <t>Confirm icon loading</t>
  </si>
  <si>
    <t xml:space="preserve">1. Go to Wings.com
</t>
  </si>
  <si>
    <t>Check processbar when go to wings.com</t>
  </si>
  <si>
    <t>Confirm processbar on top of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</si>
</sst>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26">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charset val="128"/>
    </font>
    <font>
      <sz val="11"/>
      <name val="ＭＳ Ｐゴシック"/>
      <family val="3"/>
      <charset val="128"/>
    </font>
    <font>
      <b/>
      <u/>
      <sz val="9"/>
      <color indexed="12"/>
      <name val="Tahoma"/>
      <family val="2"/>
    </font>
    <font>
      <b/>
      <sz val="9"/>
      <color indexed="81"/>
      <name val="Tahoma"/>
      <family val="2"/>
    </font>
    <font>
      <sz val="10"/>
      <color theme="0"/>
      <name val="Tahoma"/>
      <family val="2"/>
    </font>
  </fonts>
  <fills count="7">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0"/>
        <bgColor indexed="26"/>
      </patternFill>
    </fill>
  </fills>
  <borders count="35">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style="thin">
        <color indexed="8"/>
      </right>
      <top style="thin">
        <color indexed="8"/>
      </top>
      <bottom/>
      <diagonal/>
    </border>
    <border>
      <left/>
      <right style="medium">
        <color indexed="8"/>
      </right>
      <top/>
      <bottom/>
      <diagonal/>
    </border>
    <border>
      <left style="hair">
        <color indexed="8"/>
      </left>
      <right style="medium">
        <color indexed="8"/>
      </right>
      <top style="thin">
        <color indexed="8"/>
      </top>
      <bottom style="hair">
        <color indexed="8"/>
      </bottom>
      <diagonal/>
    </border>
    <border>
      <left style="hair">
        <color indexed="8"/>
      </left>
      <right style="medium">
        <color indexed="8"/>
      </right>
      <top style="hair">
        <color indexed="8"/>
      </top>
      <bottom style="hair">
        <color indexed="8"/>
      </bottom>
      <diagonal/>
    </border>
    <border>
      <left/>
      <right/>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hair">
        <color indexed="8"/>
      </right>
      <top style="thin">
        <color indexed="8"/>
      </top>
      <bottom style="hair">
        <color indexed="8"/>
      </bottom>
      <diagonal/>
    </border>
    <border>
      <left style="medium">
        <color indexed="8"/>
      </left>
      <right style="hair">
        <color indexed="8"/>
      </right>
      <top style="hair">
        <color indexed="8"/>
      </top>
      <bottom style="hair">
        <color indexed="8"/>
      </bottom>
      <diagonal/>
    </border>
    <border>
      <left style="medium">
        <color indexed="8"/>
      </left>
      <right style="hair">
        <color indexed="8"/>
      </right>
      <top style="hair">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medium">
        <color indexed="8"/>
      </bottom>
      <diagonal/>
    </border>
    <border>
      <left/>
      <right style="thin">
        <color indexed="8"/>
      </right>
      <top/>
      <bottom/>
      <diagonal/>
    </border>
    <border>
      <left style="thin">
        <color indexed="8"/>
      </left>
      <right/>
      <top/>
      <bottom/>
      <diagonal/>
    </border>
    <border>
      <left style="thin">
        <color indexed="8"/>
      </left>
      <right style="thin">
        <color indexed="64"/>
      </right>
      <top style="thin">
        <color indexed="64"/>
      </top>
      <bottom style="thin">
        <color indexed="64"/>
      </bottom>
      <diagonal/>
    </border>
    <border>
      <left style="thin">
        <color indexed="8"/>
      </left>
      <right style="thin">
        <color indexed="64"/>
      </right>
      <top style="thin">
        <color indexed="8"/>
      </top>
      <bottom style="thin">
        <color indexed="64"/>
      </bottom>
      <diagonal/>
    </border>
  </borders>
  <cellStyleXfs count="8">
    <xf numFmtId="0" fontId="0" fillId="0" borderId="0"/>
    <xf numFmtId="0" fontId="16" fillId="0" borderId="0" applyNumberFormat="0" applyFill="0" applyBorder="0" applyAlignment="0" applyProtection="0"/>
    <xf numFmtId="0" fontId="22" fillId="0" borderId="0"/>
    <xf numFmtId="0" fontId="21" fillId="0" borderId="0"/>
    <xf numFmtId="0" fontId="21" fillId="0" borderId="0"/>
    <xf numFmtId="0" fontId="2" fillId="0" borderId="0"/>
    <xf numFmtId="0" fontId="1" fillId="0" borderId="0"/>
    <xf numFmtId="0" fontId="1" fillId="0" borderId="0"/>
  </cellStyleXfs>
  <cellXfs count="150">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7" fillId="2" borderId="2" xfId="0" applyFont="1" applyFill="1" applyBorder="1" applyAlignment="1">
      <alignment horizontal="left"/>
    </xf>
    <xf numFmtId="0" fontId="3" fillId="0" borderId="3" xfId="0" applyFont="1" applyBorder="1" applyAlignment="1"/>
    <xf numFmtId="0" fontId="7" fillId="2" borderId="2" xfId="0" applyFont="1" applyFill="1" applyBorder="1" applyAlignment="1">
      <alignment horizontal="left" vertical="center"/>
    </xf>
    <xf numFmtId="0" fontId="3" fillId="0" borderId="0" xfId="0" applyFont="1" applyBorder="1" applyAlignment="1"/>
    <xf numFmtId="0" fontId="8" fillId="0" borderId="0" xfId="0" applyFont="1" applyBorder="1" applyAlignment="1">
      <alignment horizontal="left" indent="1"/>
    </xf>
    <xf numFmtId="0" fontId="7" fillId="0" borderId="0" xfId="0" applyFont="1" applyAlignment="1">
      <alignment horizontal="left"/>
    </xf>
    <xf numFmtId="0" fontId="3" fillId="0" borderId="0" xfId="0" applyFont="1" applyAlignment="1">
      <alignment vertical="center"/>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0" borderId="0" xfId="0" applyFont="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0" fontId="8" fillId="0" borderId="8" xfId="0" applyFont="1" applyBorder="1" applyAlignment="1">
      <alignment vertical="top" wrapText="1"/>
    </xf>
    <xf numFmtId="164" fontId="3" fillId="0" borderId="9" xfId="0" applyNumberFormat="1" applyFont="1" applyBorder="1" applyAlignment="1">
      <alignment vertical="top"/>
    </xf>
    <xf numFmtId="0" fontId="3" fillId="0" borderId="8"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1" fontId="9" fillId="4" borderId="4" xfId="0" applyNumberFormat="1" applyFont="1" applyFill="1" applyBorder="1" applyAlignment="1">
      <alignment horizontal="center" vertical="center"/>
    </xf>
    <xf numFmtId="0" fontId="9" fillId="4" borderId="5"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6" xfId="0" applyFont="1" applyFill="1" applyBorder="1" applyAlignment="1">
      <alignment horizontal="center" vertical="center"/>
    </xf>
    <xf numFmtId="1" fontId="3" fillId="2" borderId="9" xfId="0" applyNumberFormat="1" applyFont="1" applyFill="1" applyBorder="1" applyAlignment="1">
      <alignment vertical="center"/>
    </xf>
    <xf numFmtId="49" fontId="3" fillId="2" borderId="7" xfId="0" applyNumberFormat="1" applyFont="1" applyFill="1" applyBorder="1" applyAlignment="1">
      <alignment horizontal="left" vertical="center"/>
    </xf>
    <xf numFmtId="0" fontId="15" fillId="2" borderId="7" xfId="1" applyNumberFormat="1" applyFont="1" applyFill="1" applyBorder="1" applyAlignment="1" applyProtection="1">
      <alignment horizontal="left" vertical="center"/>
    </xf>
    <xf numFmtId="0" fontId="3" fillId="2" borderId="8" xfId="0" applyFont="1" applyFill="1" applyBorder="1" applyAlignment="1">
      <alignment horizontal="left" vertical="center"/>
    </xf>
    <xf numFmtId="0" fontId="3" fillId="2" borderId="7" xfId="0" applyFont="1" applyFill="1" applyBorder="1" applyAlignment="1">
      <alignment horizontal="left" vertical="center"/>
    </xf>
    <xf numFmtId="1" fontId="3" fillId="2" borderId="10" xfId="0" applyNumberFormat="1" applyFont="1" applyFill="1" applyBorder="1" applyAlignment="1">
      <alignment vertical="center"/>
    </xf>
    <xf numFmtId="49" fontId="3" fillId="2" borderId="11" xfId="0" applyNumberFormat="1"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18" fillId="2" borderId="0" xfId="0" applyFont="1" applyFill="1" applyBorder="1" applyAlignment="1">
      <alignment horizontal="center" wrapText="1"/>
    </xf>
    <xf numFmtId="0" fontId="9" fillId="3" borderId="2" xfId="4" applyFont="1" applyFill="1" applyBorder="1" applyAlignment="1">
      <alignment horizontal="center" vertical="center" wrapText="1"/>
    </xf>
    <xf numFmtId="0" fontId="9" fillId="3" borderId="14" xfId="4" applyFont="1" applyFill="1" applyBorder="1" applyAlignment="1">
      <alignment horizontal="center" vertical="center" wrapText="1"/>
    </xf>
    <xf numFmtId="0" fontId="14" fillId="2" borderId="0" xfId="3" applyFont="1" applyFill="1" applyBorder="1"/>
    <xf numFmtId="0" fontId="3" fillId="2" borderId="0" xfId="3" applyFont="1" applyFill="1" applyBorder="1"/>
    <xf numFmtId="164" fontId="3" fillId="2" borderId="0" xfId="3" applyNumberFormat="1" applyFont="1" applyFill="1" applyBorder="1"/>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3" xfId="0" applyFont="1" applyFill="1" applyBorder="1" applyAlignment="1">
      <alignment vertical="top"/>
    </xf>
    <xf numFmtId="0" fontId="7" fillId="2" borderId="0" xfId="0" applyFont="1" applyFill="1"/>
    <xf numFmtId="0" fontId="8" fillId="2" borderId="0" xfId="3" applyFont="1" applyFill="1" applyBorder="1"/>
    <xf numFmtId="0" fontId="3" fillId="2" borderId="0" xfId="0" applyFont="1" applyFill="1" applyBorder="1"/>
    <xf numFmtId="0" fontId="3" fillId="2" borderId="15" xfId="0" applyFont="1" applyFill="1" applyBorder="1" applyAlignment="1"/>
    <xf numFmtId="0" fontId="9" fillId="3" borderId="5" xfId="0" applyNumberFormat="1" applyFont="1" applyFill="1" applyBorder="1" applyAlignment="1">
      <alignment horizontal="center"/>
    </xf>
    <xf numFmtId="0" fontId="9" fillId="3" borderId="5" xfId="0" applyNumberFormat="1" applyFont="1" applyFill="1" applyBorder="1" applyAlignment="1">
      <alignment horizontal="center" wrapText="1"/>
    </xf>
    <xf numFmtId="0" fontId="9" fillId="3" borderId="16" xfId="0" applyNumberFormat="1" applyFont="1" applyFill="1" applyBorder="1" applyAlignment="1">
      <alignment horizontal="center" wrapText="1"/>
    </xf>
    <xf numFmtId="0" fontId="3" fillId="2" borderId="15" xfId="0" applyFont="1" applyFill="1" applyBorder="1"/>
    <xf numFmtId="0" fontId="3" fillId="2" borderId="7" xfId="0" applyNumberFormat="1" applyFont="1" applyFill="1" applyBorder="1" applyAlignment="1">
      <alignment horizontal="center"/>
    </xf>
    <xf numFmtId="0" fontId="3" fillId="2" borderId="17" xfId="0" applyNumberFormat="1" applyFont="1" applyFill="1" applyBorder="1" applyAlignment="1">
      <alignment horizontal="center"/>
    </xf>
    <xf numFmtId="0" fontId="9" fillId="3" borderId="11" xfId="0" applyFont="1" applyFill="1" applyBorder="1"/>
    <xf numFmtId="0" fontId="19" fillId="3" borderId="11" xfId="0" applyFont="1" applyFill="1" applyBorder="1" applyAlignment="1">
      <alignment horizontal="center"/>
    </xf>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7" fillId="2" borderId="0" xfId="0" applyFont="1" applyFill="1" applyBorder="1" applyAlignment="1">
      <alignment horizontal="left"/>
    </xf>
    <xf numFmtId="2" fontId="20" fillId="2" borderId="0" xfId="0" applyNumberFormat="1" applyFont="1" applyFill="1" applyBorder="1" applyAlignment="1">
      <alignment horizontal="right" wrapText="1"/>
    </xf>
    <xf numFmtId="14" fontId="8" fillId="0" borderId="9"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16" fillId="2" borderId="7" xfId="1" applyNumberFormat="1" applyFill="1" applyBorder="1" applyAlignment="1" applyProtection="1">
      <alignment horizontal="left" vertical="center"/>
    </xf>
    <xf numFmtId="0" fontId="18" fillId="2" borderId="18" xfId="2" applyFont="1" applyFill="1" applyBorder="1" applyAlignment="1">
      <alignment wrapText="1"/>
    </xf>
    <xf numFmtId="0" fontId="3" fillId="2" borderId="18" xfId="2" applyFont="1" applyFill="1" applyBorder="1" applyAlignment="1">
      <alignment wrapText="1"/>
    </xf>
    <xf numFmtId="0" fontId="14" fillId="2" borderId="0" xfId="2" applyFont="1" applyFill="1" applyAlignment="1" applyProtection="1">
      <alignment wrapText="1"/>
    </xf>
    <xf numFmtId="0" fontId="18" fillId="2" borderId="0" xfId="2" applyFont="1" applyFill="1" applyAlignment="1"/>
    <xf numFmtId="0" fontId="12" fillId="2" borderId="0" xfId="2" applyFont="1" applyFill="1" applyAlignment="1"/>
    <xf numFmtId="0" fontId="12" fillId="2" borderId="2" xfId="2" applyFont="1" applyFill="1" applyBorder="1" applyAlignment="1">
      <alignment horizontal="center" vertical="center" wrapText="1"/>
    </xf>
    <xf numFmtId="0" fontId="12" fillId="2" borderId="1" xfId="2" applyFont="1" applyFill="1" applyBorder="1" applyAlignment="1">
      <alignment horizontal="center" vertical="center" wrapText="1"/>
    </xf>
    <xf numFmtId="0" fontId="3" fillId="2" borderId="0" xfId="2" applyFont="1" applyFill="1" applyBorder="1" applyAlignment="1">
      <alignment horizontal="center" wrapText="1"/>
    </xf>
    <xf numFmtId="0" fontId="17" fillId="2" borderId="0" xfId="2" applyFont="1" applyFill="1" applyBorder="1" applyAlignment="1">
      <alignment horizontal="center" wrapText="1"/>
    </xf>
    <xf numFmtId="0" fontId="18" fillId="2" borderId="19" xfId="2" applyFont="1" applyFill="1" applyBorder="1" applyAlignment="1">
      <alignment horizontal="center" vertical="center"/>
    </xf>
    <xf numFmtId="0" fontId="18" fillId="2" borderId="20" xfId="2" applyFont="1" applyFill="1" applyBorder="1" applyAlignment="1">
      <alignment horizontal="center" vertical="center"/>
    </xf>
    <xf numFmtId="0" fontId="18" fillId="2" borderId="0" xfId="2" applyFont="1" applyFill="1" applyBorder="1" applyAlignment="1">
      <alignment horizontal="center" wrapText="1"/>
    </xf>
    <xf numFmtId="0" fontId="3" fillId="2" borderId="0" xfId="2" applyFont="1" applyFill="1"/>
    <xf numFmtId="0" fontId="17" fillId="6" borderId="0" xfId="2" applyFont="1" applyFill="1"/>
    <xf numFmtId="0" fontId="3" fillId="2" borderId="0" xfId="2" applyFont="1" applyFill="1" applyAlignment="1"/>
    <xf numFmtId="0" fontId="16" fillId="2" borderId="7" xfId="1" applyFill="1" applyBorder="1" applyAlignment="1">
      <alignment horizontal="left" vertical="center"/>
    </xf>
    <xf numFmtId="0" fontId="3" fillId="2" borderId="8" xfId="0" applyFont="1" applyFill="1" applyBorder="1" applyAlignment="1">
      <alignment horizontal="left" vertical="center" wrapText="1"/>
    </xf>
    <xf numFmtId="0" fontId="3" fillId="2" borderId="7" xfId="1" applyNumberFormat="1" applyFont="1" applyFill="1" applyBorder="1" applyAlignment="1" applyProtection="1">
      <alignment horizontal="left" vertical="center" wrapText="1"/>
    </xf>
    <xf numFmtId="14" fontId="7" fillId="2" borderId="3" xfId="0" applyNumberFormat="1" applyFont="1" applyFill="1" applyBorder="1" applyAlignment="1">
      <alignment horizontal="left"/>
    </xf>
    <xf numFmtId="15" fontId="3" fillId="0" borderId="7" xfId="0" applyNumberFormat="1" applyFont="1" applyBorder="1" applyAlignment="1">
      <alignment vertical="center"/>
    </xf>
    <xf numFmtId="0" fontId="3" fillId="6" borderId="21" xfId="4" applyFont="1" applyFill="1" applyBorder="1" applyAlignment="1">
      <alignment vertical="top" wrapText="1"/>
    </xf>
    <xf numFmtId="0" fontId="18" fillId="6" borderId="21" xfId="2" applyFont="1" applyFill="1" applyBorder="1" applyAlignment="1">
      <alignment horizontal="left" vertical="top" wrapText="1"/>
    </xf>
    <xf numFmtId="14" fontId="3" fillId="6" borderId="21" xfId="4" applyNumberFormat="1" applyFont="1" applyFill="1" applyBorder="1" applyAlignment="1">
      <alignment vertical="top" wrapText="1"/>
    </xf>
    <xf numFmtId="0" fontId="3" fillId="6" borderId="21" xfId="2" applyFont="1" applyFill="1" applyBorder="1" applyAlignment="1">
      <alignment vertical="top" wrapText="1"/>
    </xf>
    <xf numFmtId="0" fontId="23" fillId="2" borderId="18" xfId="1" applyNumberFormat="1" applyFont="1" applyFill="1" applyBorder="1" applyAlignment="1"/>
    <xf numFmtId="0" fontId="14" fillId="2" borderId="22" xfId="4" applyNumberFormat="1" applyFont="1" applyFill="1" applyBorder="1" applyAlignment="1">
      <alignment horizontal="left" wrapText="1"/>
    </xf>
    <xf numFmtId="0" fontId="14" fillId="2" borderId="23" xfId="4" applyNumberFormat="1" applyFont="1" applyFill="1" applyBorder="1" applyAlignment="1">
      <alignment horizontal="left" wrapText="1"/>
    </xf>
    <xf numFmtId="0" fontId="12" fillId="2" borderId="23" xfId="2" applyNumberFormat="1" applyFont="1" applyFill="1" applyBorder="1" applyAlignment="1">
      <alignment horizontal="center" vertical="center"/>
    </xf>
    <xf numFmtId="0" fontId="18" fillId="2" borderId="24" xfId="2" applyNumberFormat="1" applyFont="1" applyFill="1" applyBorder="1" applyAlignment="1">
      <alignment horizontal="center" vertical="center"/>
    </xf>
    <xf numFmtId="0" fontId="18" fillId="2" borderId="0" xfId="2" applyNumberFormat="1" applyFont="1" applyFill="1" applyAlignment="1"/>
    <xf numFmtId="0" fontId="9" fillId="3" borderId="2" xfId="4" applyNumberFormat="1" applyFont="1" applyFill="1" applyBorder="1" applyAlignment="1">
      <alignment horizontal="center" vertical="center" wrapText="1"/>
    </xf>
    <xf numFmtId="0" fontId="3" fillId="2" borderId="0" xfId="2" applyNumberFormat="1" applyFont="1" applyFill="1"/>
    <xf numFmtId="0" fontId="25" fillId="6" borderId="0" xfId="2" applyFont="1" applyFill="1" applyAlignment="1" applyProtection="1">
      <alignment wrapText="1"/>
    </xf>
    <xf numFmtId="0" fontId="25" fillId="6" borderId="0" xfId="2" applyFont="1" applyFill="1" applyBorder="1" applyAlignment="1">
      <alignment horizontal="left" wrapText="1"/>
    </xf>
    <xf numFmtId="0" fontId="15" fillId="0" borderId="7" xfId="1" applyFont="1" applyBorder="1"/>
    <xf numFmtId="0" fontId="9" fillId="3" borderId="25" xfId="0" applyNumberFormat="1" applyFont="1" applyFill="1" applyBorder="1" applyAlignment="1">
      <alignment horizontal="center"/>
    </xf>
    <xf numFmtId="0" fontId="3" fillId="2" borderId="26" xfId="0" applyNumberFormat="1" applyFont="1" applyFill="1" applyBorder="1" applyAlignment="1">
      <alignment horizontal="center"/>
    </xf>
    <xf numFmtId="0" fontId="19" fillId="3" borderId="27" xfId="0" applyNumberFormat="1" applyFont="1" applyFill="1" applyBorder="1" applyAlignment="1">
      <alignment horizontal="center"/>
    </xf>
    <xf numFmtId="49" fontId="8" fillId="0" borderId="3" xfId="0" quotePrefix="1" applyNumberFormat="1" applyFont="1" applyBorder="1" applyAlignment="1">
      <alignment horizontal="left" indent="1"/>
    </xf>
    <xf numFmtId="0" fontId="3" fillId="2" borderId="21" xfId="4" applyFont="1" applyFill="1" applyBorder="1" applyAlignment="1">
      <alignment vertical="top" wrapText="1"/>
    </xf>
    <xf numFmtId="0" fontId="14" fillId="5" borderId="0" xfId="4" applyFont="1" applyFill="1" applyBorder="1" applyAlignment="1">
      <alignment horizontal="left" vertical="center"/>
    </xf>
    <xf numFmtId="0" fontId="14" fillId="5" borderId="31" xfId="4" applyFont="1" applyFill="1" applyBorder="1" applyAlignment="1">
      <alignment horizontal="left" vertical="center"/>
    </xf>
    <xf numFmtId="0" fontId="14" fillId="5" borderId="32" xfId="4" applyFont="1" applyFill="1" applyBorder="1" applyAlignment="1">
      <alignment horizontal="left" vertical="center"/>
    </xf>
    <xf numFmtId="0" fontId="18" fillId="2" borderId="0" xfId="2" applyNumberFormat="1" applyFont="1" applyFill="1" applyBorder="1" applyAlignment="1">
      <alignment horizontal="center" vertical="center"/>
    </xf>
    <xf numFmtId="0" fontId="18" fillId="2" borderId="0" xfId="2" applyFont="1" applyFill="1" applyBorder="1" applyAlignment="1">
      <alignment horizontal="center" vertical="center"/>
    </xf>
    <xf numFmtId="0" fontId="18" fillId="2" borderId="0" xfId="2" applyFont="1" applyFill="1" applyBorder="1" applyAlignment="1">
      <alignment horizontal="center" vertical="center" wrapText="1"/>
    </xf>
    <xf numFmtId="0" fontId="14" fillId="5" borderId="33" xfId="4" applyFont="1" applyFill="1" applyBorder="1" applyAlignment="1">
      <alignment horizontal="left" vertical="center"/>
    </xf>
    <xf numFmtId="0" fontId="14" fillId="5" borderId="34" xfId="4" applyFont="1" applyFill="1" applyBorder="1" applyAlignment="1">
      <alignment horizontal="left" vertical="center"/>
    </xf>
    <xf numFmtId="0" fontId="6" fillId="0" borderId="2" xfId="0" applyFont="1" applyBorder="1" applyAlignment="1">
      <alignment horizontal="center" vertical="center"/>
    </xf>
    <xf numFmtId="0" fontId="8" fillId="0" borderId="2" xfId="0" applyFont="1" applyBorder="1" applyAlignment="1">
      <alignment horizontal="left"/>
    </xf>
    <xf numFmtId="0" fontId="7" fillId="2" borderId="2" xfId="0" applyFont="1" applyFill="1" applyBorder="1" applyAlignment="1">
      <alignment horizontal="left" vertical="center"/>
    </xf>
    <xf numFmtId="0" fontId="8" fillId="0" borderId="2" xfId="0" applyFont="1" applyBorder="1" applyAlignment="1">
      <alignment horizontal="left" vertic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applyAlignment="1"/>
    <xf numFmtId="0" fontId="8" fillId="2" borderId="2" xfId="0" applyFont="1" applyFill="1" applyBorder="1" applyAlignment="1">
      <alignment horizontal="left"/>
    </xf>
    <xf numFmtId="0" fontId="7" fillId="2" borderId="2" xfId="0" applyFont="1" applyFill="1" applyBorder="1" applyAlignment="1">
      <alignment horizontal="left"/>
    </xf>
    <xf numFmtId="0" fontId="8" fillId="2" borderId="2" xfId="3" applyFont="1" applyFill="1" applyBorder="1" applyAlignment="1">
      <alignment vertical="top"/>
    </xf>
    <xf numFmtId="0" fontId="6" fillId="2" borderId="0" xfId="3" applyFont="1" applyFill="1" applyBorder="1" applyAlignment="1">
      <alignment horizontal="center"/>
    </xf>
    <xf numFmtId="0" fontId="8" fillId="6" borderId="28" xfId="4" applyFont="1" applyFill="1" applyBorder="1" applyAlignment="1">
      <alignment horizontal="left" wrapText="1"/>
    </xf>
    <xf numFmtId="0" fontId="8" fillId="6" borderId="29" xfId="4" applyFont="1" applyFill="1" applyBorder="1" applyAlignment="1">
      <alignment horizontal="left" wrapText="1"/>
    </xf>
    <xf numFmtId="0" fontId="12" fillId="2" borderId="28" xfId="2" applyFont="1" applyFill="1" applyBorder="1" applyAlignment="1">
      <alignment horizontal="center" vertical="center" wrapText="1"/>
    </xf>
    <xf numFmtId="0" fontId="18" fillId="2" borderId="30" xfId="2" applyFont="1" applyFill="1" applyBorder="1" applyAlignment="1">
      <alignment horizontal="center" vertical="center" wrapText="1"/>
    </xf>
    <xf numFmtId="0" fontId="3" fillId="6" borderId="21" xfId="4" quotePrefix="1" applyFont="1" applyFill="1" applyBorder="1" applyAlignment="1">
      <alignment vertical="top" wrapText="1"/>
    </xf>
    <xf numFmtId="14" fontId="8" fillId="0" borderId="3" xfId="0" quotePrefix="1" applyNumberFormat="1" applyFont="1" applyBorder="1" applyAlignment="1">
      <alignment horizontal="left" indent="1"/>
    </xf>
  </cellXfs>
  <cellStyles count="8">
    <cellStyle name="Hyperlink" xfId="1" builtinId="8"/>
    <cellStyle name="Normal" xfId="0" builtinId="0"/>
    <cellStyle name="Normal 2" xfId="2"/>
    <cellStyle name="Normal 3" xfId="6"/>
    <cellStyle name="Normal 3 2" xfId="7"/>
    <cellStyle name="Normal_Functional Test Case v1.0" xfId="3"/>
    <cellStyle name="Normal_Sheet1" xfId="4"/>
    <cellStyle name="標準_結合試験(AllOvertheWorld)"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918"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earch%20gramma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rch gramma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zoomScaleNormal="100" workbookViewId="0">
      <selection activeCell="G13" sqref="G13"/>
    </sheetView>
  </sheetViews>
  <sheetFormatPr defaultRowHeight="12.75"/>
  <cols>
    <col min="1" max="1" width="2.25" style="1" customWidth="1"/>
    <col min="2" max="2" width="19.625" style="2" customWidth="1"/>
    <col min="3" max="3" width="9.25" style="1" customWidth="1"/>
    <col min="4" max="4" width="14.5" style="1" customWidth="1"/>
    <col min="5" max="5" width="8" style="1" customWidth="1"/>
    <col min="6" max="6" width="28.875" style="1" customWidth="1"/>
    <col min="7" max="7" width="31" style="1" customWidth="1"/>
    <col min="8" max="16384" width="9" style="1"/>
  </cols>
  <sheetData>
    <row r="2" spans="1:7" s="5" customFormat="1" ht="75.75" customHeight="1">
      <c r="A2" s="3"/>
      <c r="B2" s="4"/>
      <c r="C2" s="133" t="s">
        <v>0</v>
      </c>
      <c r="D2" s="133"/>
      <c r="E2" s="133"/>
      <c r="F2" s="133"/>
      <c r="G2" s="133"/>
    </row>
    <row r="3" spans="1:7">
      <c r="B3" s="6"/>
      <c r="C3" s="7"/>
      <c r="F3" s="8"/>
    </row>
    <row r="4" spans="1:7" ht="14.25" customHeight="1">
      <c r="B4" s="9" t="s">
        <v>1</v>
      </c>
      <c r="C4" s="134" t="s">
        <v>120</v>
      </c>
      <c r="D4" s="134"/>
      <c r="E4" s="134"/>
      <c r="F4" s="9" t="s">
        <v>2</v>
      </c>
      <c r="G4" s="10" t="s">
        <v>118</v>
      </c>
    </row>
    <row r="5" spans="1:7" ht="14.25" customHeight="1">
      <c r="B5" s="9" t="s">
        <v>3</v>
      </c>
      <c r="C5" s="134" t="s">
        <v>121</v>
      </c>
      <c r="D5" s="134"/>
      <c r="E5" s="134"/>
      <c r="F5" s="9" t="s">
        <v>4</v>
      </c>
      <c r="G5" s="10" t="s">
        <v>119</v>
      </c>
    </row>
    <row r="6" spans="1:7" ht="15.75" customHeight="1">
      <c r="B6" s="135" t="s">
        <v>5</v>
      </c>
      <c r="C6" s="136" t="str">
        <f>C5&amp;"_"&amp;"Common Test Case"&amp;"_"&amp;"v1.0"</f>
        <v>WS_Common Test Case_v1.0</v>
      </c>
      <c r="D6" s="136"/>
      <c r="E6" s="136"/>
      <c r="F6" s="9" t="s">
        <v>6</v>
      </c>
      <c r="G6" s="149" t="s">
        <v>156</v>
      </c>
    </row>
    <row r="7" spans="1:7" ht="13.5" customHeight="1">
      <c r="B7" s="135"/>
      <c r="C7" s="136"/>
      <c r="D7" s="136"/>
      <c r="E7" s="136"/>
      <c r="F7" s="9" t="s">
        <v>7</v>
      </c>
      <c r="G7" s="123" t="s">
        <v>45</v>
      </c>
    </row>
    <row r="8" spans="1:7">
      <c r="A8" s="12"/>
      <c r="B8" s="12"/>
      <c r="C8" s="12"/>
      <c r="D8" s="12"/>
      <c r="E8" s="12"/>
      <c r="F8" s="12"/>
      <c r="G8" s="13"/>
    </row>
    <row r="9" spans="1:7">
      <c r="B9" s="1"/>
    </row>
    <row r="10" spans="1:7">
      <c r="B10" s="14" t="s">
        <v>8</v>
      </c>
    </row>
    <row r="11" spans="1:7" s="15" customFormat="1">
      <c r="B11" s="16" t="s">
        <v>9</v>
      </c>
      <c r="C11" s="17" t="s">
        <v>7</v>
      </c>
      <c r="D11" s="17" t="s">
        <v>10</v>
      </c>
      <c r="E11" s="17" t="s">
        <v>11</v>
      </c>
      <c r="F11" s="17" t="s">
        <v>12</v>
      </c>
      <c r="G11" s="18" t="s">
        <v>13</v>
      </c>
    </row>
    <row r="12" spans="1:7" s="19" customFormat="1">
      <c r="B12" s="81">
        <v>42667</v>
      </c>
      <c r="C12" s="82" t="s">
        <v>45</v>
      </c>
      <c r="D12" s="83"/>
      <c r="E12" s="83" t="s">
        <v>46</v>
      </c>
      <c r="F12" s="104" t="s">
        <v>54</v>
      </c>
      <c r="G12" s="22" t="s">
        <v>122</v>
      </c>
    </row>
    <row r="13" spans="1:7" s="19" customFormat="1" ht="21.75" customHeight="1">
      <c r="B13" s="81"/>
      <c r="C13" s="82"/>
      <c r="D13" s="21"/>
      <c r="E13" s="83"/>
      <c r="F13" s="21"/>
      <c r="G13" s="24"/>
    </row>
    <row r="14" spans="1:7" s="19" customFormat="1" ht="19.5" customHeight="1">
      <c r="B14" s="81"/>
      <c r="C14" s="82"/>
      <c r="D14" s="21"/>
      <c r="E14" s="83"/>
      <c r="F14" s="21"/>
      <c r="G14" s="24"/>
    </row>
    <row r="15" spans="1:7" s="19" customFormat="1" ht="21.75" customHeight="1">
      <c r="B15" s="23"/>
      <c r="C15" s="20"/>
      <c r="D15" s="21"/>
      <c r="E15" s="21"/>
      <c r="F15" s="21"/>
      <c r="G15" s="24"/>
    </row>
    <row r="16" spans="1:7" s="19" customFormat="1" ht="19.5" customHeight="1">
      <c r="B16" s="23"/>
      <c r="C16" s="20"/>
      <c r="D16" s="21"/>
      <c r="E16" s="21"/>
      <c r="F16" s="21"/>
      <c r="G16" s="24"/>
    </row>
    <row r="17" spans="2:7" s="19" customFormat="1" ht="21.75" customHeight="1">
      <c r="B17" s="23"/>
      <c r="C17" s="20"/>
      <c r="D17" s="21"/>
      <c r="E17" s="21"/>
      <c r="F17" s="21"/>
      <c r="G17" s="24"/>
    </row>
    <row r="18" spans="2:7" s="19" customFormat="1" ht="19.5" customHeight="1">
      <c r="B18" s="25"/>
      <c r="C18" s="26"/>
      <c r="D18" s="27"/>
      <c r="E18" s="27"/>
      <c r="F18" s="27"/>
      <c r="G18" s="28"/>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zoomScale="85" zoomScaleNormal="85" workbookViewId="0">
      <selection activeCell="D5" sqref="D5:F5"/>
    </sheetView>
  </sheetViews>
  <sheetFormatPr defaultRowHeight="12.75"/>
  <cols>
    <col min="1" max="1" width="1.375" style="8" customWidth="1"/>
    <col min="2" max="2" width="11.75" style="29" customWidth="1"/>
    <col min="3" max="3" width="26.5" style="30" customWidth="1"/>
    <col min="4" max="4" width="18.75" style="30" customWidth="1"/>
    <col min="5" max="5" width="28.125" style="30" customWidth="1"/>
    <col min="6" max="6" width="30.625" style="30" customWidth="1"/>
    <col min="7" max="16384" width="9" style="8"/>
  </cols>
  <sheetData>
    <row r="1" spans="2:6" ht="25.5">
      <c r="B1" s="31"/>
      <c r="D1" s="32" t="s">
        <v>14</v>
      </c>
      <c r="E1" s="33"/>
    </row>
    <row r="2" spans="2:6" ht="13.5" customHeight="1">
      <c r="B2" s="31"/>
      <c r="D2" s="34"/>
      <c r="E2" s="34"/>
    </row>
    <row r="3" spans="2:6">
      <c r="B3" s="139" t="s">
        <v>1</v>
      </c>
      <c r="C3" s="139"/>
      <c r="D3" s="140" t="str">
        <f>Cover!C4</f>
        <v>WingS</v>
      </c>
      <c r="E3" s="140"/>
      <c r="F3" s="140"/>
    </row>
    <row r="4" spans="2:6">
      <c r="B4" s="139" t="s">
        <v>3</v>
      </c>
      <c r="C4" s="139"/>
      <c r="D4" s="140" t="str">
        <f>Cover!C5</f>
        <v>WS</v>
      </c>
      <c r="E4" s="140"/>
      <c r="F4" s="140"/>
    </row>
    <row r="5" spans="2:6" s="35" customFormat="1" ht="72" customHeight="1">
      <c r="B5" s="137" t="s">
        <v>15</v>
      </c>
      <c r="C5" s="137"/>
      <c r="D5" s="138" t="s">
        <v>148</v>
      </c>
      <c r="E5" s="138"/>
      <c r="F5" s="138"/>
    </row>
    <row r="6" spans="2:6">
      <c r="B6" s="36"/>
      <c r="C6" s="37"/>
      <c r="D6" s="37"/>
      <c r="E6" s="37"/>
      <c r="F6" s="37"/>
    </row>
    <row r="7" spans="2:6" s="38" customFormat="1">
      <c r="B7" s="39"/>
      <c r="C7" s="40"/>
      <c r="D7" s="40"/>
      <c r="E7" s="40"/>
      <c r="F7" s="40"/>
    </row>
    <row r="8" spans="2:6" s="41" customFormat="1" ht="21" customHeight="1">
      <c r="B8" s="42" t="s">
        <v>16</v>
      </c>
      <c r="C8" s="43" t="s">
        <v>17</v>
      </c>
      <c r="D8" s="43" t="s">
        <v>18</v>
      </c>
      <c r="E8" s="44" t="s">
        <v>19</v>
      </c>
      <c r="F8" s="45" t="s">
        <v>20</v>
      </c>
    </row>
    <row r="9" spans="2:6" ht="25.5">
      <c r="B9" s="46">
        <v>1</v>
      </c>
      <c r="C9" s="47" t="s">
        <v>55</v>
      </c>
      <c r="D9" s="119" t="s">
        <v>50</v>
      </c>
      <c r="E9" s="102" t="s">
        <v>56</v>
      </c>
      <c r="F9" s="101" t="s">
        <v>57</v>
      </c>
    </row>
    <row r="10" spans="2:6" ht="25.5">
      <c r="B10" s="46">
        <v>2</v>
      </c>
      <c r="C10" s="47" t="s">
        <v>49</v>
      </c>
      <c r="D10" s="119" t="s">
        <v>47</v>
      </c>
      <c r="E10" s="102" t="s">
        <v>51</v>
      </c>
      <c r="F10" s="101" t="s">
        <v>58</v>
      </c>
    </row>
    <row r="11" spans="2:6" ht="13.5">
      <c r="B11" s="46"/>
      <c r="C11" s="47"/>
      <c r="D11" s="84"/>
      <c r="E11" s="48"/>
      <c r="F11" s="49"/>
    </row>
    <row r="12" spans="2:6" ht="13.5">
      <c r="B12" s="46"/>
      <c r="C12" s="47"/>
      <c r="D12" s="84"/>
      <c r="E12" s="48"/>
      <c r="F12" s="49"/>
    </row>
    <row r="13" spans="2:6" ht="13.5">
      <c r="B13" s="46"/>
      <c r="C13" s="47"/>
      <c r="D13" s="100"/>
      <c r="E13" s="50"/>
      <c r="F13" s="49"/>
    </row>
    <row r="14" spans="2:6">
      <c r="B14" s="46"/>
      <c r="C14" s="47"/>
      <c r="D14" s="50"/>
      <c r="E14" s="50"/>
      <c r="F14" s="49"/>
    </row>
    <row r="15" spans="2:6">
      <c r="B15" s="46"/>
      <c r="C15" s="47"/>
      <c r="D15" s="50"/>
      <c r="E15" s="50"/>
      <c r="F15" s="49"/>
    </row>
    <row r="16" spans="2:6">
      <c r="B16" s="46"/>
      <c r="C16" s="47"/>
      <c r="D16" s="50"/>
      <c r="E16" s="50"/>
      <c r="F16" s="49"/>
    </row>
    <row r="17" spans="2:6">
      <c r="B17" s="46"/>
      <c r="C17" s="47"/>
      <c r="D17" s="50"/>
      <c r="E17" s="50"/>
      <c r="F17" s="49"/>
    </row>
    <row r="18" spans="2:6">
      <c r="B18" s="46"/>
      <c r="C18" s="47"/>
      <c r="D18" s="50"/>
      <c r="E18" s="50"/>
      <c r="F18" s="49"/>
    </row>
    <row r="19" spans="2:6">
      <c r="B19" s="46"/>
      <c r="C19" s="47"/>
      <c r="D19" s="50"/>
      <c r="E19" s="50"/>
      <c r="F19" s="49"/>
    </row>
    <row r="20" spans="2:6">
      <c r="B20" s="51"/>
      <c r="C20" s="52"/>
      <c r="D20" s="53"/>
      <c r="E20" s="53"/>
      <c r="F20" s="54"/>
    </row>
  </sheetData>
  <mergeCells count="6">
    <mergeCell ref="B5:C5"/>
    <mergeCell ref="D5:F5"/>
    <mergeCell ref="B3:C3"/>
    <mergeCell ref="D3:F3"/>
    <mergeCell ref="B4:C4"/>
    <mergeCell ref="D4:F4"/>
  </mergeCells>
  <phoneticPr fontId="0" type="noConversion"/>
  <hyperlinks>
    <hyperlink ref="D10" location="Admin_Function!A1" display="Admin_function"/>
    <hyperlink ref="D9" location="User_Function!A1" display="User_function"/>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85" zoomScaleNormal="85" workbookViewId="0">
      <selection activeCell="F30" sqref="F30"/>
    </sheetView>
  </sheetViews>
  <sheetFormatPr defaultRowHeight="12.75"/>
  <cols>
    <col min="1" max="1" width="9" style="8"/>
    <col min="2" max="2" width="13.5" style="8" customWidth="1"/>
    <col min="3" max="3" width="23.25" style="8" customWidth="1"/>
    <col min="4" max="7" width="9" style="8"/>
    <col min="8" max="9" width="33.125" style="8" customWidth="1"/>
    <col min="10" max="16384" width="9" style="8"/>
  </cols>
  <sheetData>
    <row r="1" spans="1:8" ht="25.5" customHeight="1">
      <c r="B1" s="143" t="s">
        <v>37</v>
      </c>
      <c r="C1" s="143"/>
      <c r="D1" s="143"/>
      <c r="E1" s="143"/>
      <c r="F1" s="143"/>
      <c r="G1" s="143"/>
      <c r="H1" s="143"/>
    </row>
    <row r="2" spans="1:8" ht="14.25" customHeight="1">
      <c r="A2" s="58"/>
      <c r="B2" s="58"/>
      <c r="C2" s="59"/>
      <c r="D2" s="59"/>
      <c r="E2" s="59"/>
      <c r="F2" s="59"/>
      <c r="G2" s="59"/>
      <c r="H2" s="60"/>
    </row>
    <row r="3" spans="1:8" ht="12" customHeight="1">
      <c r="B3" s="11" t="s">
        <v>1</v>
      </c>
      <c r="C3" s="140" t="str">
        <f>Cover!C4</f>
        <v>WingS</v>
      </c>
      <c r="D3" s="140"/>
      <c r="E3" s="141" t="s">
        <v>2</v>
      </c>
      <c r="F3" s="141"/>
      <c r="G3" s="10" t="s">
        <v>118</v>
      </c>
      <c r="H3" s="61"/>
    </row>
    <row r="4" spans="1:8" ht="12" customHeight="1">
      <c r="B4" s="11" t="s">
        <v>3</v>
      </c>
      <c r="C4" s="140" t="str">
        <f>Cover!C5</f>
        <v>WS</v>
      </c>
      <c r="D4" s="140"/>
      <c r="E4" s="141" t="s">
        <v>4</v>
      </c>
      <c r="F4" s="141"/>
      <c r="G4" s="10" t="s">
        <v>119</v>
      </c>
      <c r="H4" s="61"/>
    </row>
    <row r="5" spans="1:8" ht="12" customHeight="1">
      <c r="B5" s="62" t="s">
        <v>5</v>
      </c>
      <c r="C5" s="140" t="str">
        <f>C4&amp;"_"&amp;"Integration Test Report"&amp;"_"&amp;"v1.0"</f>
        <v>WS_Integration Test Report_v1.0</v>
      </c>
      <c r="D5" s="140"/>
      <c r="E5" s="141" t="s">
        <v>6</v>
      </c>
      <c r="F5" s="141"/>
      <c r="G5" s="103"/>
      <c r="H5" s="63"/>
    </row>
    <row r="6" spans="1:8" ht="21.75" customHeight="1">
      <c r="A6" s="58"/>
      <c r="B6" s="62" t="s">
        <v>38</v>
      </c>
      <c r="C6" s="142"/>
      <c r="D6" s="142"/>
      <c r="E6" s="142"/>
      <c r="F6" s="142"/>
      <c r="G6" s="142"/>
      <c r="H6" s="142"/>
    </row>
    <row r="7" spans="1:8" ht="14.25" customHeight="1">
      <c r="A7" s="58"/>
      <c r="B7" s="64"/>
      <c r="C7" s="65"/>
      <c r="D7" s="59"/>
      <c r="E7" s="59"/>
      <c r="F7" s="59"/>
      <c r="G7" s="59"/>
      <c r="H7" s="60"/>
    </row>
    <row r="8" spans="1:8">
      <c r="B8" s="64"/>
      <c r="C8" s="65"/>
      <c r="D8" s="59"/>
      <c r="E8" s="59"/>
      <c r="F8" s="59"/>
      <c r="G8" s="59"/>
      <c r="H8" s="60"/>
    </row>
    <row r="9" spans="1:8">
      <c r="A9" s="66"/>
      <c r="B9" s="66"/>
      <c r="C9" s="66"/>
      <c r="D9" s="66"/>
      <c r="E9" s="66"/>
      <c r="F9" s="66"/>
      <c r="G9" s="66"/>
      <c r="H9" s="66"/>
    </row>
    <row r="10" spans="1:8">
      <c r="A10" s="67"/>
      <c r="B10" s="120" t="s">
        <v>16</v>
      </c>
      <c r="C10" s="68" t="s">
        <v>39</v>
      </c>
      <c r="D10" s="69" t="s">
        <v>22</v>
      </c>
      <c r="E10" s="68" t="s">
        <v>24</v>
      </c>
      <c r="F10" s="68" t="s">
        <v>26</v>
      </c>
      <c r="G10" s="68" t="s">
        <v>27</v>
      </c>
      <c r="H10" s="70" t="s">
        <v>40</v>
      </c>
    </row>
    <row r="11" spans="1:8">
      <c r="A11" s="67"/>
      <c r="B11" s="121">
        <v>1</v>
      </c>
      <c r="C11" s="119" t="s">
        <v>61</v>
      </c>
      <c r="D11" s="72">
        <f>Common!A6</f>
        <v>0</v>
      </c>
      <c r="E11" s="72">
        <f>Common!B6</f>
        <v>0</v>
      </c>
      <c r="F11" s="72">
        <f>Common!C6</f>
        <v>16</v>
      </c>
      <c r="G11" s="72">
        <f>Common!D6</f>
        <v>0</v>
      </c>
      <c r="H11" s="73">
        <f>Common!E6</f>
        <v>16</v>
      </c>
    </row>
    <row r="12" spans="1:8">
      <c r="A12" s="67"/>
      <c r="B12" s="121">
        <v>2</v>
      </c>
      <c r="C12" s="119" t="s">
        <v>65</v>
      </c>
      <c r="D12" s="72">
        <f>Security!A6</f>
        <v>0</v>
      </c>
      <c r="E12" s="72">
        <f>Security!B6</f>
        <v>0</v>
      </c>
      <c r="F12" s="72">
        <f>Security!C6</f>
        <v>22</v>
      </c>
      <c r="G12" s="72">
        <f>Security!D6</f>
        <v>0</v>
      </c>
      <c r="H12" s="73">
        <f>Security!E6</f>
        <v>22</v>
      </c>
    </row>
    <row r="13" spans="1:8">
      <c r="A13" s="71"/>
      <c r="B13" s="121">
        <v>3</v>
      </c>
      <c r="C13" s="119" t="s">
        <v>68</v>
      </c>
      <c r="D13" s="72">
        <f>UI!A6</f>
        <v>0</v>
      </c>
      <c r="E13" s="72">
        <f>UI!B6</f>
        <v>0</v>
      </c>
      <c r="F13" s="72">
        <f>UI!C6</f>
        <v>30</v>
      </c>
      <c r="G13" s="72">
        <f>UI!D6</f>
        <v>0</v>
      </c>
      <c r="H13" s="73">
        <f>UI!E6</f>
        <v>30</v>
      </c>
    </row>
    <row r="14" spans="1:8">
      <c r="A14" s="71"/>
      <c r="B14" s="122"/>
      <c r="C14" s="74" t="s">
        <v>41</v>
      </c>
      <c r="D14" s="75">
        <f>SUM(D11:D13)</f>
        <v>0</v>
      </c>
      <c r="E14" s="75">
        <f t="shared" ref="E14:H14" si="0">SUM(E11:E13)</f>
        <v>0</v>
      </c>
      <c r="F14" s="75">
        <f t="shared" si="0"/>
        <v>68</v>
      </c>
      <c r="G14" s="75">
        <f t="shared" si="0"/>
        <v>0</v>
      </c>
      <c r="H14" s="75">
        <f t="shared" si="0"/>
        <v>68</v>
      </c>
    </row>
    <row r="15" spans="1:8">
      <c r="A15" s="66"/>
      <c r="B15" s="76"/>
      <c r="C15" s="66"/>
      <c r="D15" s="77"/>
      <c r="E15" s="78"/>
      <c r="F15" s="78"/>
      <c r="G15" s="78"/>
      <c r="H15" s="78"/>
    </row>
    <row r="16" spans="1:8">
      <c r="A16" s="66"/>
      <c r="B16" s="66"/>
      <c r="C16" s="79" t="s">
        <v>42</v>
      </c>
      <c r="D16" s="66"/>
      <c r="E16" s="80">
        <f>(D14+E14)*100/(H14-G14)</f>
        <v>0</v>
      </c>
      <c r="F16" s="66" t="s">
        <v>43</v>
      </c>
      <c r="G16" s="66"/>
      <c r="H16" s="55"/>
    </row>
    <row r="17" spans="1:8">
      <c r="A17" s="66"/>
      <c r="B17" s="66"/>
      <c r="C17" s="79" t="s">
        <v>44</v>
      </c>
      <c r="D17" s="66"/>
      <c r="E17" s="80">
        <f>D14*100/(H14-G14)</f>
        <v>0</v>
      </c>
      <c r="F17" s="66" t="s">
        <v>43</v>
      </c>
      <c r="G17" s="66"/>
      <c r="H17" s="55"/>
    </row>
    <row r="18" spans="1:8">
      <c r="C18" s="66"/>
      <c r="D18" s="66"/>
    </row>
  </sheetData>
  <mergeCells count="8">
    <mergeCell ref="C5:D5"/>
    <mergeCell ref="E5:F5"/>
    <mergeCell ref="C6:H6"/>
    <mergeCell ref="B1:H1"/>
    <mergeCell ref="C3:D3"/>
    <mergeCell ref="E3:F3"/>
    <mergeCell ref="C4:D4"/>
    <mergeCell ref="E4:F4"/>
  </mergeCells>
  <phoneticPr fontId="0" type="noConversion"/>
  <hyperlinks>
    <hyperlink ref="C13" location="UI!A1" display="UI"/>
    <hyperlink ref="C11" location="Common!A1" display="Common"/>
    <hyperlink ref="C12" location="Security!A1" display="Security"/>
  </hyperlinks>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19"/>
  <sheetViews>
    <sheetView topLeftCell="A9" zoomScale="85" zoomScaleNormal="85" workbookViewId="0">
      <selection activeCell="B31" sqref="B31"/>
    </sheetView>
  </sheetViews>
  <sheetFormatPr defaultColWidth="15.25" defaultRowHeight="13.5" customHeight="1"/>
  <cols>
    <col min="1" max="1" width="15.125" style="116" customWidth="1"/>
    <col min="2" max="2" width="42.125" style="97" customWidth="1"/>
    <col min="3" max="3" width="33" style="97" customWidth="1"/>
    <col min="4" max="4" width="30.625" style="97" customWidth="1"/>
    <col min="5" max="5" width="15.25" style="97" customWidth="1"/>
    <col min="6" max="6" width="13.375" style="97" customWidth="1"/>
    <col min="7" max="7" width="15.625" style="97" customWidth="1"/>
    <col min="8" max="8" width="15.25" style="99" customWidth="1"/>
    <col min="9" max="9" width="15.25" style="97" customWidth="1"/>
    <col min="10" max="10" width="13.875" style="98" hidden="1" customWidth="1"/>
    <col min="11" max="11" width="15.25" style="97" customWidth="1"/>
    <col min="12" max="16" width="15.25" style="97"/>
    <col min="17" max="17" width="0" style="97" hidden="1" customWidth="1"/>
    <col min="18" max="16384" width="15.25" style="97"/>
  </cols>
  <sheetData>
    <row r="1" spans="1:257" ht="13.5" customHeight="1" thickBot="1">
      <c r="A1" s="109" t="s">
        <v>48</v>
      </c>
      <c r="B1" s="85"/>
      <c r="C1" s="85"/>
      <c r="D1" s="85"/>
      <c r="E1" s="85"/>
      <c r="F1" s="85"/>
      <c r="G1" s="86"/>
      <c r="H1" s="87"/>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row>
    <row r="2" spans="1:257" ht="13.5" customHeight="1">
      <c r="A2" s="110" t="s">
        <v>21</v>
      </c>
      <c r="B2" s="144" t="s">
        <v>52</v>
      </c>
      <c r="C2" s="144"/>
      <c r="D2" s="144"/>
      <c r="E2" s="144"/>
      <c r="F2" s="144"/>
      <c r="G2" s="144"/>
      <c r="H2" s="117" t="s">
        <v>22</v>
      </c>
      <c r="I2" s="88"/>
      <c r="J2" s="88" t="s">
        <v>22</v>
      </c>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row>
    <row r="3" spans="1:257" ht="13.5" customHeight="1">
      <c r="A3" s="111" t="s">
        <v>23</v>
      </c>
      <c r="B3" s="144" t="s">
        <v>53</v>
      </c>
      <c r="C3" s="144"/>
      <c r="D3" s="144"/>
      <c r="E3" s="144"/>
      <c r="F3" s="144"/>
      <c r="G3" s="144"/>
      <c r="H3" s="117" t="s">
        <v>24</v>
      </c>
      <c r="I3" s="88"/>
      <c r="J3" s="88" t="s">
        <v>24</v>
      </c>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row>
    <row r="4" spans="1:257" ht="13.5" customHeight="1">
      <c r="A4" s="110" t="s">
        <v>25</v>
      </c>
      <c r="B4" s="145" t="s">
        <v>139</v>
      </c>
      <c r="C4" s="145"/>
      <c r="D4" s="145"/>
      <c r="E4" s="145"/>
      <c r="F4" s="145"/>
      <c r="G4" s="145"/>
      <c r="H4" s="117" t="s">
        <v>27</v>
      </c>
      <c r="I4" s="88"/>
      <c r="J4" s="89"/>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row>
    <row r="5" spans="1:257" ht="13.5" customHeight="1">
      <c r="A5" s="112" t="s">
        <v>22</v>
      </c>
      <c r="B5" s="90" t="s">
        <v>24</v>
      </c>
      <c r="C5" s="90" t="s">
        <v>26</v>
      </c>
      <c r="D5" s="91" t="s">
        <v>27</v>
      </c>
      <c r="E5" s="146" t="s">
        <v>28</v>
      </c>
      <c r="F5" s="146"/>
      <c r="G5" s="146"/>
      <c r="H5" s="118" t="s">
        <v>26</v>
      </c>
      <c r="I5" s="88"/>
      <c r="J5" s="88" t="s">
        <v>29</v>
      </c>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row>
    <row r="6" spans="1:257" ht="13.5" customHeight="1" thickBot="1">
      <c r="A6" s="113">
        <f>COUNTIF(F11:G178,"Pass")</f>
        <v>0</v>
      </c>
      <c r="B6" s="94">
        <f>COUNTIF(F11:G625,"Fail")</f>
        <v>0</v>
      </c>
      <c r="C6" s="94">
        <f>E6-D6-B6-A6</f>
        <v>16</v>
      </c>
      <c r="D6" s="95">
        <f>COUNTIF(F11:G625,"N/A")</f>
        <v>0</v>
      </c>
      <c r="E6" s="147">
        <f>COUNTA(A11:A182)*2</f>
        <v>16</v>
      </c>
      <c r="F6" s="147"/>
      <c r="G6" s="147"/>
      <c r="H6" s="92"/>
      <c r="I6" s="88"/>
      <c r="J6" s="88" t="s">
        <v>27</v>
      </c>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row>
    <row r="7" spans="1:257" ht="13.5" customHeight="1">
      <c r="A7" s="128"/>
      <c r="B7" s="129"/>
      <c r="C7" s="129"/>
      <c r="D7" s="129"/>
      <c r="E7" s="130"/>
      <c r="F7" s="130"/>
      <c r="G7" s="130"/>
      <c r="H7" s="92"/>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row>
    <row r="8" spans="1:257" ht="13.5" customHeight="1">
      <c r="A8" s="128"/>
      <c r="B8" s="129"/>
      <c r="C8" s="129"/>
      <c r="D8" s="129"/>
      <c r="E8" s="130"/>
      <c r="F8" s="130"/>
      <c r="G8" s="130"/>
      <c r="H8" s="92"/>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row>
    <row r="9" spans="1:257" ht="13.5" customHeight="1">
      <c r="A9" s="114"/>
      <c r="B9" s="88"/>
      <c r="C9" s="88"/>
      <c r="D9" s="96"/>
      <c r="E9" s="96"/>
      <c r="F9" s="96"/>
      <c r="G9" s="92"/>
      <c r="H9" s="92"/>
      <c r="I9" s="92"/>
      <c r="J9" s="93"/>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c r="IW9" s="88"/>
    </row>
    <row r="10" spans="1:257" ht="68.25" customHeight="1">
      <c r="A10" s="115" t="s">
        <v>30</v>
      </c>
      <c r="B10" s="56" t="s">
        <v>31</v>
      </c>
      <c r="C10" s="56" t="s">
        <v>32</v>
      </c>
      <c r="D10" s="56" t="s">
        <v>33</v>
      </c>
      <c r="E10" s="57" t="s">
        <v>34</v>
      </c>
      <c r="F10" s="57" t="s">
        <v>59</v>
      </c>
      <c r="G10" s="57" t="s">
        <v>60</v>
      </c>
      <c r="H10" s="57" t="s">
        <v>35</v>
      </c>
      <c r="I10" s="56" t="s">
        <v>36</v>
      </c>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row>
    <row r="11" spans="1:257" ht="14.25" customHeight="1">
      <c r="A11" s="127"/>
      <c r="B11" s="127" t="s">
        <v>61</v>
      </c>
      <c r="C11" s="125"/>
      <c r="D11" s="125"/>
      <c r="E11" s="125"/>
      <c r="F11" s="125"/>
      <c r="G11" s="125"/>
      <c r="H11" s="125"/>
      <c r="I11" s="126"/>
      <c r="J11" s="97"/>
    </row>
    <row r="12" spans="1:257" ht="28.5" customHeight="1">
      <c r="A12" s="124" t="str">
        <f>IF(OR(B12&lt;&gt;"",D12&lt;E11&gt;""),"["&amp;TEXT($B$2,"##")&amp;"-"&amp;TEXT(ROW()-10,"##")&amp;"]","")</f>
        <v>[User_login-2]</v>
      </c>
      <c r="B12" s="105" t="s">
        <v>154</v>
      </c>
      <c r="C12" s="105" t="s">
        <v>155</v>
      </c>
      <c r="D12" s="105" t="s">
        <v>153</v>
      </c>
      <c r="E12" s="106"/>
      <c r="F12" s="105"/>
      <c r="G12" s="105"/>
      <c r="H12" s="107"/>
      <c r="I12" s="108"/>
      <c r="J12" s="97"/>
    </row>
    <row r="13" spans="1:257" ht="12" customHeight="1">
      <c r="A13" s="124" t="str">
        <f t="shared" ref="A13:A15" si="0">IF(OR(B13&lt;&gt;"",D13&lt;E12&gt;""),"["&amp;TEXT($B$2,"##")&amp;"-"&amp;TEXT(ROW()-10,"##")&amp;"]","")</f>
        <v>[User_login-3]</v>
      </c>
      <c r="B13" s="105" t="s">
        <v>62</v>
      </c>
      <c r="C13" s="105" t="s">
        <v>63</v>
      </c>
      <c r="D13" s="105" t="s">
        <v>105</v>
      </c>
      <c r="E13" s="106"/>
      <c r="F13" s="105"/>
      <c r="G13" s="105"/>
      <c r="H13" s="107"/>
      <c r="I13" s="108"/>
      <c r="J13" s="97"/>
    </row>
    <row r="14" spans="1:257" ht="18" customHeight="1">
      <c r="A14" s="124" t="str">
        <f t="shared" si="0"/>
        <v>[User_login-4]</v>
      </c>
      <c r="B14" s="105" t="s">
        <v>126</v>
      </c>
      <c r="C14" s="105" t="s">
        <v>130</v>
      </c>
      <c r="D14" s="105" t="s">
        <v>64</v>
      </c>
      <c r="E14" s="106"/>
      <c r="F14" s="105"/>
      <c r="G14" s="105"/>
      <c r="H14" s="107"/>
      <c r="I14" s="108"/>
      <c r="J14" s="97"/>
    </row>
    <row r="15" spans="1:257" ht="19.5" customHeight="1">
      <c r="A15" s="124" t="str">
        <f t="shared" si="0"/>
        <v>[User_login-5]</v>
      </c>
      <c r="B15" s="105" t="s">
        <v>125</v>
      </c>
      <c r="C15" s="105" t="s">
        <v>133</v>
      </c>
      <c r="D15" s="105" t="s">
        <v>138</v>
      </c>
      <c r="E15" s="106"/>
      <c r="F15" s="105"/>
      <c r="G15" s="105"/>
      <c r="H15" s="107"/>
      <c r="I15" s="108"/>
      <c r="J15" s="97"/>
    </row>
    <row r="16" spans="1:257" ht="14.25" customHeight="1">
      <c r="A16" s="124" t="str">
        <f>IF(OR(B16&lt;&gt;"",D16&lt;E11&gt;""),"["&amp;TEXT($B$2,"##")&amp;"-"&amp;TEXT(ROW()-10,"##")&amp;"]","")</f>
        <v>[User_login-6]</v>
      </c>
      <c r="B16" s="105" t="s">
        <v>127</v>
      </c>
      <c r="C16" s="105" t="s">
        <v>135</v>
      </c>
      <c r="D16" s="105" t="s">
        <v>136</v>
      </c>
      <c r="E16" s="106"/>
      <c r="F16" s="105"/>
      <c r="G16" s="105"/>
      <c r="H16" s="107"/>
      <c r="I16" s="108"/>
      <c r="J16" s="97"/>
    </row>
    <row r="17" spans="1:10" ht="14.25" customHeight="1">
      <c r="A17" s="124" t="str">
        <f>IF(OR(B17&lt;&gt;"",D17&lt;E12&gt;""),"["&amp;TEXT($B$2,"##")&amp;"-"&amp;TEXT(ROW()-10,"##")&amp;"]","")</f>
        <v>[User_login-7]</v>
      </c>
      <c r="B17" s="105" t="s">
        <v>128</v>
      </c>
      <c r="C17" s="105" t="s">
        <v>132</v>
      </c>
      <c r="D17" s="105" t="s">
        <v>137</v>
      </c>
      <c r="E17" s="106"/>
      <c r="F17" s="105"/>
      <c r="G17" s="105"/>
      <c r="H17" s="107"/>
      <c r="I17" s="108"/>
      <c r="J17" s="97"/>
    </row>
    <row r="18" spans="1:10" ht="14.25" customHeight="1">
      <c r="A18" s="124" t="str">
        <f>IF(OR(B18&lt;&gt;"",D18&lt;E13&gt;""),"["&amp;TEXT($B$2,"##")&amp;"-"&amp;TEXT(ROW()-10,"##")&amp;"]","")</f>
        <v>[User_login-8]</v>
      </c>
      <c r="B18" s="105" t="s">
        <v>129</v>
      </c>
      <c r="C18" s="105" t="s">
        <v>131</v>
      </c>
      <c r="D18" s="105" t="s">
        <v>134</v>
      </c>
      <c r="E18" s="106"/>
      <c r="F18" s="105"/>
      <c r="G18" s="105"/>
      <c r="H18" s="107"/>
      <c r="I18" s="108"/>
      <c r="J18" s="97"/>
    </row>
    <row r="19" spans="1:10" ht="14.25" customHeight="1">
      <c r="A19" s="124" t="str">
        <f>IF(OR(B19&lt;&gt;"",D19&lt;E14&gt;""),"["&amp;TEXT($B$2,"##")&amp;"-"&amp;TEXT(ROW()-10,"##")&amp;"]","")</f>
        <v>[User_login-9]</v>
      </c>
      <c r="B19" s="105" t="s">
        <v>123</v>
      </c>
      <c r="C19" s="105" t="s">
        <v>124</v>
      </c>
      <c r="D19" s="105" t="s">
        <v>64</v>
      </c>
      <c r="E19" s="124"/>
      <c r="F19" s="105"/>
      <c r="G19" s="105"/>
      <c r="H19" s="107"/>
      <c r="I19" s="108"/>
      <c r="J19" s="97"/>
    </row>
  </sheetData>
  <dataConsolidate>
    <dataRefs count="1">
      <dataRef ref="K2:K6" sheet="UI"/>
    </dataRefs>
  </dataConsolidate>
  <mergeCells count="5">
    <mergeCell ref="B2:G2"/>
    <mergeCell ref="B3:G3"/>
    <mergeCell ref="B4:G4"/>
    <mergeCell ref="E5:G5"/>
    <mergeCell ref="E6:G6"/>
  </mergeCells>
  <dataValidations count="2">
    <dataValidation type="list" allowBlank="1" showInputMessage="1" showErrorMessage="1" sqref="G1:G9 G20:G65250">
      <formula1>$H$2:$H$5</formula1>
    </dataValidation>
    <dataValidation type="list" allowBlank="1" showErrorMessage="1" sqref="F12:G19">
      <formula1>$J$2:$J$6</formula1>
    </dataValidation>
  </dataValidations>
  <hyperlinks>
    <hyperlink ref="A1" location="'Test Report'!A1" display="Back to Test Report"/>
  </hyperlink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3"/>
  <sheetViews>
    <sheetView tabSelected="1" topLeftCell="A22" zoomScaleNormal="100" workbookViewId="0">
      <selection activeCell="C15" sqref="C15"/>
    </sheetView>
  </sheetViews>
  <sheetFormatPr defaultColWidth="15.25" defaultRowHeight="13.5" customHeight="1"/>
  <cols>
    <col min="1" max="1" width="15.125" style="116" customWidth="1"/>
    <col min="2" max="2" width="42.125" style="97" customWidth="1"/>
    <col min="3" max="3" width="33" style="97" customWidth="1"/>
    <col min="4" max="4" width="30.625" style="97" customWidth="1"/>
    <col min="5" max="5" width="15.25" style="97" customWidth="1"/>
    <col min="6" max="6" width="12.875" style="97" customWidth="1"/>
    <col min="7" max="7" width="13.25" style="97" customWidth="1"/>
    <col min="8" max="8" width="15.25" style="99" customWidth="1"/>
    <col min="9" max="9" width="15.25" style="97" customWidth="1"/>
    <col min="10" max="10" width="13.875" style="98" hidden="1" customWidth="1"/>
    <col min="11" max="11" width="15.25" style="97" customWidth="1"/>
    <col min="12" max="16" width="15.25" style="97"/>
    <col min="17" max="17" width="0" style="97" hidden="1" customWidth="1"/>
    <col min="18" max="16384" width="15.25" style="97"/>
  </cols>
  <sheetData>
    <row r="1" spans="1:257" ht="13.5" customHeight="1" thickBot="1">
      <c r="A1" s="109" t="s">
        <v>48</v>
      </c>
      <c r="B1" s="85"/>
      <c r="C1" s="85"/>
      <c r="D1" s="85"/>
      <c r="E1" s="85"/>
      <c r="F1" s="85"/>
      <c r="G1" s="86"/>
      <c r="H1" s="87"/>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row>
    <row r="2" spans="1:257" ht="13.5" customHeight="1">
      <c r="A2" s="110" t="s">
        <v>21</v>
      </c>
      <c r="B2" s="144" t="s">
        <v>65</v>
      </c>
      <c r="C2" s="144"/>
      <c r="D2" s="144"/>
      <c r="E2" s="144"/>
      <c r="F2" s="144"/>
      <c r="G2" s="144"/>
      <c r="H2" s="117" t="s">
        <v>22</v>
      </c>
      <c r="I2" s="88"/>
      <c r="J2" s="88" t="s">
        <v>22</v>
      </c>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row>
    <row r="3" spans="1:257" ht="13.5" customHeight="1">
      <c r="A3" s="111" t="s">
        <v>23</v>
      </c>
      <c r="B3" s="144" t="s">
        <v>53</v>
      </c>
      <c r="C3" s="144"/>
      <c r="D3" s="144"/>
      <c r="E3" s="144"/>
      <c r="F3" s="144"/>
      <c r="G3" s="144"/>
      <c r="H3" s="117" t="s">
        <v>24</v>
      </c>
      <c r="I3" s="88"/>
      <c r="J3" s="88" t="s">
        <v>24</v>
      </c>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row>
    <row r="4" spans="1:257" ht="13.5" customHeight="1">
      <c r="A4" s="110" t="s">
        <v>25</v>
      </c>
      <c r="B4" s="145" t="s">
        <v>118</v>
      </c>
      <c r="C4" s="145"/>
      <c r="D4" s="145"/>
      <c r="E4" s="145"/>
      <c r="F4" s="145"/>
      <c r="G4" s="145"/>
      <c r="H4" s="117" t="s">
        <v>27</v>
      </c>
      <c r="I4" s="88"/>
      <c r="J4" s="89"/>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row>
    <row r="5" spans="1:257" ht="13.5" customHeight="1">
      <c r="A5" s="112" t="s">
        <v>22</v>
      </c>
      <c r="B5" s="90" t="s">
        <v>24</v>
      </c>
      <c r="C5" s="90" t="s">
        <v>26</v>
      </c>
      <c r="D5" s="91" t="s">
        <v>27</v>
      </c>
      <c r="E5" s="146" t="s">
        <v>28</v>
      </c>
      <c r="F5" s="146"/>
      <c r="G5" s="146"/>
      <c r="H5" s="118" t="s">
        <v>26</v>
      </c>
      <c r="I5" s="88"/>
      <c r="J5" s="88" t="s">
        <v>29</v>
      </c>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row>
    <row r="6" spans="1:257" ht="13.5" customHeight="1" thickBot="1">
      <c r="A6" s="113">
        <f>COUNTIF(F11:G182,"Pass")</f>
        <v>0</v>
      </c>
      <c r="B6" s="94">
        <f>COUNTIF(F11:G629,"Fail")</f>
        <v>0</v>
      </c>
      <c r="C6" s="94">
        <f>E6-D6-B6-A6</f>
        <v>22</v>
      </c>
      <c r="D6" s="95">
        <f>COUNTIF(F11:G629,"N/A")</f>
        <v>0</v>
      </c>
      <c r="E6" s="147">
        <f>COUNTA(A11:A186)*2</f>
        <v>22</v>
      </c>
      <c r="F6" s="147"/>
      <c r="G6" s="147"/>
      <c r="H6" s="92"/>
      <c r="I6" s="88"/>
      <c r="J6" s="88" t="s">
        <v>27</v>
      </c>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row>
    <row r="7" spans="1:257" ht="13.5" customHeight="1">
      <c r="A7" s="128"/>
      <c r="B7" s="129"/>
      <c r="C7" s="129"/>
      <c r="D7" s="129"/>
      <c r="E7" s="130"/>
      <c r="F7" s="130"/>
      <c r="G7" s="130"/>
      <c r="H7" s="92"/>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row>
    <row r="8" spans="1:257" ht="13.5" customHeight="1">
      <c r="A8" s="128"/>
      <c r="B8" s="129"/>
      <c r="C8" s="129"/>
      <c r="D8" s="129"/>
      <c r="E8" s="130"/>
      <c r="F8" s="130"/>
      <c r="G8" s="130"/>
      <c r="H8" s="92"/>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row>
    <row r="9" spans="1:257" ht="13.5" customHeight="1">
      <c r="A9" s="114"/>
      <c r="B9" s="88"/>
      <c r="C9" s="88"/>
      <c r="D9" s="96"/>
      <c r="E9" s="96"/>
      <c r="F9" s="96"/>
      <c r="G9" s="92"/>
      <c r="H9" s="92"/>
      <c r="I9" s="92"/>
      <c r="J9" s="93"/>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c r="IW9" s="88"/>
    </row>
    <row r="10" spans="1:257" ht="36" customHeight="1">
      <c r="A10" s="115" t="s">
        <v>30</v>
      </c>
      <c r="B10" s="56" t="s">
        <v>31</v>
      </c>
      <c r="C10" s="56" t="s">
        <v>32</v>
      </c>
      <c r="D10" s="56" t="s">
        <v>33</v>
      </c>
      <c r="E10" s="57" t="s">
        <v>34</v>
      </c>
      <c r="F10" s="57" t="s">
        <v>59</v>
      </c>
      <c r="G10" s="57" t="s">
        <v>60</v>
      </c>
      <c r="H10" s="57" t="s">
        <v>35</v>
      </c>
      <c r="I10" s="56" t="s">
        <v>36</v>
      </c>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row>
    <row r="11" spans="1:257" s="88" customFormat="1" ht="14.25" customHeight="1">
      <c r="A11" s="127"/>
      <c r="B11" s="127" t="s">
        <v>66</v>
      </c>
      <c r="C11" s="127"/>
      <c r="D11" s="127"/>
      <c r="E11" s="127"/>
      <c r="F11" s="127"/>
      <c r="G11" s="127"/>
      <c r="H11" s="127"/>
      <c r="I11" s="132"/>
    </row>
    <row r="12" spans="1:257" s="88" customFormat="1" ht="63.75" customHeight="1">
      <c r="A12" s="105" t="str">
        <f>"ID-" &amp; (COUNTA(A$9:A11)+1)</f>
        <v>ID-2</v>
      </c>
      <c r="B12" s="105" t="s">
        <v>140</v>
      </c>
      <c r="C12" s="105" t="s">
        <v>106</v>
      </c>
      <c r="D12" s="105" t="s">
        <v>67</v>
      </c>
      <c r="E12" s="105"/>
      <c r="F12" s="105"/>
      <c r="G12" s="105"/>
      <c r="H12" s="105"/>
      <c r="I12" s="105"/>
    </row>
    <row r="13" spans="1:257" s="88" customFormat="1" ht="51.75" customHeight="1">
      <c r="A13" s="105" t="str">
        <f>"ID-" &amp; (COUNTA(A$9:A12)+1)</f>
        <v>ID-3</v>
      </c>
      <c r="B13" s="105" t="s">
        <v>149</v>
      </c>
      <c r="C13" s="105" t="s">
        <v>98</v>
      </c>
      <c r="D13" s="105" t="s">
        <v>67</v>
      </c>
      <c r="E13" s="105"/>
      <c r="F13" s="105"/>
      <c r="G13" s="105"/>
      <c r="H13" s="105"/>
      <c r="I13" s="105"/>
    </row>
    <row r="14" spans="1:257" s="88" customFormat="1" ht="75" customHeight="1">
      <c r="A14" s="105" t="str">
        <f>"ID-" &amp; (COUNTA(A$9:A13)+1)</f>
        <v>ID-4</v>
      </c>
      <c r="B14" s="88" t="s">
        <v>144</v>
      </c>
      <c r="C14" s="105" t="s">
        <v>99</v>
      </c>
      <c r="D14" s="105" t="s">
        <v>67</v>
      </c>
      <c r="E14" s="105"/>
      <c r="F14" s="105"/>
      <c r="G14" s="105"/>
      <c r="H14" s="105"/>
      <c r="I14" s="105"/>
    </row>
    <row r="15" spans="1:257" s="88" customFormat="1" ht="72" customHeight="1">
      <c r="A15" s="105" t="str">
        <f>"ID-" &amp; (COUNTA(A$9:A14)+1)</f>
        <v>ID-5</v>
      </c>
      <c r="B15" s="105" t="s">
        <v>141</v>
      </c>
      <c r="C15" s="105" t="s">
        <v>150</v>
      </c>
      <c r="D15" s="105" t="s">
        <v>67</v>
      </c>
      <c r="E15" s="105"/>
      <c r="F15" s="105"/>
      <c r="G15" s="105"/>
      <c r="H15" s="105"/>
      <c r="I15" s="105"/>
    </row>
    <row r="16" spans="1:257" s="88" customFormat="1" ht="70.5" customHeight="1">
      <c r="A16" s="105" t="str">
        <f>"ID-" &amp; (COUNTA(A$9:A15)+1)</f>
        <v>ID-6</v>
      </c>
      <c r="B16" s="105" t="s">
        <v>100</v>
      </c>
      <c r="C16" s="105" t="s">
        <v>101</v>
      </c>
      <c r="D16" s="105" t="s">
        <v>67</v>
      </c>
      <c r="E16" s="105"/>
      <c r="F16" s="105"/>
      <c r="G16" s="105"/>
      <c r="H16" s="105"/>
      <c r="I16" s="105"/>
    </row>
    <row r="17" spans="1:10" s="88" customFormat="1" ht="67.5" customHeight="1">
      <c r="A17" s="105" t="str">
        <f>"ID-" &amp; (COUNTA(A$9:A16)+1)</f>
        <v>ID-7</v>
      </c>
      <c r="B17" s="105" t="s">
        <v>145</v>
      </c>
      <c r="C17" s="105" t="s">
        <v>102</v>
      </c>
      <c r="D17" s="105" t="s">
        <v>67</v>
      </c>
      <c r="E17" s="105"/>
      <c r="F17" s="105"/>
      <c r="G17" s="105"/>
      <c r="H17" s="105"/>
      <c r="I17" s="105"/>
    </row>
    <row r="18" spans="1:10" ht="12.75">
      <c r="A18" s="127"/>
      <c r="B18" s="127" t="s">
        <v>107</v>
      </c>
      <c r="C18" s="127"/>
      <c r="D18" s="127"/>
      <c r="E18" s="127"/>
      <c r="F18" s="127"/>
      <c r="G18" s="127"/>
      <c r="H18" s="127"/>
      <c r="I18" s="131"/>
      <c r="J18" s="97"/>
    </row>
    <row r="19" spans="1:10" ht="99" customHeight="1">
      <c r="A19" s="105" t="str">
        <f>"ID-" &amp; (COUNTA(A$9:A18)+1)</f>
        <v>ID-8</v>
      </c>
      <c r="B19" s="105" t="s">
        <v>142</v>
      </c>
      <c r="C19" s="105" t="s">
        <v>108</v>
      </c>
      <c r="D19" s="105" t="s">
        <v>109</v>
      </c>
      <c r="E19" s="105"/>
      <c r="F19" s="105"/>
      <c r="G19" s="105"/>
      <c r="H19" s="105"/>
      <c r="I19" s="105"/>
      <c r="J19" s="97"/>
    </row>
    <row r="20" spans="1:10" ht="99" customHeight="1">
      <c r="A20" s="105" t="str">
        <f>"ID-" &amp; (COUNTA(A$9:A19)+1)</f>
        <v>ID-9</v>
      </c>
      <c r="B20" s="105" t="s">
        <v>143</v>
      </c>
      <c r="C20" s="105" t="s">
        <v>108</v>
      </c>
      <c r="D20" s="105" t="s">
        <v>109</v>
      </c>
      <c r="E20" s="105"/>
      <c r="F20" s="105"/>
      <c r="G20" s="105"/>
      <c r="H20" s="105"/>
      <c r="I20" s="105"/>
      <c r="J20" s="97"/>
    </row>
    <row r="21" spans="1:10" ht="114.75" customHeight="1">
      <c r="A21" s="105" t="str">
        <f>"ID-" &amp; (COUNTA(A$9:A20)+1)</f>
        <v>ID-10</v>
      </c>
      <c r="B21" s="105" t="s">
        <v>110</v>
      </c>
      <c r="C21" s="105" t="s">
        <v>111</v>
      </c>
      <c r="D21" s="105" t="s">
        <v>109</v>
      </c>
      <c r="E21" s="105"/>
      <c r="F21" s="105"/>
      <c r="G21" s="105"/>
      <c r="H21" s="105"/>
      <c r="I21" s="105"/>
      <c r="J21" s="97"/>
    </row>
    <row r="22" spans="1:10" ht="103.5" customHeight="1">
      <c r="A22" s="105" t="str">
        <f>"ID-" &amp; (COUNTA(A$9:A21)+1)</f>
        <v>ID-11</v>
      </c>
      <c r="B22" s="105" t="s">
        <v>112</v>
      </c>
      <c r="C22" s="105" t="s">
        <v>113</v>
      </c>
      <c r="D22" s="105" t="s">
        <v>109</v>
      </c>
      <c r="E22" s="105"/>
      <c r="F22" s="105"/>
      <c r="G22" s="105"/>
      <c r="H22" s="105"/>
      <c r="I22" s="105"/>
      <c r="J22" s="97"/>
    </row>
    <row r="23" spans="1:10" ht="114" customHeight="1">
      <c r="A23" s="105" t="str">
        <f>"ID-" &amp; (COUNTA(A$9:A22)+1)</f>
        <v>ID-12</v>
      </c>
      <c r="B23" s="105" t="s">
        <v>100</v>
      </c>
      <c r="C23" s="105" t="s">
        <v>114</v>
      </c>
      <c r="D23" s="105" t="s">
        <v>109</v>
      </c>
      <c r="E23" s="105"/>
      <c r="F23" s="105"/>
      <c r="G23" s="105"/>
      <c r="H23" s="105"/>
      <c r="I23" s="105"/>
      <c r="J23" s="97"/>
    </row>
  </sheetData>
  <dataConsolidate>
    <dataRefs count="1">
      <dataRef ref="K2:K6" sheet="UI"/>
    </dataRefs>
  </dataConsolidate>
  <mergeCells count="5">
    <mergeCell ref="B2:G2"/>
    <mergeCell ref="B3:G3"/>
    <mergeCell ref="B4:G4"/>
    <mergeCell ref="E5:G5"/>
    <mergeCell ref="E6:G6"/>
  </mergeCells>
  <dataValidations count="3">
    <dataValidation type="list" allowBlank="1" showInputMessage="1" showErrorMessage="1" sqref="IU12:JB17 SQ12:SX17 ACM12:ACT17 AMI12:AMP17 AWE12:AWL17 BGA12:BGH17 BPW12:BQD17 BZS12:BZZ17 CJO12:CJV17 CTK12:CTR17 DDG12:DDN17 DNC12:DNJ17 DWY12:DXF17 EGU12:EHB17 EQQ12:EQX17 FAM12:FAT17 FKI12:FKP17 FUE12:FUL17 GEA12:GEH17 GNW12:GOD17 GXS12:GXZ17 HHO12:HHV17 HRK12:HRR17 IBG12:IBN17 ILC12:ILJ17 IUY12:IVF17 JEU12:JFB17 JOQ12:JOX17 JYM12:JYT17 KII12:KIP17 KSE12:KSL17 LCA12:LCH17 LLW12:LMD17 LVS12:LVZ17 MFO12:MFV17 MPK12:MPR17 MZG12:MZN17 NJC12:NJJ17 NSY12:NTF17 OCU12:ODB17 OMQ12:OMX17 OWM12:OWT17 PGI12:PGP17 PQE12:PQL17 QAA12:QAH17 QJW12:QKD17 QTS12:QTZ17 RDO12:RDV17 RNK12:RNR17 RXG12:RXN17 SHC12:SHJ17 SQY12:SRF17 TAU12:TBB17 TKQ12:TKX17 TUM12:TUT17 UEI12:UEP17 UOE12:UOL17 UYA12:UYH17 VHW12:VID17 VRS12:VRZ17 WBO12:WBV17 WLK12:WLR17 WVG12:WVN17 WLU11:WLU22 VSC11:VSC22 WVQ11:WVQ22 WBY11:WBY22 WVG19:WVN22 WLK19:WLR22 WBO19:WBV22 VRS19:VRZ22 VHW19:VID22 UYA19:UYH22 UOE19:UOL22 UEI19:UEP22 TUM19:TUT22 TKQ19:TKX22 TAU19:TBB22 SQY19:SRF22 SHC19:SHJ22 RXG19:RXN22 RNK19:RNR22 RDO19:RDV22 QTS19:QTZ22 QJW19:QKD22 QAA19:QAH22 PQE19:PQL22 PGI19:PGP22 OWM19:OWT22 OMQ19:OMX22 OCU19:ODB22 NSY19:NTF22 NJC19:NJJ22 MZG19:MZN22 MPK19:MPR22 MFO19:MFV22 LVS19:LVZ22 LLW19:LMD22 LCA19:LCH22 KSE19:KSL22 KII19:KIP22 JYM19:JYT22 JOQ19:JOX22 JEU19:JFB22 IUY19:IVF22 ILC19:ILJ22 IBG19:IBN22 HRK19:HRR22 HHO19:HHV22 GXS19:GXZ22 GNW19:GOD22 GEA19:GEH22 FUE19:FUL22 FKI19:FKP22 FAM19:FAT22 EQQ19:EQX22 EGU19:EHB22 DWY19:DXF22 DNC19:DNJ22 DDG19:DDN22 CTK19:CTR22 CJO19:CJV22 BZS19:BZZ22 BPW19:BQD22 BGA19:BGH22 AWE19:AWL22 AMI19:AMP22 ACM19:ACT22 SQ19:SX22 IU19:JB22 JE11:JE22 TA11:TA22 ACW11:ACW22 AMS11:AMS22 AWO11:AWO22 BGK11:BGK22 BQG11:BQG22 CAC11:CAC22 CJY11:CJY22 CTU11:CTU22 DDQ11:DDQ22 DNM11:DNM22 DXI11:DXI22 EHE11:EHE22 ERA11:ERA22 FAW11:FAW22 FKS11:FKS22 FUO11:FUO22 GEK11:GEK22 GOG11:GOG22 GYC11:GYC22 HHY11:HHY22 HRU11:HRU22 IBQ11:IBQ22 ILM11:ILM22 IVI11:IVI22 JFE11:JFE22 JPA11:JPA22 JYW11:JYW22 KIS11:KIS22 KSO11:KSO22 LCK11:LCK22 LMG11:LMG22 LWC11:LWC22 MFY11:MFY22 MPU11:MPU22 MZQ11:MZQ22 NJM11:NJM22 NTI11:NTI22 ODE11:ODE22 ONA11:ONA22 OWW11:OWW22 PGS11:PGS22 PQO11:PQO22 QAK11:QAK22 QKG11:QKG22 QUC11:QUC22 RDY11:RDY22 RNU11:RNU22 RXQ11:RXQ22 SHM11:SHM22 SRI11:SRI22 TBE11:TBE22 TLA11:TLA22 TUW11:TUW22 UES11:UES22 UOO11:UOO22 UYK11:UYK22 VIG11:VIG22">
      <formula1>"OK,NG,N/A"</formula1>
    </dataValidation>
    <dataValidation type="list" allowBlank="1" showInputMessage="1" showErrorMessage="1" sqref="G1:G9 G24:G65254">
      <formula1>$H$2:$H$5</formula1>
    </dataValidation>
    <dataValidation type="list" allowBlank="1" showInputMessage="1" showErrorMessage="1" sqref="F19:G23 F12:G17">
      <formula1>$A$5:$D$5</formula1>
    </dataValidation>
  </dataValidations>
  <hyperlinks>
    <hyperlink ref="A1" location="'Test Report'!A1" display="Back to Test Report"/>
  </hyperlink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6"/>
  <sheetViews>
    <sheetView topLeftCell="A13" zoomScale="85" zoomScaleNormal="85" workbookViewId="0">
      <selection activeCell="D17" sqref="D17"/>
    </sheetView>
  </sheetViews>
  <sheetFormatPr defaultColWidth="15.25" defaultRowHeight="13.5" customHeight="1"/>
  <cols>
    <col min="1" max="1" width="15.125" style="116" customWidth="1"/>
    <col min="2" max="2" width="42.125" style="97" customWidth="1"/>
    <col min="3" max="3" width="33" style="97" customWidth="1"/>
    <col min="4" max="4" width="30.625" style="97" customWidth="1"/>
    <col min="5" max="5" width="15.25" style="97" customWidth="1"/>
    <col min="6" max="6" width="13.125" style="97" customWidth="1"/>
    <col min="7" max="7" width="12.75" style="97" customWidth="1"/>
    <col min="8" max="8" width="15.25" style="99" customWidth="1"/>
    <col min="9" max="9" width="15.25" style="97" customWidth="1"/>
    <col min="10" max="10" width="13.875" style="98" hidden="1" customWidth="1"/>
    <col min="11" max="11" width="15.25" style="97" customWidth="1"/>
    <col min="12" max="16" width="15.25" style="97"/>
    <col min="17" max="17" width="0" style="97" hidden="1" customWidth="1"/>
    <col min="18" max="16384" width="15.25" style="97"/>
  </cols>
  <sheetData>
    <row r="1" spans="1:257" ht="13.5" customHeight="1" thickBot="1">
      <c r="A1" s="109" t="s">
        <v>48</v>
      </c>
      <c r="B1" s="85"/>
      <c r="C1" s="85"/>
      <c r="D1" s="85"/>
      <c r="E1" s="85"/>
      <c r="F1" s="85"/>
      <c r="G1" s="86"/>
      <c r="H1" s="87"/>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row>
    <row r="2" spans="1:257" ht="13.5" customHeight="1">
      <c r="A2" s="110" t="s">
        <v>21</v>
      </c>
      <c r="B2" s="144" t="s">
        <v>52</v>
      </c>
      <c r="C2" s="144"/>
      <c r="D2" s="144"/>
      <c r="E2" s="144"/>
      <c r="F2" s="144"/>
      <c r="G2" s="144"/>
      <c r="H2" s="117" t="s">
        <v>22</v>
      </c>
      <c r="I2" s="88"/>
      <c r="J2" s="88" t="s">
        <v>22</v>
      </c>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row>
    <row r="3" spans="1:257" ht="13.5" customHeight="1">
      <c r="A3" s="111" t="s">
        <v>23</v>
      </c>
      <c r="B3" s="144" t="s">
        <v>53</v>
      </c>
      <c r="C3" s="144"/>
      <c r="D3" s="144"/>
      <c r="E3" s="144"/>
      <c r="F3" s="144"/>
      <c r="G3" s="144"/>
      <c r="H3" s="117" t="s">
        <v>24</v>
      </c>
      <c r="I3" s="88"/>
      <c r="J3" s="88" t="s">
        <v>24</v>
      </c>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row>
    <row r="4" spans="1:257" ht="13.5" customHeight="1">
      <c r="A4" s="110" t="s">
        <v>25</v>
      </c>
      <c r="B4" s="145" t="s">
        <v>118</v>
      </c>
      <c r="C4" s="145"/>
      <c r="D4" s="145"/>
      <c r="E4" s="145"/>
      <c r="F4" s="145"/>
      <c r="G4" s="145"/>
      <c r="H4" s="117" t="s">
        <v>27</v>
      </c>
      <c r="I4" s="88"/>
      <c r="J4" s="89"/>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row>
    <row r="5" spans="1:257" ht="13.5" customHeight="1">
      <c r="A5" s="112" t="s">
        <v>22</v>
      </c>
      <c r="B5" s="90" t="s">
        <v>24</v>
      </c>
      <c r="C5" s="90" t="s">
        <v>26</v>
      </c>
      <c r="D5" s="91" t="s">
        <v>27</v>
      </c>
      <c r="E5" s="146" t="s">
        <v>28</v>
      </c>
      <c r="F5" s="146"/>
      <c r="G5" s="146"/>
      <c r="H5" s="118" t="s">
        <v>26</v>
      </c>
      <c r="I5" s="88"/>
      <c r="J5" s="88" t="s">
        <v>29</v>
      </c>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row>
    <row r="6" spans="1:257" ht="13.5" customHeight="1" thickBot="1">
      <c r="A6" s="113">
        <f>COUNTIF(F11:G185,"Pass")</f>
        <v>0</v>
      </c>
      <c r="B6" s="94">
        <f>COUNTIF(F11:G632,"Fail")</f>
        <v>0</v>
      </c>
      <c r="C6" s="94">
        <f>E6-D6-B6-A6</f>
        <v>30</v>
      </c>
      <c r="D6" s="95">
        <f>COUNTIF(F11:G632,"N/A")</f>
        <v>0</v>
      </c>
      <c r="E6" s="147">
        <f>COUNTA(A11:A189)*2</f>
        <v>30</v>
      </c>
      <c r="F6" s="147"/>
      <c r="G6" s="147"/>
      <c r="H6" s="92"/>
      <c r="I6" s="88"/>
      <c r="J6" s="88" t="s">
        <v>27</v>
      </c>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row>
    <row r="7" spans="1:257" ht="13.5" customHeight="1">
      <c r="A7" s="128"/>
      <c r="B7" s="129"/>
      <c r="C7" s="129"/>
      <c r="D7" s="129"/>
      <c r="E7" s="130"/>
      <c r="F7" s="130"/>
      <c r="G7" s="130"/>
      <c r="H7" s="92"/>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row>
    <row r="8" spans="1:257" ht="13.5" customHeight="1">
      <c r="A8" s="128"/>
      <c r="B8" s="129"/>
      <c r="C8" s="129"/>
      <c r="D8" s="129"/>
      <c r="E8" s="130"/>
      <c r="F8" s="130"/>
      <c r="G8" s="130"/>
      <c r="H8" s="92"/>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row>
    <row r="9" spans="1:257" ht="13.5" customHeight="1">
      <c r="A9" s="114"/>
      <c r="B9" s="88"/>
      <c r="C9" s="88"/>
      <c r="D9" s="96"/>
      <c r="E9" s="96"/>
      <c r="F9" s="96"/>
      <c r="G9" s="92"/>
      <c r="H9" s="92"/>
      <c r="I9" s="92"/>
      <c r="J9" s="93"/>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c r="IW9" s="88"/>
    </row>
    <row r="10" spans="1:257" ht="36" customHeight="1">
      <c r="A10" s="115" t="s">
        <v>30</v>
      </c>
      <c r="B10" s="56" t="s">
        <v>31</v>
      </c>
      <c r="C10" s="56" t="s">
        <v>32</v>
      </c>
      <c r="D10" s="56" t="s">
        <v>33</v>
      </c>
      <c r="E10" s="57" t="s">
        <v>34</v>
      </c>
      <c r="F10" s="57" t="s">
        <v>59</v>
      </c>
      <c r="G10" s="57" t="s">
        <v>60</v>
      </c>
      <c r="H10" s="57" t="s">
        <v>35</v>
      </c>
      <c r="I10" s="56" t="s">
        <v>36</v>
      </c>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row>
    <row r="11" spans="1:257" s="88" customFormat="1" ht="12.75">
      <c r="A11" s="127"/>
      <c r="B11" s="127" t="s">
        <v>68</v>
      </c>
      <c r="C11" s="127"/>
      <c r="D11" s="127"/>
      <c r="E11" s="127"/>
      <c r="F11" s="127"/>
      <c r="G11" s="127"/>
      <c r="H11" s="127"/>
      <c r="I11" s="132"/>
    </row>
    <row r="12" spans="1:257" s="88" customFormat="1" ht="36" customHeight="1">
      <c r="A12" s="105" t="str">
        <f>"ID-" &amp; (COUNTA(A$9:A11)+1)</f>
        <v>ID-2</v>
      </c>
      <c r="B12" s="105" t="s">
        <v>151</v>
      </c>
      <c r="C12" s="105" t="s">
        <v>69</v>
      </c>
      <c r="D12" s="148" t="s">
        <v>152</v>
      </c>
      <c r="E12" s="105"/>
      <c r="F12" s="105"/>
      <c r="G12" s="105"/>
      <c r="H12" s="105"/>
      <c r="I12" s="105"/>
    </row>
    <row r="13" spans="1:257" s="88" customFormat="1" ht="36" customHeight="1">
      <c r="A13" s="105" t="str">
        <f>"ID-" &amp; (COUNTA(A$9:A11)+1)</f>
        <v>ID-2</v>
      </c>
      <c r="B13" s="105" t="s">
        <v>157</v>
      </c>
      <c r="C13" s="105" t="s">
        <v>159</v>
      </c>
      <c r="D13" s="105" t="s">
        <v>158</v>
      </c>
      <c r="E13" s="105"/>
      <c r="F13" s="105"/>
      <c r="G13" s="105"/>
      <c r="H13" s="105"/>
      <c r="I13" s="105"/>
    </row>
    <row r="14" spans="1:257" s="88" customFormat="1" ht="36" customHeight="1">
      <c r="A14" s="105" t="str">
        <f>"ID-" &amp; (COUNTA(A$9:A12)+1)</f>
        <v>ID-3</v>
      </c>
      <c r="B14" s="105" t="s">
        <v>160</v>
      </c>
      <c r="C14" s="105" t="s">
        <v>159</v>
      </c>
      <c r="D14" s="105" t="s">
        <v>161</v>
      </c>
      <c r="E14" s="105"/>
      <c r="F14" s="105"/>
      <c r="G14" s="105"/>
      <c r="H14" s="105"/>
      <c r="I14" s="105"/>
    </row>
    <row r="15" spans="1:257" s="88" customFormat="1" ht="25.5">
      <c r="A15" s="105" t="str">
        <f>"ID-" &amp; (COUNTA(A$9:A13)+1)</f>
        <v>ID-4</v>
      </c>
      <c r="B15" s="105" t="s">
        <v>116</v>
      </c>
      <c r="C15" s="105" t="s">
        <v>115</v>
      </c>
      <c r="D15" s="105" t="s">
        <v>103</v>
      </c>
      <c r="E15" s="105"/>
      <c r="F15" s="105"/>
      <c r="G15" s="105"/>
      <c r="H15" s="105"/>
      <c r="I15" s="105"/>
    </row>
    <row r="16" spans="1:257" s="88" customFormat="1" ht="25.5">
      <c r="A16" s="105" t="str">
        <f>"ID-" &amp; (COUNTA(A$9:A15)+1)</f>
        <v>ID-6</v>
      </c>
      <c r="B16" s="105" t="s">
        <v>70</v>
      </c>
      <c r="C16" s="105" t="s">
        <v>71</v>
      </c>
      <c r="D16" s="105" t="s">
        <v>104</v>
      </c>
      <c r="E16" s="105"/>
      <c r="F16" s="105"/>
      <c r="G16" s="105"/>
      <c r="H16" s="105"/>
      <c r="I16" s="105"/>
    </row>
    <row r="17" spans="1:9" s="88" customFormat="1" ht="25.5">
      <c r="A17" s="105" t="str">
        <f>"ID-" &amp; (COUNTA(A$9:A16)+1)</f>
        <v>ID-7</v>
      </c>
      <c r="B17" s="105" t="s">
        <v>72</v>
      </c>
      <c r="C17" s="105" t="s">
        <v>73</v>
      </c>
      <c r="D17" s="105" t="s">
        <v>74</v>
      </c>
      <c r="E17" s="105"/>
      <c r="F17" s="105"/>
      <c r="G17" s="105"/>
      <c r="H17" s="105"/>
      <c r="I17" s="105"/>
    </row>
    <row r="18" spans="1:9" s="88" customFormat="1" ht="25.5">
      <c r="A18" s="105" t="str">
        <f>"ID-" &amp; (COUNTA(A$9:A17)+1)</f>
        <v>ID-8</v>
      </c>
      <c r="B18" s="105" t="s">
        <v>75</v>
      </c>
      <c r="C18" s="105" t="s">
        <v>76</v>
      </c>
      <c r="D18" s="105" t="s">
        <v>117</v>
      </c>
      <c r="E18" s="105"/>
      <c r="F18" s="105"/>
      <c r="G18" s="105"/>
      <c r="H18" s="105"/>
      <c r="I18" s="105"/>
    </row>
    <row r="19" spans="1:9" s="88" customFormat="1" ht="40.5" customHeight="1">
      <c r="A19" s="105" t="str">
        <f>"ID-" &amp; (COUNTA(A$9:A18)+1)</f>
        <v>ID-9</v>
      </c>
      <c r="B19" s="105" t="s">
        <v>77</v>
      </c>
      <c r="C19" s="105" t="s">
        <v>78</v>
      </c>
      <c r="D19" s="105" t="s">
        <v>79</v>
      </c>
      <c r="E19" s="105"/>
      <c r="F19" s="105"/>
      <c r="G19" s="105"/>
      <c r="H19" s="105"/>
      <c r="I19" s="105"/>
    </row>
    <row r="20" spans="1:9" s="88" customFormat="1" ht="43.5" customHeight="1">
      <c r="A20" s="105" t="str">
        <f>"ID-" &amp; (COUNTA(A$9:A19)+1)</f>
        <v>ID-10</v>
      </c>
      <c r="B20" s="105" t="s">
        <v>80</v>
      </c>
      <c r="C20" s="105" t="s">
        <v>81</v>
      </c>
      <c r="D20" s="105" t="s">
        <v>82</v>
      </c>
      <c r="E20" s="105"/>
      <c r="F20" s="105"/>
      <c r="G20" s="105"/>
      <c r="H20" s="105"/>
      <c r="I20" s="105"/>
    </row>
    <row r="21" spans="1:9" s="88" customFormat="1" ht="25.5">
      <c r="A21" s="105" t="str">
        <f>"ID-" &amp; (COUNTA(A$9:A20)+1)</f>
        <v>ID-11</v>
      </c>
      <c r="B21" s="105" t="s">
        <v>83</v>
      </c>
      <c r="C21" s="105" t="s">
        <v>84</v>
      </c>
      <c r="D21" s="105" t="s">
        <v>85</v>
      </c>
      <c r="E21" s="105"/>
      <c r="F21" s="105"/>
      <c r="G21" s="105"/>
      <c r="H21" s="105"/>
      <c r="I21" s="105"/>
    </row>
    <row r="22" spans="1:9" s="88" customFormat="1" ht="25.5">
      <c r="A22" s="105" t="str">
        <f>"ID-" &amp; (COUNTA(A$9:A21)+1)</f>
        <v>ID-12</v>
      </c>
      <c r="B22" s="105" t="s">
        <v>86</v>
      </c>
      <c r="C22" s="105" t="s">
        <v>87</v>
      </c>
      <c r="D22" s="105" t="s">
        <v>88</v>
      </c>
      <c r="E22" s="105"/>
      <c r="F22" s="105"/>
      <c r="G22" s="105"/>
      <c r="H22" s="105"/>
      <c r="I22" s="105"/>
    </row>
    <row r="23" spans="1:9" s="88" customFormat="1" ht="12.75">
      <c r="A23" s="105" t="str">
        <f>"ID-" &amp; (COUNTA(A$9:A22)+1)</f>
        <v>ID-13</v>
      </c>
      <c r="B23" s="105" t="s">
        <v>89</v>
      </c>
      <c r="C23" s="105" t="s">
        <v>90</v>
      </c>
      <c r="D23" s="105" t="s">
        <v>91</v>
      </c>
      <c r="E23" s="105"/>
      <c r="F23" s="105"/>
      <c r="G23" s="105"/>
      <c r="H23" s="105"/>
      <c r="I23" s="105"/>
    </row>
    <row r="24" spans="1:9" s="88" customFormat="1" ht="12.75">
      <c r="A24" s="105" t="str">
        <f>"ID-" &amp; (COUNTA(A$9:A23)+1)</f>
        <v>ID-14</v>
      </c>
      <c r="B24" s="105" t="s">
        <v>92</v>
      </c>
      <c r="C24" s="105" t="s">
        <v>93</v>
      </c>
      <c r="D24" s="105" t="s">
        <v>94</v>
      </c>
      <c r="E24" s="105"/>
      <c r="F24" s="105"/>
      <c r="G24" s="105"/>
      <c r="H24" s="105"/>
      <c r="I24" s="105"/>
    </row>
    <row r="25" spans="1:9" s="88" customFormat="1" ht="12.75">
      <c r="A25" s="105" t="str">
        <f>"ID-" &amp; (COUNTA(A$9:A24)+1)</f>
        <v>ID-15</v>
      </c>
      <c r="B25" s="105" t="s">
        <v>146</v>
      </c>
      <c r="C25" s="105" t="s">
        <v>146</v>
      </c>
      <c r="D25" s="105" t="s">
        <v>147</v>
      </c>
      <c r="E25" s="105"/>
      <c r="F25" s="105"/>
      <c r="G25" s="105"/>
      <c r="H25" s="105"/>
      <c r="I25" s="105"/>
    </row>
    <row r="26" spans="1:9" s="88" customFormat="1" ht="25.5">
      <c r="A26" s="105" t="str">
        <f>"ID-" &amp; (COUNTA(A$9:A25)+1)</f>
        <v>ID-16</v>
      </c>
      <c r="B26" s="105" t="s">
        <v>95</v>
      </c>
      <c r="C26" s="105" t="s">
        <v>96</v>
      </c>
      <c r="D26" s="105" t="s">
        <v>97</v>
      </c>
      <c r="E26" s="105"/>
      <c r="F26" s="105"/>
      <c r="G26" s="105"/>
      <c r="H26" s="105"/>
      <c r="I26" s="105"/>
    </row>
  </sheetData>
  <dataConsolidate>
    <dataRefs count="1">
      <dataRef ref="K2:K6" sheet="UI"/>
    </dataRefs>
  </dataConsolidate>
  <mergeCells count="5">
    <mergeCell ref="B2:G2"/>
    <mergeCell ref="B3:G3"/>
    <mergeCell ref="B4:G4"/>
    <mergeCell ref="E5:G5"/>
    <mergeCell ref="E6:G6"/>
  </mergeCells>
  <dataValidations count="2">
    <dataValidation type="list" allowBlank="1" showInputMessage="1" showErrorMessage="1" sqref="G1:G9 G27:G65257">
      <formula1>$H$2:$H$5</formula1>
    </dataValidation>
    <dataValidation type="list" allowBlank="1" showInputMessage="1" showErrorMessage="1" sqref="WLJ12:WLQ26 F12:G26 SZ11:SZ26 ACV11:ACV26 AMR11:AMR26 AWN11:AWN26 BGJ11:BGJ26 BQF11:BQF26 CAB11:CAB26 CJX11:CJX26 CTT11:CTT26 DDP11:DDP26 DNL11:DNL26 DXH11:DXH26 EHD11:EHD26 EQZ11:EQZ26 FAV11:FAV26 FKR11:FKR26 FUN11:FUN26 GEJ11:GEJ26 GOF11:GOF26 GYB11:GYB26 HHX11:HHX26 HRT11:HRT26 IBP11:IBP26 ILL11:ILL26 IVH11:IVH26 JFD11:JFD26 JOZ11:JOZ26 JYV11:JYV26 KIR11:KIR26 KSN11:KSN26 LCJ11:LCJ26 LMF11:LMF26 LWB11:LWB26 MFX11:MFX26 MPT11:MPT26 MZP11:MZP26 NJL11:NJL26 NTH11:NTH26 ODD11:ODD26 OMZ11:OMZ26 OWV11:OWV26 PGR11:PGR26 PQN11:PQN26 QAJ11:QAJ26 QKF11:QKF26 QUB11:QUB26 RDX11:RDX26 RNT11:RNT26 RXP11:RXP26 SHL11:SHL26 SRH11:SRH26 TBD11:TBD26 TKZ11:TKZ26 TUV11:TUV26 UER11:UER26 UON11:UON26 UYJ11:UYJ26 VIF11:VIF26 VSB11:VSB26 WBX11:WBX26 WLT11:WLT26 WVP11:WVP26 WVF12:WVM26 JD11:JD26 IT12:JA26 SP12:SW26 ACL12:ACS26 AMH12:AMO26 AWD12:AWK26 BFZ12:BGG26 BPV12:BQC26 BZR12:BZY26 CJN12:CJU26 CTJ12:CTQ26 DDF12:DDM26 DNB12:DNI26 DWX12:DXE26 EGT12:EHA26 EQP12:EQW26 FAL12:FAS26 FKH12:FKO26 FUD12:FUK26 GDZ12:GEG26 GNV12:GOC26 GXR12:GXY26 HHN12:HHU26 HRJ12:HRQ26 IBF12:IBM26 ILB12:ILI26 IUX12:IVE26 JET12:JFA26 JOP12:JOW26 JYL12:JYS26 KIH12:KIO26 KSD12:KSK26 LBZ12:LCG26 LLV12:LMC26 LVR12:LVY26 MFN12:MFU26 MPJ12:MPQ26 MZF12:MZM26 NJB12:NJI26 NSX12:NTE26 OCT12:ODA26 OMP12:OMW26 OWL12:OWS26 PGH12:PGO26 PQD12:PQK26 PZZ12:QAG26 QJV12:QKC26 QTR12:QTY26 RDN12:RDU26 RNJ12:RNQ26 RXF12:RXM26 SHB12:SHI26 SQX12:SRE26 TAT12:TBA26 TKP12:TKW26 TUL12:TUS26 UEH12:UEO26 UOD12:UOK26 UXZ12:UYG26 VHV12:VIC26 VRR12:VRY26 WBN12:WBU26">
      <formula1>$J$2:$J$6</formula1>
    </dataValidation>
  </dataValidations>
  <hyperlinks>
    <hyperlink ref="A1" location="'Test Report'!A1" display="Back to Test Report"/>
  </hyperlink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Test Report</vt:lpstr>
      <vt:lpstr>Common</vt:lpstr>
      <vt:lpstr>Security</vt:lpstr>
      <vt:lpstr>UI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Ta Ngoc Duy</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Monday</cp:lastModifiedBy>
  <dcterms:created xsi:type="dcterms:W3CDTF">2014-07-15T10:13:31Z</dcterms:created>
  <dcterms:modified xsi:type="dcterms:W3CDTF">2016-10-09T16:11:40Z</dcterms:modified>
  <cp:category>BM</cp:category>
</cp:coreProperties>
</file>