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CODING" sheetId="1" r:id="rId1"/>
    <sheet name="DESIGN" sheetId="4" r:id="rId2"/>
    <sheet name="TESTING" sheetId="5" r:id="rId3"/>
  </sheets>
  <definedNames>
    <definedName name="_xlnm._FilterDatabase" localSheetId="0" hidden="1">CODING!$H$10:$H$82</definedName>
    <definedName name="_xlnm._FilterDatabase" localSheetId="1" hidden="1">DESIGN!$I$4:$I$17</definedName>
    <definedName name="_xlnm._FilterDatabase" localSheetId="2" hidden="1">TESTING!$H$4:$H$17</definedName>
    <definedName name="_xlnm.Print_Area" localSheetId="0">CODING!$A$10:$M$80</definedName>
    <definedName name="_xlnm.Print_Area" localSheetId="1">DESIGN!$A$7:$L$8</definedName>
    <definedName name="_xlnm.Print_Area" localSheetId="2">TESTING!$A$4:$K$8</definedName>
  </definedNames>
  <calcPr calcId="145621" refMode="R1C1"/>
</workbook>
</file>

<file path=xl/calcChain.xml><?xml version="1.0" encoding="utf-8"?>
<calcChain xmlns="http://schemas.openxmlformats.org/spreadsheetml/2006/main">
  <c r="I5" i="1" l="1"/>
  <c r="I4" i="1"/>
  <c r="I3" i="1"/>
  <c r="I6" i="1" l="1"/>
  <c r="L7" i="4"/>
  <c r="L11" i="4"/>
  <c r="K8" i="5"/>
  <c r="K7" i="5"/>
  <c r="K6" i="5"/>
  <c r="K5" i="5"/>
  <c r="L6" i="4"/>
  <c r="L5" i="4"/>
  <c r="M32" i="1" l="1"/>
  <c r="M34" i="1"/>
  <c r="M33" i="1"/>
</calcChain>
</file>

<file path=xl/sharedStrings.xml><?xml version="1.0" encoding="utf-8"?>
<sst xmlns="http://schemas.openxmlformats.org/spreadsheetml/2006/main" count="445" uniqueCount="267">
  <si>
    <t>Use Case No.</t>
  </si>
  <si>
    <t>Group of functions</t>
  </si>
  <si>
    <t>Functions</t>
  </si>
  <si>
    <t>Glossary</t>
  </si>
  <si>
    <t>READER/AUTHOR MODULE</t>
  </si>
  <si>
    <t>Account Management Module</t>
  </si>
  <si>
    <t>UC001</t>
  </si>
  <si>
    <t>Login/Logout</t>
  </si>
  <si>
    <t>Login by Facebook account</t>
  </si>
  <si>
    <t>Đăng nhập bằng tài khoản FaceBook</t>
  </si>
  <si>
    <t>Login by Google account</t>
  </si>
  <si>
    <t>Đăng nhập bằng tài khoản Google</t>
  </si>
  <si>
    <t>Login by registered account</t>
  </si>
  <si>
    <t>Đăng nhập bằng tài khoản tự đăng ký</t>
  </si>
  <si>
    <t>UC002</t>
  </si>
  <si>
    <t>Logout</t>
  </si>
  <si>
    <t>Đăng xuất</t>
  </si>
  <si>
    <t>UC003</t>
  </si>
  <si>
    <t>Register</t>
  </si>
  <si>
    <t>Register for a normal account</t>
  </si>
  <si>
    <t>Đăng ký tài khoản thường</t>
  </si>
  <si>
    <t>Register for an author account</t>
  </si>
  <si>
    <t>Đăng ký tài khoản tác giả</t>
  </si>
  <si>
    <t>UC004</t>
  </si>
  <si>
    <t>Edit profie</t>
  </si>
  <si>
    <t>Chỉnh sửa thông tin cá nhân</t>
  </si>
  <si>
    <t>UC005</t>
  </si>
  <si>
    <t>Reset pasword</t>
  </si>
  <si>
    <t>Đặt lại mật khẩu</t>
  </si>
  <si>
    <t>Recommendation Management Module</t>
  </si>
  <si>
    <t>UC006</t>
  </si>
  <si>
    <t>Manage post</t>
  </si>
  <si>
    <t>Post a recommendation</t>
  </si>
  <si>
    <t>Đăng bài giới thiệu về một cuốn sách: Người dùng bắt buộc phải tag một cuốn sách/tác giả như là chủ đề của bài viết</t>
  </si>
  <si>
    <t>UC007</t>
  </si>
  <si>
    <t>Edit caption</t>
  </si>
  <si>
    <t>Chỉnh sửa phần nội dung giới thiệu sách</t>
  </si>
  <si>
    <t>Edit book tag</t>
  </si>
  <si>
    <t>Chỉnh sửa tag sách đi kèm với bài post</t>
  </si>
  <si>
    <t>UC008</t>
  </si>
  <si>
    <t>Delete post</t>
  </si>
  <si>
    <t>Xóa bài đăng</t>
  </si>
  <si>
    <t>UC009</t>
  </si>
  <si>
    <t>Like post</t>
  </si>
  <si>
    <t>Thích một bài đăng</t>
  </si>
  <si>
    <t>UC010</t>
  </si>
  <si>
    <t>Share post</t>
  </si>
  <si>
    <t>Chia sẻ một bài đăng</t>
  </si>
  <si>
    <t>UC011</t>
  </si>
  <si>
    <t>Manage comment</t>
  </si>
  <si>
    <t>Comment on a post</t>
  </si>
  <si>
    <t>Bình luận về một bài post</t>
  </si>
  <si>
    <t>UC012</t>
  </si>
  <si>
    <t>Edit comment</t>
  </si>
  <si>
    <t>Chỉnh sửa bình luận</t>
  </si>
  <si>
    <t>UC013</t>
  </si>
  <si>
    <t>Delete comment</t>
  </si>
  <si>
    <t>Xóa bình luận</t>
  </si>
  <si>
    <t>UC014</t>
  </si>
  <si>
    <t>Like a comment</t>
  </si>
  <si>
    <t>Thích một bình luận</t>
  </si>
  <si>
    <t>UC015</t>
  </si>
  <si>
    <t>Manage reply-comment</t>
  </si>
  <si>
    <t>Reply a comment on a post</t>
  </si>
  <si>
    <t>Trả lời bình luận trong bài post</t>
  </si>
  <si>
    <t>UC016</t>
  </si>
  <si>
    <t>Edit reply-comment</t>
  </si>
  <si>
    <t>Chỉnh sửa trả lời bình luận</t>
  </si>
  <si>
    <t>UC017</t>
  </si>
  <si>
    <t>Delete reply-comment</t>
  </si>
  <si>
    <t>Xóa trả lời bình luận</t>
  </si>
  <si>
    <t>UC018</t>
  </si>
  <si>
    <t>Like reply-comment</t>
  </si>
  <si>
    <t>Thích một trả lời bình luận</t>
  </si>
  <si>
    <t>Interactions Management Module</t>
  </si>
  <si>
    <t>UC019</t>
  </si>
  <si>
    <t>Interact with other accounts</t>
  </si>
  <si>
    <t>Follow other account</t>
  </si>
  <si>
    <t>Theo dõi một tài khoản khác</t>
  </si>
  <si>
    <t>UC020</t>
  </si>
  <si>
    <t xml:space="preserve">Send message to other account </t>
  </si>
  <si>
    <t>Gửi tin nhắn đến một tài khoản khác</t>
  </si>
  <si>
    <t>UC021</t>
  </si>
  <si>
    <t>Report other account</t>
  </si>
  <si>
    <t>Báo cáo vi phạm về một tài khoản khác</t>
  </si>
  <si>
    <t>UC022</t>
  </si>
  <si>
    <t>Interact with groups</t>
  </si>
  <si>
    <t>Send join-group request</t>
  </si>
  <si>
    <t>Gửi yêu cầu tham gia vào một nhóm: Sau khi người dùng gửi yêu cầu, sẽ phải chờ quản trị viên của nhóm đó đồng ý yêu cầu vào nhóm.</t>
  </si>
  <si>
    <t>UC023</t>
  </si>
  <si>
    <t>Out a group</t>
  </si>
  <si>
    <t>Ra khỏi một nhóm</t>
  </si>
  <si>
    <t>UC024</t>
  </si>
  <si>
    <t>Report a group</t>
  </si>
  <si>
    <t>Báo cáo vi phạm về một nhóm</t>
  </si>
  <si>
    <t>Group Management Module</t>
  </si>
  <si>
    <t>UC025</t>
  </si>
  <si>
    <t>Manage group</t>
  </si>
  <si>
    <t>Create a group</t>
  </si>
  <si>
    <t>Tạo nhóm: Người dùng tạo nhóm phải tag một quyển sách/tác giả như là chủ đề của nhóm đó</t>
  </si>
  <si>
    <t>UC026</t>
  </si>
  <si>
    <t>Edit group profile</t>
  </si>
  <si>
    <t>Chỉnh sửa thông tin về nhóm</t>
  </si>
  <si>
    <t>UC027</t>
  </si>
  <si>
    <t>Delete group</t>
  </si>
  <si>
    <t>Xóa nhóm: Chỉ người tạo ra nhóm mới có quyền xóa nhóm đó. Và trước khi xóa nhóm, phải loại hết các thành viên ra khỏi nhóm.</t>
  </si>
  <si>
    <t>UC028</t>
  </si>
  <si>
    <t>Manage group members</t>
  </si>
  <si>
    <t>Add new members by enter account name</t>
  </si>
  <si>
    <t>Thêm thành viên vào nhóm bằng cách nhập tên tài khoản</t>
  </si>
  <si>
    <t>UC029</t>
  </si>
  <si>
    <t>Add new members by accept join-group request</t>
  </si>
  <si>
    <t>Thêm thành viên vào nhóm bằng cách chấp nhận yêu cầu xin vào nhóm của thành viên đó</t>
  </si>
  <si>
    <t>UC030</t>
  </si>
  <si>
    <t>Set other members admin</t>
  </si>
  <si>
    <t>Cấp quyền quản trị cho thành viên khác</t>
  </si>
  <si>
    <t>UC031</t>
  </si>
  <si>
    <t>Remove members</t>
  </si>
  <si>
    <t>Loại một thành viên ra khỏi nhóm</t>
  </si>
  <si>
    <t>UC032</t>
  </si>
  <si>
    <t>Manage group post</t>
  </si>
  <si>
    <t>Create group posts</t>
  </si>
  <si>
    <t>Đăng bài trong group: Người dùng không cần tag sách/tác giả</t>
  </si>
  <si>
    <t>UC033</t>
  </si>
  <si>
    <t>Edit group posts</t>
  </si>
  <si>
    <t>Chỉnh sửa bài đăng trong nhóm</t>
  </si>
  <si>
    <t>UC034</t>
  </si>
  <si>
    <t>Delete group posts</t>
  </si>
  <si>
    <t>Xóa bài đăng trong nhóm</t>
  </si>
  <si>
    <t>Other</t>
  </si>
  <si>
    <t>UC035</t>
  </si>
  <si>
    <t>Rate a book</t>
  </si>
  <si>
    <t>Bình chọn cho một cuốn sách</t>
  </si>
  <si>
    <t>UC036</t>
  </si>
  <si>
    <t>Search book/author/other account</t>
  </si>
  <si>
    <t>Tìm kiếm sách/tác giả/người dùng khác</t>
  </si>
  <si>
    <t>ADMIN MODULE</t>
  </si>
  <si>
    <t>UC037</t>
  </si>
  <si>
    <t>Manage user account</t>
  </si>
  <si>
    <t xml:space="preserve">Search user </t>
  </si>
  <si>
    <t>UC038</t>
  </si>
  <si>
    <t>Ban user</t>
  </si>
  <si>
    <t>Cấm người dùng</t>
  </si>
  <si>
    <t>UC039</t>
  </si>
  <si>
    <t>Unban user</t>
  </si>
  <si>
    <t>Gỡ bỏ lệnh cấm</t>
  </si>
  <si>
    <t>UC040</t>
  </si>
  <si>
    <t xml:space="preserve">Delete user </t>
  </si>
  <si>
    <t>Xóa tài khoản người dùng</t>
  </si>
  <si>
    <t>UC041</t>
  </si>
  <si>
    <t>Decline  request about reporting an account/group</t>
  </si>
  <si>
    <t>Hủy yêu cầu về báo cáo vi phạm</t>
  </si>
  <si>
    <t>UC042</t>
  </si>
  <si>
    <t>Accept/decline request about creating author account</t>
  </si>
  <si>
    <t>Chấp nhận/hủy yêu cầu về lập tài khoản tác giả</t>
  </si>
  <si>
    <t>UC043</t>
  </si>
  <si>
    <t>Manage book</t>
  </si>
  <si>
    <t>Add new book</t>
  </si>
  <si>
    <t>Thêm sách</t>
  </si>
  <si>
    <t>UC044</t>
  </si>
  <si>
    <t xml:space="preserve">Edit book's information </t>
  </si>
  <si>
    <t>Chỉnh sửa thông tin sách</t>
  </si>
  <si>
    <t>UC045</t>
  </si>
  <si>
    <t>Approve/decline requests about adding a book</t>
  </si>
  <si>
    <t>Chấp nhận/hủy yêu cầu về thêm sách mới</t>
  </si>
  <si>
    <t>UC046</t>
  </si>
  <si>
    <t>Manage slides</t>
  </si>
  <si>
    <t>Add new slides</t>
  </si>
  <si>
    <t>Thêm slide ảnh</t>
  </si>
  <si>
    <t>UC047</t>
  </si>
  <si>
    <t>Delete sildes</t>
  </si>
  <si>
    <t>Xóa slide ảnh</t>
  </si>
  <si>
    <t>UC048</t>
  </si>
  <si>
    <t>Active/deactive a slide</t>
  </si>
  <si>
    <t>Kích hoạt/hủy kích hoạt slide ảnh</t>
  </si>
  <si>
    <t>UC049</t>
  </si>
  <si>
    <t>Manage publisher</t>
  </si>
  <si>
    <t>Add new publishers</t>
  </si>
  <si>
    <t>Thêm nhà xuất bản</t>
  </si>
  <si>
    <t>UC050</t>
  </si>
  <si>
    <t xml:space="preserve">Edit publishers' information </t>
  </si>
  <si>
    <t>Chỉnh sửa thông tin nhà xuất bản</t>
  </si>
  <si>
    <t>UC051</t>
  </si>
  <si>
    <t>Delete publisher</t>
  </si>
  <si>
    <t>Xóa nhà xuất bản</t>
  </si>
  <si>
    <t>UC052</t>
  </si>
  <si>
    <t>View statistics</t>
  </si>
  <si>
    <t>View statistic about users</t>
  </si>
  <si>
    <t>Xem thông tin thống kê về người dùng thường: số lượng tài khoản cũ, số lượng tài khoản đăng ký  mới, ...</t>
  </si>
  <si>
    <t>View statistic about authors</t>
  </si>
  <si>
    <t>Xem thông tin thống kê về tác giả: số lượng tài khoản cũ, số lượng tài khoản đăng ký  mới, các tác giả đang được quan tâm nhất, …</t>
  </si>
  <si>
    <t>View statistic about groups</t>
  </si>
  <si>
    <t>Xem thông tin thống kê về các nhóm: số lượng nhóm cũ, số lượng nhóm mới đăng ký, tần suất hoạt động của nhóm, …</t>
  </si>
  <si>
    <t>View statistic about books</t>
  </si>
  <si>
    <t>Xem thông tin thống kê về sách: số lượng sách trong database, số lượng sách được thêm mới, những quyển sách đang được người dùng quan tâm nhất, …</t>
  </si>
  <si>
    <t>View statistic about access times</t>
  </si>
  <si>
    <t>Xem thông tin thống kê lượt truy cập</t>
  </si>
  <si>
    <t>UC053</t>
  </si>
  <si>
    <t>UC054</t>
  </si>
  <si>
    <t>UC055</t>
  </si>
  <si>
    <t>Suggest book/author</t>
  </si>
  <si>
    <t>Giới thiệu sách/tác giả cho người dùng: Dựa trên danh sách những sách họ bình chọn, tác giả đang theo dõi</t>
  </si>
  <si>
    <t>PIC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</si>
  <si>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</si>
  <si>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</si>
  <si>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</si>
  <si>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</si>
  <si>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</si>
  <si>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</si>
  <si>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</si>
  <si>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</si>
  <si>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Edit index of slides</t>
  </si>
  <si>
    <t>Thay đổi thứ tự hiển thị slider ảnh trên trang giới thiệu</t>
  </si>
  <si>
    <t>Show slides</t>
  </si>
  <si>
    <t>Hiển thị các slide trên trang giới thiệu</t>
  </si>
  <si>
    <t>Tổng hợp</t>
  </si>
  <si>
    <t>Summary</t>
  </si>
  <si>
    <t>UC056</t>
  </si>
  <si>
    <t>EndDate</t>
  </si>
  <si>
    <t>Screen</t>
  </si>
  <si>
    <t>HaiCM</t>
  </si>
  <si>
    <t>YenNTH</t>
  </si>
  <si>
    <t>Admin_Slider</t>
  </si>
  <si>
    <t>Items</t>
  </si>
  <si>
    <t>Thêm button Edit Slide xổ ra Pop-Up</t>
  </si>
  <si>
    <t>Pagination ở bảng show slide</t>
  </si>
  <si>
    <t>Chỉnh sửa lại Pop-up của chức năng thêm slide</t>
  </si>
  <si>
    <t>Admin_Book</t>
  </si>
  <si>
    <t>Mất icon hình quyển sách</t>
  </si>
  <si>
    <t>Test Plan</t>
  </si>
  <si>
    <t>Test Case</t>
  </si>
  <si>
    <t>Common</t>
  </si>
  <si>
    <t>Chuyển hết đường dẫn các file style, script về local</t>
  </si>
  <si>
    <t>Đẩy phần menu ở các trang ra file riêng</t>
  </si>
  <si>
    <t>Design thêm trang Add Book</t>
  </si>
  <si>
    <t>Design Pop-up cho phần Messenger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</si>
  <si>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</si>
  <si>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</si>
  <si>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</si>
  <si>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</si>
  <si>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</si>
  <si>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</si>
  <si>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</si>
  <si>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</si>
  <si>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</si>
  <si>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</si>
  <si>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cấm 1 nhóm</t>
  </si>
  <si>
    <t>gỡ bỏ lệnh cấm nhóm</t>
  </si>
  <si>
    <t>Screen Design</t>
  </si>
  <si>
    <t>xong admin</t>
  </si>
  <si>
    <t xml:space="preserve"> </t>
  </si>
  <si>
    <t>Manage Group</t>
  </si>
  <si>
    <t>UC057</t>
  </si>
  <si>
    <t>UC058</t>
  </si>
  <si>
    <t>Band a group</t>
  </si>
  <si>
    <t>Unban a group</t>
  </si>
  <si>
    <t>Ghép giao diện</t>
  </si>
  <si>
    <t>chưa có button đăng xuất</t>
  </si>
  <si>
    <t>chờ done rating</t>
  </si>
  <si>
    <t>vào trang của book mới rate được</t>
  </si>
  <si>
    <t>Chờ done phần search</t>
  </si>
  <si>
    <t>bỏ</t>
  </si>
  <si>
    <t>màu đỏ</t>
  </si>
  <si>
    <t>màu vàng</t>
  </si>
  <si>
    <t>độ ưu tiên cao</t>
  </si>
  <si>
    <t>màu xanh</t>
  </si>
  <si>
    <t>các phần có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</si>
</sst>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9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2" fillId="3" borderId="0" xfId="2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1" xfId="2" applyFill="1" applyBorder="1"/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4" fontId="0" fillId="10" borderId="1" xfId="0" applyNumberFormat="1" applyFill="1" applyBorder="1" applyAlignment="1">
      <alignment horizont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/>
    <xf numFmtId="0" fontId="0" fillId="14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3" fillId="0" borderId="0" xfId="3" applyFill="1" applyBorder="1"/>
    <xf numFmtId="0" fontId="0" fillId="0" borderId="0" xfId="0" applyFill="1" applyBorder="1"/>
    <xf numFmtId="0" fontId="2" fillId="0" borderId="0" xfId="2" applyFill="1" applyBorder="1"/>
    <xf numFmtId="0" fontId="1" fillId="2" borderId="0" xfId="1" applyBorder="1"/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14" fontId="0" fillId="9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8" borderId="1" xfId="1" applyFill="1" applyBorder="1"/>
    <xf numFmtId="0" fontId="7" fillId="11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3" fillId="4" borderId="2" xfId="3" applyBorder="1" applyAlignment="1">
      <alignment horizontal="left"/>
    </xf>
    <xf numFmtId="0" fontId="3" fillId="4" borderId="4" xfId="3" applyBorder="1" applyAlignment="1">
      <alignment horizontal="left"/>
    </xf>
    <xf numFmtId="14" fontId="0" fillId="11" borderId="2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5" borderId="1" xfId="0" applyFill="1" applyBorder="1" applyAlignment="1">
      <alignment vertical="center"/>
    </xf>
    <xf numFmtId="0" fontId="0" fillId="15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5" borderId="1" xfId="0" applyFill="1" applyBorder="1" applyAlignment="1">
      <alignment horizontal="center"/>
    </xf>
    <xf numFmtId="0" fontId="2" fillId="15" borderId="1" xfId="2" applyFill="1" applyBorder="1"/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15" borderId="1" xfId="0" applyFill="1" applyBorder="1" applyAlignment="1">
      <alignment horizontal="left"/>
    </xf>
    <xf numFmtId="0" fontId="1" fillId="2" borderId="1" xfId="1" applyBorder="1" applyAlignment="1">
      <alignment horizontal="left"/>
    </xf>
    <xf numFmtId="0" fontId="3" fillId="4" borderId="1" xfId="3" applyBorder="1" applyAlignment="1">
      <alignment horizontal="left" wrapText="1"/>
    </xf>
    <xf numFmtId="0" fontId="3" fillId="4" borderId="1" xfId="3" applyBorder="1" applyAlignment="1">
      <alignment horizontal="left"/>
    </xf>
    <xf numFmtId="0" fontId="3" fillId="4" borderId="2" xfId="3" applyBorder="1" applyAlignment="1">
      <alignment horizontal="center"/>
    </xf>
    <xf numFmtId="0" fontId="3" fillId="4" borderId="4" xfId="3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0" fontId="3" fillId="15" borderId="1" xfId="3" applyFill="1" applyBorder="1"/>
    <xf numFmtId="0" fontId="0" fillId="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3" fillId="4" borderId="1" xfId="3" applyBorder="1" applyAlignment="1">
      <alignment vertical="center"/>
    </xf>
    <xf numFmtId="0" fontId="3" fillId="4" borderId="1" xfId="3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2" fillId="3" borderId="1" xfId="2" applyBorder="1" applyAlignment="1">
      <alignment horizontal="left"/>
    </xf>
    <xf numFmtId="0" fontId="2" fillId="3" borderId="1" xfId="2" applyBorder="1" applyAlignment="1">
      <alignment horizontal="left"/>
    </xf>
    <xf numFmtId="0" fontId="0" fillId="15" borderId="1" xfId="0" applyFill="1" applyBorder="1"/>
    <xf numFmtId="0" fontId="0" fillId="16" borderId="1" xfId="0" applyFill="1" applyBorder="1"/>
    <xf numFmtId="0" fontId="0" fillId="6" borderId="1" xfId="0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C1" zoomScale="85" zoomScaleNormal="85" zoomScaleSheetLayoutView="85" workbookViewId="0">
      <selection activeCell="C1" sqref="C1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28" bestFit="1" customWidth="1"/>
    <col min="7" max="7" width="50.42578125" bestFit="1" customWidth="1"/>
    <col min="8" max="10" width="15.5703125" style="19" customWidth="1"/>
    <col min="11" max="11" width="12.42578125" customWidth="1"/>
    <col min="12" max="12" width="16.140625" style="94" customWidth="1"/>
  </cols>
  <sheetData>
    <row r="1" spans="2:12" s="1" customFormat="1" x14ac:dyDescent="0.25">
      <c r="H1" s="19"/>
      <c r="I1" s="19"/>
      <c r="J1" s="19"/>
      <c r="L1" s="94"/>
    </row>
    <row r="3" spans="2:12" s="1" customFormat="1" x14ac:dyDescent="0.25">
      <c r="E3" s="116" t="s">
        <v>262</v>
      </c>
      <c r="F3" s="13" t="s">
        <v>261</v>
      </c>
      <c r="H3" s="14" t="s">
        <v>206</v>
      </c>
      <c r="I3" s="50">
        <f>COUNTIF(K13:K83,"Done")</f>
        <v>23</v>
      </c>
      <c r="J3" s="19"/>
      <c r="L3" s="94"/>
    </row>
    <row r="4" spans="2:12" s="1" customFormat="1" x14ac:dyDescent="0.25">
      <c r="E4" s="117" t="s">
        <v>263</v>
      </c>
      <c r="F4" s="15" t="s">
        <v>264</v>
      </c>
      <c r="H4" s="15" t="s">
        <v>207</v>
      </c>
      <c r="I4" s="49">
        <f>COUNTIF(K13:K82,"In Progress")</f>
        <v>18</v>
      </c>
      <c r="J4" s="19"/>
      <c r="L4" s="94"/>
    </row>
    <row r="5" spans="2:12" s="1" customFormat="1" x14ac:dyDescent="0.25">
      <c r="E5" s="118" t="s">
        <v>265</v>
      </c>
      <c r="F5" s="14" t="s">
        <v>266</v>
      </c>
      <c r="H5" s="13" t="s">
        <v>208</v>
      </c>
      <c r="I5" s="12">
        <f>COUNTIF(K13:K82, "Not Start")</f>
        <v>11</v>
      </c>
      <c r="J5" s="19"/>
      <c r="L5" s="94"/>
    </row>
    <row r="6" spans="2:12" s="1" customFormat="1" x14ac:dyDescent="0.25">
      <c r="H6" s="12" t="s">
        <v>216</v>
      </c>
      <c r="I6" s="12">
        <f>SUM(I3:I5)</f>
        <v>52</v>
      </c>
      <c r="J6" s="19"/>
      <c r="L6" s="94"/>
    </row>
    <row r="7" spans="2:12" s="1" customFormat="1" x14ac:dyDescent="0.25">
      <c r="H7" s="19"/>
      <c r="I7" s="19"/>
      <c r="J7" s="19"/>
      <c r="L7" s="94"/>
    </row>
    <row r="10" spans="2:12" ht="42.75" x14ac:dyDescent="0.25">
      <c r="D10" s="2" t="s">
        <v>0</v>
      </c>
      <c r="E10" s="2" t="s">
        <v>1</v>
      </c>
      <c r="F10" s="2" t="s">
        <v>2</v>
      </c>
      <c r="G10" s="2" t="s">
        <v>3</v>
      </c>
      <c r="H10" s="2" t="s">
        <v>202</v>
      </c>
      <c r="I10" s="2" t="s">
        <v>204</v>
      </c>
      <c r="J10" s="2" t="s">
        <v>218</v>
      </c>
      <c r="K10" s="2" t="s">
        <v>203</v>
      </c>
      <c r="L10" s="95" t="s">
        <v>256</v>
      </c>
    </row>
    <row r="11" spans="2:12" x14ac:dyDescent="0.25">
      <c r="D11" s="71" t="s">
        <v>4</v>
      </c>
      <c r="E11" s="71"/>
      <c r="F11" s="71"/>
      <c r="G11" s="71"/>
      <c r="H11" s="22"/>
      <c r="I11" s="22"/>
      <c r="J11" s="22"/>
      <c r="K11" s="12"/>
      <c r="L11" s="96"/>
    </row>
    <row r="12" spans="2:12" x14ac:dyDescent="0.25">
      <c r="D12" s="73" t="s">
        <v>5</v>
      </c>
      <c r="E12" s="73"/>
      <c r="F12" s="73"/>
      <c r="G12" s="73"/>
      <c r="H12" s="22"/>
      <c r="I12" s="22"/>
      <c r="J12" s="22"/>
      <c r="K12" s="12"/>
      <c r="L12" s="96"/>
    </row>
    <row r="13" spans="2:12" x14ac:dyDescent="0.25">
      <c r="B13" t="s">
        <v>209</v>
      </c>
      <c r="D13" s="65" t="s">
        <v>6</v>
      </c>
      <c r="E13" s="65" t="s">
        <v>7</v>
      </c>
      <c r="F13" s="88" t="s">
        <v>8</v>
      </c>
      <c r="G13" s="88" t="s">
        <v>9</v>
      </c>
      <c r="H13" s="92"/>
      <c r="I13" s="92"/>
      <c r="J13" s="92"/>
      <c r="K13" s="93"/>
      <c r="L13" s="97"/>
    </row>
    <row r="14" spans="2:12" x14ac:dyDescent="0.25">
      <c r="B14" t="s">
        <v>210</v>
      </c>
      <c r="D14" s="66"/>
      <c r="E14" s="66"/>
      <c r="F14" s="88" t="s">
        <v>10</v>
      </c>
      <c r="G14" s="88" t="s">
        <v>11</v>
      </c>
      <c r="H14" s="92"/>
      <c r="I14" s="92"/>
      <c r="J14" s="92"/>
      <c r="K14" s="93"/>
      <c r="L14" s="97"/>
    </row>
    <row r="15" spans="2:12" x14ac:dyDescent="0.25">
      <c r="B15" t="s">
        <v>205</v>
      </c>
      <c r="D15" s="67"/>
      <c r="E15" s="66"/>
      <c r="F15" s="3" t="s">
        <v>12</v>
      </c>
      <c r="G15" s="3" t="s">
        <v>13</v>
      </c>
      <c r="H15" s="24" t="s">
        <v>205</v>
      </c>
      <c r="I15" s="24" t="s">
        <v>238</v>
      </c>
      <c r="J15" s="24" t="s">
        <v>242</v>
      </c>
      <c r="K15" s="14" t="s">
        <v>206</v>
      </c>
      <c r="L15" s="98" t="s">
        <v>206</v>
      </c>
    </row>
    <row r="16" spans="2:12" ht="30" x14ac:dyDescent="0.25">
      <c r="D16" s="4" t="s">
        <v>14</v>
      </c>
      <c r="E16" s="67"/>
      <c r="F16" s="3" t="s">
        <v>15</v>
      </c>
      <c r="G16" s="3" t="s">
        <v>16</v>
      </c>
      <c r="H16" s="24" t="s">
        <v>205</v>
      </c>
      <c r="I16" s="24" t="s">
        <v>239</v>
      </c>
      <c r="J16" s="24" t="s">
        <v>243</v>
      </c>
      <c r="K16" s="14" t="s">
        <v>206</v>
      </c>
      <c r="L16" s="99" t="s">
        <v>257</v>
      </c>
    </row>
    <row r="17" spans="2:13" x14ac:dyDescent="0.25">
      <c r="D17" s="3" t="s">
        <v>17</v>
      </c>
      <c r="E17" s="65" t="s">
        <v>18</v>
      </c>
      <c r="F17" s="3" t="s">
        <v>19</v>
      </c>
      <c r="G17" s="3" t="s">
        <v>20</v>
      </c>
      <c r="H17" s="24" t="s">
        <v>205</v>
      </c>
      <c r="I17" s="24" t="s">
        <v>240</v>
      </c>
      <c r="J17" s="24" t="s">
        <v>244</v>
      </c>
      <c r="K17" s="14" t="s">
        <v>206</v>
      </c>
      <c r="L17" s="98" t="s">
        <v>206</v>
      </c>
    </row>
    <row r="18" spans="2:13" x14ac:dyDescent="0.25">
      <c r="B18" s="16" t="s">
        <v>208</v>
      </c>
      <c r="D18" s="3" t="s">
        <v>23</v>
      </c>
      <c r="E18" s="67"/>
      <c r="F18" s="3" t="s">
        <v>21</v>
      </c>
      <c r="G18" s="3" t="s">
        <v>22</v>
      </c>
      <c r="H18" s="24" t="s">
        <v>205</v>
      </c>
      <c r="I18" s="24" t="s">
        <v>241</v>
      </c>
      <c r="J18" s="24" t="s">
        <v>245</v>
      </c>
      <c r="K18" s="14" t="s">
        <v>206</v>
      </c>
      <c r="L18" s="98" t="s">
        <v>206</v>
      </c>
    </row>
    <row r="19" spans="2:13" x14ac:dyDescent="0.25">
      <c r="B19" s="18" t="s">
        <v>207</v>
      </c>
      <c r="D19" s="3" t="s">
        <v>26</v>
      </c>
      <c r="E19" s="4"/>
      <c r="F19" s="3" t="s">
        <v>24</v>
      </c>
      <c r="G19" s="3" t="s">
        <v>25</v>
      </c>
      <c r="H19" s="24" t="s">
        <v>205</v>
      </c>
      <c r="I19" s="48">
        <v>42593</v>
      </c>
      <c r="J19" s="24"/>
      <c r="K19" s="15" t="s">
        <v>207</v>
      </c>
      <c r="L19" s="100"/>
    </row>
    <row r="20" spans="2:13" x14ac:dyDescent="0.25">
      <c r="B20" s="17" t="s">
        <v>206</v>
      </c>
      <c r="D20" s="3" t="s">
        <v>30</v>
      </c>
      <c r="E20" s="4"/>
      <c r="F20" s="3" t="s">
        <v>27</v>
      </c>
      <c r="G20" s="3" t="s">
        <v>28</v>
      </c>
      <c r="H20" s="24" t="s">
        <v>205</v>
      </c>
      <c r="I20" s="24"/>
      <c r="J20" s="24"/>
      <c r="K20" s="14" t="s">
        <v>206</v>
      </c>
      <c r="L20" s="98" t="s">
        <v>206</v>
      </c>
    </row>
    <row r="21" spans="2:13" x14ac:dyDescent="0.25">
      <c r="D21" s="74" t="s">
        <v>29</v>
      </c>
      <c r="E21" s="75"/>
      <c r="F21" s="75"/>
      <c r="G21" s="76"/>
      <c r="H21" s="22"/>
      <c r="I21" s="22"/>
      <c r="J21" s="22"/>
      <c r="K21" s="12"/>
      <c r="L21" s="96"/>
    </row>
    <row r="22" spans="2:13" ht="45" x14ac:dyDescent="0.25">
      <c r="D22" s="4" t="s">
        <v>34</v>
      </c>
      <c r="E22" s="65" t="s">
        <v>31</v>
      </c>
      <c r="F22" s="90" t="s">
        <v>32</v>
      </c>
      <c r="G22" s="91" t="s">
        <v>33</v>
      </c>
      <c r="H22" s="25" t="s">
        <v>209</v>
      </c>
      <c r="I22" s="47">
        <v>42562</v>
      </c>
      <c r="J22" s="25"/>
      <c r="K22" s="14" t="s">
        <v>206</v>
      </c>
      <c r="L22" s="98" t="s">
        <v>206</v>
      </c>
    </row>
    <row r="23" spans="2:13" x14ac:dyDescent="0.25">
      <c r="D23" s="65" t="s">
        <v>39</v>
      </c>
      <c r="E23" s="66"/>
      <c r="F23" s="90" t="s">
        <v>35</v>
      </c>
      <c r="G23" s="90" t="s">
        <v>36</v>
      </c>
      <c r="H23" s="56" t="s">
        <v>209</v>
      </c>
      <c r="I23" s="60"/>
      <c r="J23" s="28"/>
      <c r="K23" s="58" t="s">
        <v>207</v>
      </c>
      <c r="L23" s="101"/>
    </row>
    <row r="24" spans="2:13" x14ac:dyDescent="0.25">
      <c r="D24" s="67"/>
      <c r="E24" s="66"/>
      <c r="F24" s="90" t="s">
        <v>37</v>
      </c>
      <c r="G24" s="90" t="s">
        <v>38</v>
      </c>
      <c r="H24" s="57"/>
      <c r="I24" s="61"/>
      <c r="J24" s="29"/>
      <c r="K24" s="59"/>
      <c r="L24" s="102"/>
    </row>
    <row r="25" spans="2:13" x14ac:dyDescent="0.25">
      <c r="D25" s="4" t="s">
        <v>42</v>
      </c>
      <c r="E25" s="66"/>
      <c r="F25" s="90" t="s">
        <v>40</v>
      </c>
      <c r="G25" s="90" t="s">
        <v>41</v>
      </c>
      <c r="H25" s="25" t="s">
        <v>209</v>
      </c>
      <c r="I25" s="47"/>
      <c r="J25" s="25"/>
      <c r="K25" s="15" t="s">
        <v>207</v>
      </c>
      <c r="L25" s="100"/>
    </row>
    <row r="26" spans="2:13" x14ac:dyDescent="0.25">
      <c r="D26" s="4" t="s">
        <v>45</v>
      </c>
      <c r="E26" s="66"/>
      <c r="F26" s="90" t="s">
        <v>43</v>
      </c>
      <c r="G26" s="90" t="s">
        <v>44</v>
      </c>
      <c r="H26" s="25" t="s">
        <v>209</v>
      </c>
      <c r="I26" s="47"/>
      <c r="J26" s="25"/>
      <c r="K26" s="15" t="s">
        <v>207</v>
      </c>
      <c r="L26" s="100"/>
    </row>
    <row r="27" spans="2:13" x14ac:dyDescent="0.25">
      <c r="D27" s="4" t="s">
        <v>48</v>
      </c>
      <c r="E27" s="67"/>
      <c r="F27" s="90" t="s">
        <v>46</v>
      </c>
      <c r="G27" s="90" t="s">
        <v>47</v>
      </c>
      <c r="H27" s="25" t="s">
        <v>209</v>
      </c>
      <c r="I27" s="47"/>
      <c r="J27" s="25"/>
      <c r="K27" s="15" t="s">
        <v>207</v>
      </c>
      <c r="L27" s="100"/>
    </row>
    <row r="28" spans="2:13" x14ac:dyDescent="0.25">
      <c r="D28" s="4" t="s">
        <v>52</v>
      </c>
      <c r="E28" s="65" t="s">
        <v>49</v>
      </c>
      <c r="F28" s="3" t="s">
        <v>50</v>
      </c>
      <c r="G28" s="3" t="s">
        <v>51</v>
      </c>
      <c r="H28" s="25" t="s">
        <v>209</v>
      </c>
      <c r="I28" s="51"/>
      <c r="J28" s="51"/>
      <c r="K28" s="14" t="s">
        <v>206</v>
      </c>
      <c r="L28" s="100"/>
    </row>
    <row r="29" spans="2:13" x14ac:dyDescent="0.25">
      <c r="D29" s="4" t="s">
        <v>55</v>
      </c>
      <c r="E29" s="66"/>
      <c r="F29" s="3" t="s">
        <v>53</v>
      </c>
      <c r="G29" s="3" t="s">
        <v>54</v>
      </c>
      <c r="H29" s="25" t="s">
        <v>209</v>
      </c>
      <c r="I29" s="51"/>
      <c r="J29" s="51"/>
      <c r="K29" s="15" t="s">
        <v>207</v>
      </c>
      <c r="L29" s="100"/>
    </row>
    <row r="30" spans="2:13" x14ac:dyDescent="0.25">
      <c r="D30" s="4" t="s">
        <v>58</v>
      </c>
      <c r="E30" s="66"/>
      <c r="F30" s="3" t="s">
        <v>56</v>
      </c>
      <c r="G30" s="3" t="s">
        <v>57</v>
      </c>
      <c r="H30" s="25" t="s">
        <v>209</v>
      </c>
      <c r="I30" s="51"/>
      <c r="J30" s="51"/>
      <c r="K30" s="15" t="s">
        <v>207</v>
      </c>
      <c r="L30" s="100"/>
    </row>
    <row r="31" spans="2:13" x14ac:dyDescent="0.25">
      <c r="D31" s="4" t="s">
        <v>61</v>
      </c>
      <c r="E31" s="67"/>
      <c r="F31" s="3" t="s">
        <v>59</v>
      </c>
      <c r="G31" s="3" t="s">
        <v>60</v>
      </c>
      <c r="H31" s="25" t="s">
        <v>209</v>
      </c>
      <c r="I31" s="51"/>
      <c r="J31" s="51"/>
      <c r="K31" s="15" t="s">
        <v>207</v>
      </c>
      <c r="L31" s="100"/>
      <c r="M31" s="21"/>
    </row>
    <row r="32" spans="2:13" x14ac:dyDescent="0.25">
      <c r="D32" s="4" t="s">
        <v>65</v>
      </c>
      <c r="E32" s="62" t="s">
        <v>62</v>
      </c>
      <c r="F32" s="88" t="s">
        <v>63</v>
      </c>
      <c r="G32" s="88" t="s">
        <v>64</v>
      </c>
      <c r="H32" s="92"/>
      <c r="I32" s="92"/>
      <c r="J32" s="92"/>
      <c r="K32" s="93"/>
      <c r="L32" s="97"/>
      <c r="M32" s="21">
        <f>COUNTIF(K25:K108,"DangVH")</f>
        <v>0</v>
      </c>
    </row>
    <row r="33" spans="4:13" x14ac:dyDescent="0.25">
      <c r="D33" s="4" t="s">
        <v>68</v>
      </c>
      <c r="E33" s="63"/>
      <c r="F33" s="88" t="s">
        <v>66</v>
      </c>
      <c r="G33" s="88" t="s">
        <v>67</v>
      </c>
      <c r="H33" s="92"/>
      <c r="I33" s="92"/>
      <c r="J33" s="92"/>
      <c r="K33" s="93"/>
      <c r="L33" s="97"/>
      <c r="M33" s="21">
        <f>COUNTIF(K26:K109,"HuyenPT")</f>
        <v>0</v>
      </c>
    </row>
    <row r="34" spans="4:13" x14ac:dyDescent="0.25">
      <c r="D34" s="4" t="s">
        <v>71</v>
      </c>
      <c r="E34" s="63"/>
      <c r="F34" s="88" t="s">
        <v>69</v>
      </c>
      <c r="G34" s="88" t="s">
        <v>70</v>
      </c>
      <c r="H34" s="92"/>
      <c r="I34" s="92"/>
      <c r="J34" s="92"/>
      <c r="K34" s="93"/>
      <c r="L34" s="97"/>
      <c r="M34" s="21">
        <f>COUNTIF(K27:K110,"VanTTC")</f>
        <v>0</v>
      </c>
    </row>
    <row r="35" spans="4:13" x14ac:dyDescent="0.25">
      <c r="D35" s="4" t="s">
        <v>75</v>
      </c>
      <c r="E35" s="64"/>
      <c r="F35" s="88" t="s">
        <v>72</v>
      </c>
      <c r="G35" s="88" t="s">
        <v>73</v>
      </c>
      <c r="H35" s="92"/>
      <c r="I35" s="92"/>
      <c r="J35" s="92"/>
      <c r="K35" s="93"/>
      <c r="L35" s="97"/>
      <c r="M35" s="1"/>
    </row>
    <row r="36" spans="4:13" x14ac:dyDescent="0.25">
      <c r="D36" s="80" t="s">
        <v>74</v>
      </c>
      <c r="E36" s="81"/>
      <c r="F36" s="81"/>
      <c r="G36" s="82"/>
      <c r="H36" s="22"/>
      <c r="I36" s="22"/>
      <c r="J36" s="22"/>
      <c r="K36" s="12"/>
      <c r="L36" s="96"/>
    </row>
    <row r="37" spans="4:13" x14ac:dyDescent="0.25">
      <c r="D37" s="11" t="s">
        <v>79</v>
      </c>
      <c r="E37" s="62" t="s">
        <v>76</v>
      </c>
      <c r="F37" s="3" t="s">
        <v>77</v>
      </c>
      <c r="G37" s="3" t="s">
        <v>78</v>
      </c>
      <c r="H37" s="24" t="s">
        <v>205</v>
      </c>
      <c r="I37" s="48">
        <v>42593</v>
      </c>
      <c r="J37" s="24"/>
      <c r="K37" s="15" t="s">
        <v>207</v>
      </c>
      <c r="L37" s="100"/>
    </row>
    <row r="38" spans="4:13" ht="30" x14ac:dyDescent="0.25">
      <c r="D38" s="11" t="s">
        <v>82</v>
      </c>
      <c r="E38" s="63"/>
      <c r="F38" s="5" t="s">
        <v>80</v>
      </c>
      <c r="G38" s="5" t="s">
        <v>81</v>
      </c>
      <c r="H38" s="25" t="s">
        <v>209</v>
      </c>
      <c r="I38" s="47">
        <v>42593</v>
      </c>
      <c r="J38" s="25"/>
      <c r="K38" s="15" t="s">
        <v>207</v>
      </c>
      <c r="L38" s="100"/>
    </row>
    <row r="39" spans="4:13" x14ac:dyDescent="0.25">
      <c r="D39" s="11" t="s">
        <v>85</v>
      </c>
      <c r="E39" s="64"/>
      <c r="F39" s="5" t="s">
        <v>83</v>
      </c>
      <c r="G39" s="5" t="s">
        <v>84</v>
      </c>
      <c r="H39" s="26" t="s">
        <v>210</v>
      </c>
      <c r="I39" s="26"/>
      <c r="J39" s="26"/>
      <c r="K39" s="15" t="s">
        <v>207</v>
      </c>
      <c r="L39" s="100"/>
    </row>
    <row r="40" spans="4:13" ht="45" x14ac:dyDescent="0.25">
      <c r="D40" s="11" t="s">
        <v>89</v>
      </c>
      <c r="E40" s="65" t="s">
        <v>86</v>
      </c>
      <c r="F40" s="3" t="s">
        <v>87</v>
      </c>
      <c r="G40" s="5" t="s">
        <v>88</v>
      </c>
      <c r="H40" s="26" t="s">
        <v>210</v>
      </c>
      <c r="I40" s="46">
        <v>42593</v>
      </c>
      <c r="J40" s="26"/>
      <c r="K40" s="14" t="s">
        <v>206</v>
      </c>
      <c r="L40" s="14" t="s">
        <v>206</v>
      </c>
    </row>
    <row r="41" spans="4:13" x14ac:dyDescent="0.25">
      <c r="D41" s="11" t="s">
        <v>92</v>
      </c>
      <c r="E41" s="66"/>
      <c r="F41" s="3" t="s">
        <v>90</v>
      </c>
      <c r="G41" s="3" t="s">
        <v>91</v>
      </c>
      <c r="H41" s="26" t="s">
        <v>210</v>
      </c>
      <c r="I41" s="46">
        <v>42594</v>
      </c>
      <c r="J41" s="26"/>
      <c r="K41" s="14" t="s">
        <v>206</v>
      </c>
      <c r="L41" s="14" t="s">
        <v>206</v>
      </c>
    </row>
    <row r="42" spans="4:13" x14ac:dyDescent="0.25">
      <c r="D42" s="11" t="s">
        <v>96</v>
      </c>
      <c r="E42" s="67"/>
      <c r="F42" s="3" t="s">
        <v>93</v>
      </c>
      <c r="G42" s="3" t="s">
        <v>94</v>
      </c>
      <c r="H42" s="26" t="s">
        <v>210</v>
      </c>
      <c r="I42" s="26"/>
      <c r="J42" s="26"/>
      <c r="K42" s="15" t="s">
        <v>207</v>
      </c>
      <c r="L42" s="100"/>
    </row>
    <row r="43" spans="4:13" x14ac:dyDescent="0.25">
      <c r="D43" s="77" t="s">
        <v>95</v>
      </c>
      <c r="E43" s="78"/>
      <c r="F43" s="78"/>
      <c r="G43" s="79"/>
      <c r="H43" s="22"/>
      <c r="I43" s="22"/>
      <c r="J43" s="22"/>
      <c r="K43" s="27"/>
      <c r="L43" s="96"/>
    </row>
    <row r="44" spans="4:13" ht="30" x14ac:dyDescent="0.25">
      <c r="D44" s="4" t="s">
        <v>100</v>
      </c>
      <c r="E44" s="65" t="s">
        <v>97</v>
      </c>
      <c r="F44" s="3" t="s">
        <v>98</v>
      </c>
      <c r="G44" s="5" t="s">
        <v>99</v>
      </c>
      <c r="H44" s="26" t="s">
        <v>210</v>
      </c>
      <c r="I44" s="46">
        <v>42411</v>
      </c>
      <c r="J44" s="46"/>
      <c r="K44" s="14" t="s">
        <v>206</v>
      </c>
      <c r="L44" s="14" t="s">
        <v>206</v>
      </c>
    </row>
    <row r="45" spans="4:13" x14ac:dyDescent="0.25">
      <c r="D45" s="4" t="s">
        <v>103</v>
      </c>
      <c r="E45" s="66"/>
      <c r="F45" s="3" t="s">
        <v>101</v>
      </c>
      <c r="G45" s="5" t="s">
        <v>102</v>
      </c>
      <c r="H45" s="26" t="s">
        <v>210</v>
      </c>
      <c r="I45" s="46">
        <v>42411</v>
      </c>
      <c r="J45" s="46">
        <v>42562</v>
      </c>
      <c r="K45" s="14" t="s">
        <v>206</v>
      </c>
      <c r="L45" s="14" t="s">
        <v>206</v>
      </c>
    </row>
    <row r="46" spans="4:13" ht="45" x14ac:dyDescent="0.25">
      <c r="D46" s="4" t="s">
        <v>106</v>
      </c>
      <c r="E46" s="67"/>
      <c r="F46" s="88" t="s">
        <v>104</v>
      </c>
      <c r="G46" s="89" t="s">
        <v>105</v>
      </c>
      <c r="H46" s="92"/>
      <c r="I46" s="103"/>
      <c r="J46" s="92"/>
      <c r="K46" s="104"/>
      <c r="L46" s="97"/>
    </row>
    <row r="47" spans="4:13" s="109" customFormat="1" ht="30" x14ac:dyDescent="0.25">
      <c r="D47" s="4" t="s">
        <v>110</v>
      </c>
      <c r="E47" s="62" t="s">
        <v>107</v>
      </c>
      <c r="F47" s="5" t="s">
        <v>108</v>
      </c>
      <c r="G47" s="5" t="s">
        <v>109</v>
      </c>
      <c r="H47" s="105" t="s">
        <v>210</v>
      </c>
      <c r="I47" s="106">
        <v>42411</v>
      </c>
      <c r="J47" s="105"/>
      <c r="K47" s="107" t="s">
        <v>207</v>
      </c>
      <c r="L47" s="108" t="s">
        <v>260</v>
      </c>
    </row>
    <row r="48" spans="4:13" ht="30" x14ac:dyDescent="0.25">
      <c r="D48" s="4" t="s">
        <v>113</v>
      </c>
      <c r="E48" s="63"/>
      <c r="F48" s="5" t="s">
        <v>111</v>
      </c>
      <c r="G48" s="6" t="s">
        <v>112</v>
      </c>
      <c r="H48" s="26" t="s">
        <v>210</v>
      </c>
      <c r="I48" s="46">
        <v>42411</v>
      </c>
      <c r="J48" s="26"/>
      <c r="K48" s="14" t="s">
        <v>206</v>
      </c>
      <c r="L48" s="98" t="s">
        <v>206</v>
      </c>
    </row>
    <row r="49" spans="1:12" x14ac:dyDescent="0.25">
      <c r="D49" s="4" t="s">
        <v>116</v>
      </c>
      <c r="E49" s="63"/>
      <c r="F49" s="3" t="s">
        <v>114</v>
      </c>
      <c r="G49" s="3" t="s">
        <v>115</v>
      </c>
      <c r="H49" s="26" t="s">
        <v>210</v>
      </c>
      <c r="I49" s="46">
        <v>42411</v>
      </c>
      <c r="J49" s="46">
        <v>42562</v>
      </c>
      <c r="K49" s="14" t="s">
        <v>206</v>
      </c>
      <c r="L49" s="98" t="s">
        <v>206</v>
      </c>
    </row>
    <row r="50" spans="1:12" x14ac:dyDescent="0.25">
      <c r="D50" s="4" t="s">
        <v>119</v>
      </c>
      <c r="E50" s="64"/>
      <c r="F50" s="3" t="s">
        <v>117</v>
      </c>
      <c r="G50" s="3" t="s">
        <v>118</v>
      </c>
      <c r="H50" s="26" t="s">
        <v>210</v>
      </c>
      <c r="I50" s="46">
        <v>42411</v>
      </c>
      <c r="J50" s="46">
        <v>42562</v>
      </c>
      <c r="K50" s="14" t="s">
        <v>206</v>
      </c>
      <c r="L50" s="98" t="s">
        <v>206</v>
      </c>
    </row>
    <row r="51" spans="1:12" ht="30" x14ac:dyDescent="0.25">
      <c r="D51" s="4" t="s">
        <v>123</v>
      </c>
      <c r="E51" s="65" t="s">
        <v>120</v>
      </c>
      <c r="F51" s="7" t="s">
        <v>121</v>
      </c>
      <c r="G51" s="5" t="s">
        <v>122</v>
      </c>
      <c r="H51" s="25" t="s">
        <v>209</v>
      </c>
      <c r="I51" s="25"/>
      <c r="J51" s="25"/>
      <c r="K51" s="15" t="s">
        <v>207</v>
      </c>
      <c r="L51" s="100"/>
    </row>
    <row r="52" spans="1:12" x14ac:dyDescent="0.25">
      <c r="D52" s="4" t="s">
        <v>126</v>
      </c>
      <c r="E52" s="66"/>
      <c r="F52" s="3" t="s">
        <v>124</v>
      </c>
      <c r="G52" s="3" t="s">
        <v>125</v>
      </c>
      <c r="H52" s="25" t="s">
        <v>209</v>
      </c>
      <c r="I52" s="25"/>
      <c r="J52" s="25"/>
      <c r="K52" s="15" t="s">
        <v>207</v>
      </c>
      <c r="L52" s="100"/>
    </row>
    <row r="53" spans="1:12" x14ac:dyDescent="0.25">
      <c r="D53" s="4" t="s">
        <v>130</v>
      </c>
      <c r="E53" s="67"/>
      <c r="F53" s="3" t="s">
        <v>127</v>
      </c>
      <c r="G53" s="3" t="s">
        <v>128</v>
      </c>
      <c r="H53" s="25" t="s">
        <v>209</v>
      </c>
      <c r="I53" s="25"/>
      <c r="J53" s="25"/>
      <c r="K53" s="15" t="s">
        <v>207</v>
      </c>
      <c r="L53" s="100"/>
    </row>
    <row r="54" spans="1:12" x14ac:dyDescent="0.25">
      <c r="D54" s="77" t="s">
        <v>129</v>
      </c>
      <c r="E54" s="78"/>
      <c r="F54" s="78"/>
      <c r="G54" s="79"/>
      <c r="H54" s="22"/>
      <c r="I54" s="22"/>
      <c r="J54" s="22"/>
      <c r="K54" s="12"/>
      <c r="L54" s="96"/>
    </row>
    <row r="55" spans="1:12" ht="45" x14ac:dyDescent="0.25">
      <c r="D55" s="4" t="s">
        <v>133</v>
      </c>
      <c r="E55" s="4"/>
      <c r="F55" s="90" t="s">
        <v>131</v>
      </c>
      <c r="G55" s="90" t="s">
        <v>132</v>
      </c>
      <c r="H55" s="26" t="s">
        <v>210</v>
      </c>
      <c r="I55" s="46">
        <v>42411</v>
      </c>
      <c r="J55" s="46">
        <v>42562</v>
      </c>
      <c r="K55" s="15" t="s">
        <v>207</v>
      </c>
      <c r="L55" s="99" t="s">
        <v>259</v>
      </c>
    </row>
    <row r="56" spans="1:12" ht="30" x14ac:dyDescent="0.25">
      <c r="D56" s="4" t="s">
        <v>137</v>
      </c>
      <c r="E56" s="4"/>
      <c r="F56" s="91" t="s">
        <v>134</v>
      </c>
      <c r="G56" s="90" t="s">
        <v>135</v>
      </c>
      <c r="H56" s="24" t="s">
        <v>205</v>
      </c>
      <c r="I56" s="24"/>
      <c r="J56" s="24"/>
      <c r="K56" s="13" t="s">
        <v>208</v>
      </c>
      <c r="L56" s="114"/>
    </row>
    <row r="57" spans="1:12" ht="30" x14ac:dyDescent="0.25">
      <c r="D57" s="4" t="s">
        <v>140</v>
      </c>
      <c r="E57" s="4"/>
      <c r="F57" s="3" t="s">
        <v>200</v>
      </c>
      <c r="G57" s="5" t="s">
        <v>201</v>
      </c>
      <c r="H57" s="24" t="s">
        <v>205</v>
      </c>
      <c r="I57" s="24"/>
      <c r="J57" s="24"/>
      <c r="K57" s="14" t="s">
        <v>206</v>
      </c>
      <c r="L57" s="100" t="s">
        <v>258</v>
      </c>
    </row>
    <row r="58" spans="1:12" x14ac:dyDescent="0.25">
      <c r="D58" s="71" t="s">
        <v>136</v>
      </c>
      <c r="E58" s="71"/>
      <c r="F58" s="71"/>
      <c r="G58" s="71"/>
      <c r="H58" s="22"/>
      <c r="I58" s="22"/>
      <c r="J58" s="22"/>
      <c r="K58" s="12"/>
      <c r="L58" s="96"/>
    </row>
    <row r="59" spans="1:12" x14ac:dyDescent="0.25">
      <c r="D59" s="8" t="s">
        <v>143</v>
      </c>
      <c r="E59" s="68" t="s">
        <v>138</v>
      </c>
      <c r="F59" s="9" t="s">
        <v>139</v>
      </c>
      <c r="G59" s="9"/>
      <c r="H59" s="26" t="s">
        <v>210</v>
      </c>
      <c r="I59" s="110"/>
      <c r="J59" s="110"/>
      <c r="K59" s="13" t="s">
        <v>208</v>
      </c>
      <c r="L59" s="114"/>
    </row>
    <row r="60" spans="1:12" x14ac:dyDescent="0.25">
      <c r="D60" s="8" t="s">
        <v>146</v>
      </c>
      <c r="E60" s="69"/>
      <c r="F60" s="9" t="s">
        <v>141</v>
      </c>
      <c r="G60" s="9" t="s">
        <v>142</v>
      </c>
      <c r="H60" s="26" t="s">
        <v>210</v>
      </c>
      <c r="I60" s="110"/>
      <c r="J60" s="110"/>
      <c r="K60" s="13" t="s">
        <v>208</v>
      </c>
      <c r="L60" s="114"/>
    </row>
    <row r="61" spans="1:12" x14ac:dyDescent="0.25">
      <c r="D61" s="8" t="s">
        <v>149</v>
      </c>
      <c r="E61" s="69"/>
      <c r="F61" s="9" t="s">
        <v>144</v>
      </c>
      <c r="G61" s="9" t="s">
        <v>145</v>
      </c>
      <c r="H61" s="26" t="s">
        <v>210</v>
      </c>
      <c r="I61" s="110"/>
      <c r="J61" s="110"/>
      <c r="K61" s="13" t="s">
        <v>208</v>
      </c>
      <c r="L61" s="114"/>
    </row>
    <row r="62" spans="1:12" x14ac:dyDescent="0.25">
      <c r="D62" s="8" t="s">
        <v>152</v>
      </c>
      <c r="E62" s="69"/>
      <c r="F62" s="88" t="s">
        <v>147</v>
      </c>
      <c r="G62" s="88" t="s">
        <v>148</v>
      </c>
      <c r="H62" s="92"/>
      <c r="I62" s="92"/>
      <c r="J62" s="92"/>
      <c r="K62" s="93"/>
      <c r="L62" s="97"/>
    </row>
    <row r="63" spans="1:12" ht="30" x14ac:dyDescent="0.25">
      <c r="A63" t="s">
        <v>209</v>
      </c>
      <c r="D63" s="8" t="s">
        <v>155</v>
      </c>
      <c r="E63" s="69"/>
      <c r="F63" s="10" t="s">
        <v>150</v>
      </c>
      <c r="G63" s="9" t="s">
        <v>151</v>
      </c>
      <c r="H63" s="26" t="s">
        <v>210</v>
      </c>
      <c r="I63" s="110"/>
      <c r="J63" s="110"/>
      <c r="K63" s="13" t="s">
        <v>208</v>
      </c>
      <c r="L63" s="114"/>
    </row>
    <row r="64" spans="1:12" ht="30" x14ac:dyDescent="0.25">
      <c r="A64" t="s">
        <v>210</v>
      </c>
      <c r="D64" s="8" t="s">
        <v>159</v>
      </c>
      <c r="E64" s="70"/>
      <c r="F64" s="10" t="s">
        <v>153</v>
      </c>
      <c r="G64" s="10" t="s">
        <v>154</v>
      </c>
      <c r="H64" s="26" t="s">
        <v>210</v>
      </c>
      <c r="I64" s="110"/>
      <c r="J64" s="110"/>
      <c r="K64" s="13" t="s">
        <v>208</v>
      </c>
      <c r="L64" s="114"/>
    </row>
    <row r="65" spans="1:12" x14ac:dyDescent="0.25">
      <c r="A65" t="s">
        <v>205</v>
      </c>
      <c r="D65" s="8" t="s">
        <v>162</v>
      </c>
      <c r="E65" s="68" t="s">
        <v>156</v>
      </c>
      <c r="F65" s="9" t="s">
        <v>157</v>
      </c>
      <c r="G65" s="9" t="s">
        <v>158</v>
      </c>
      <c r="H65" s="26" t="s">
        <v>210</v>
      </c>
      <c r="I65" s="26" t="s">
        <v>236</v>
      </c>
      <c r="J65" s="26" t="s">
        <v>237</v>
      </c>
      <c r="K65" s="14" t="s">
        <v>206</v>
      </c>
      <c r="L65" s="14" t="s">
        <v>206</v>
      </c>
    </row>
    <row r="66" spans="1:12" x14ac:dyDescent="0.25">
      <c r="D66" s="8" t="s">
        <v>165</v>
      </c>
      <c r="E66" s="69"/>
      <c r="F66" s="9" t="s">
        <v>160</v>
      </c>
      <c r="G66" s="9" t="s">
        <v>161</v>
      </c>
      <c r="H66" s="26" t="s">
        <v>210</v>
      </c>
      <c r="I66" s="26" t="s">
        <v>236</v>
      </c>
      <c r="J66" s="26" t="s">
        <v>237</v>
      </c>
      <c r="K66" s="14" t="s">
        <v>206</v>
      </c>
      <c r="L66" s="14" t="s">
        <v>206</v>
      </c>
    </row>
    <row r="67" spans="1:12" ht="30" x14ac:dyDescent="0.25">
      <c r="D67" s="8" t="s">
        <v>169</v>
      </c>
      <c r="E67" s="70"/>
      <c r="F67" s="10" t="s">
        <v>163</v>
      </c>
      <c r="G67" s="9" t="s">
        <v>164</v>
      </c>
      <c r="H67" s="26" t="s">
        <v>210</v>
      </c>
      <c r="I67" s="26" t="s">
        <v>236</v>
      </c>
      <c r="J67" s="26" t="s">
        <v>237</v>
      </c>
      <c r="K67" s="13" t="s">
        <v>208</v>
      </c>
      <c r="L67" s="114"/>
    </row>
    <row r="68" spans="1:12" x14ac:dyDescent="0.25">
      <c r="D68" s="8" t="s">
        <v>172</v>
      </c>
      <c r="E68" s="68" t="s">
        <v>166</v>
      </c>
      <c r="F68" s="9" t="s">
        <v>167</v>
      </c>
      <c r="G68" s="9" t="s">
        <v>168</v>
      </c>
      <c r="H68" s="25" t="s">
        <v>209</v>
      </c>
      <c r="I68" s="25" t="s">
        <v>238</v>
      </c>
      <c r="J68" s="25" t="s">
        <v>238</v>
      </c>
      <c r="K68" s="14" t="s">
        <v>206</v>
      </c>
      <c r="L68" s="98"/>
    </row>
    <row r="69" spans="1:12" x14ac:dyDescent="0.25">
      <c r="D69" s="8" t="s">
        <v>175</v>
      </c>
      <c r="E69" s="69"/>
      <c r="F69" s="9" t="s">
        <v>170</v>
      </c>
      <c r="G69" s="9" t="s">
        <v>171</v>
      </c>
      <c r="H69" s="25" t="s">
        <v>209</v>
      </c>
      <c r="I69" s="25" t="s">
        <v>239</v>
      </c>
      <c r="J69" s="25" t="s">
        <v>239</v>
      </c>
      <c r="K69" s="14" t="s">
        <v>206</v>
      </c>
      <c r="L69" s="98"/>
    </row>
    <row r="70" spans="1:12" x14ac:dyDescent="0.25">
      <c r="D70" s="8" t="s">
        <v>179</v>
      </c>
      <c r="E70" s="69"/>
      <c r="F70" s="9" t="s">
        <v>173</v>
      </c>
      <c r="G70" s="9" t="s">
        <v>174</v>
      </c>
      <c r="H70" s="25" t="s">
        <v>209</v>
      </c>
      <c r="I70" s="25"/>
      <c r="J70" s="25"/>
      <c r="K70" s="13" t="s">
        <v>208</v>
      </c>
      <c r="L70" s="98"/>
    </row>
    <row r="71" spans="1:12" s="1" customFormat="1" x14ac:dyDescent="0.25">
      <c r="D71" s="8" t="s">
        <v>182</v>
      </c>
      <c r="E71" s="69"/>
      <c r="F71" s="9" t="s">
        <v>213</v>
      </c>
      <c r="G71" s="9" t="s">
        <v>214</v>
      </c>
      <c r="H71" s="25" t="s">
        <v>209</v>
      </c>
      <c r="I71" s="25"/>
      <c r="J71" s="25"/>
      <c r="K71" s="13" t="s">
        <v>208</v>
      </c>
      <c r="L71" s="98"/>
    </row>
    <row r="72" spans="1:12" s="1" customFormat="1" x14ac:dyDescent="0.25">
      <c r="D72" s="8" t="s">
        <v>185</v>
      </c>
      <c r="E72" s="70"/>
      <c r="F72" s="9" t="s">
        <v>211</v>
      </c>
      <c r="G72" s="9" t="s">
        <v>212</v>
      </c>
      <c r="H72" s="25" t="s">
        <v>209</v>
      </c>
      <c r="I72" s="25"/>
      <c r="J72" s="25"/>
      <c r="K72" s="13" t="s">
        <v>208</v>
      </c>
      <c r="L72" s="98"/>
    </row>
    <row r="73" spans="1:12" x14ac:dyDescent="0.25">
      <c r="D73" s="8" t="s">
        <v>197</v>
      </c>
      <c r="E73" s="68" t="s">
        <v>176</v>
      </c>
      <c r="F73" s="9" t="s">
        <v>177</v>
      </c>
      <c r="G73" s="9" t="s">
        <v>178</v>
      </c>
      <c r="H73" s="25" t="s">
        <v>209</v>
      </c>
      <c r="I73" s="47">
        <v>42380</v>
      </c>
      <c r="J73" s="47">
        <v>42411</v>
      </c>
      <c r="K73" s="14" t="s">
        <v>206</v>
      </c>
      <c r="L73" s="98"/>
    </row>
    <row r="74" spans="1:12" x14ac:dyDescent="0.25">
      <c r="D74" s="8" t="s">
        <v>198</v>
      </c>
      <c r="E74" s="69"/>
      <c r="F74" s="9" t="s">
        <v>180</v>
      </c>
      <c r="G74" s="9" t="s">
        <v>181</v>
      </c>
      <c r="H74" s="25" t="s">
        <v>209</v>
      </c>
      <c r="I74" s="47">
        <v>42380</v>
      </c>
      <c r="J74" s="47"/>
      <c r="K74" s="15" t="s">
        <v>207</v>
      </c>
      <c r="L74" s="98"/>
    </row>
    <row r="75" spans="1:12" x14ac:dyDescent="0.25">
      <c r="D75" s="8" t="s">
        <v>199</v>
      </c>
      <c r="E75" s="70"/>
      <c r="F75" s="9" t="s">
        <v>183</v>
      </c>
      <c r="G75" s="9" t="s">
        <v>184</v>
      </c>
      <c r="H75" s="25" t="s">
        <v>209</v>
      </c>
      <c r="I75" s="47">
        <v>42380</v>
      </c>
      <c r="J75" s="47">
        <v>42411</v>
      </c>
      <c r="K75" s="14" t="s">
        <v>206</v>
      </c>
      <c r="L75" s="98"/>
    </row>
    <row r="76" spans="1:12" ht="30" x14ac:dyDescent="0.25">
      <c r="D76" s="68" t="s">
        <v>217</v>
      </c>
      <c r="E76" s="68" t="s">
        <v>186</v>
      </c>
      <c r="F76" s="91" t="s">
        <v>187</v>
      </c>
      <c r="G76" s="91" t="s">
        <v>188</v>
      </c>
      <c r="H76" s="111" t="s">
        <v>210</v>
      </c>
      <c r="I76" s="111"/>
      <c r="J76" s="111"/>
      <c r="K76" s="53" t="s">
        <v>208</v>
      </c>
      <c r="L76" s="115"/>
    </row>
    <row r="77" spans="1:12" ht="45" x14ac:dyDescent="0.25">
      <c r="D77" s="69"/>
      <c r="E77" s="69"/>
      <c r="F77" s="91" t="s">
        <v>189</v>
      </c>
      <c r="G77" s="91" t="s">
        <v>190</v>
      </c>
      <c r="H77" s="112"/>
      <c r="I77" s="112"/>
      <c r="J77" s="112"/>
      <c r="K77" s="54"/>
      <c r="L77" s="115"/>
    </row>
    <row r="78" spans="1:12" ht="45" x14ac:dyDescent="0.25">
      <c r="D78" s="69"/>
      <c r="E78" s="69"/>
      <c r="F78" s="91" t="s">
        <v>191</v>
      </c>
      <c r="G78" s="91" t="s">
        <v>192</v>
      </c>
      <c r="H78" s="112"/>
      <c r="I78" s="112"/>
      <c r="J78" s="112"/>
      <c r="K78" s="54"/>
      <c r="L78" s="115"/>
    </row>
    <row r="79" spans="1:12" ht="45" x14ac:dyDescent="0.25">
      <c r="D79" s="69"/>
      <c r="E79" s="69"/>
      <c r="F79" s="91" t="s">
        <v>193</v>
      </c>
      <c r="G79" s="91" t="s">
        <v>194</v>
      </c>
      <c r="H79" s="112"/>
      <c r="I79" s="112"/>
      <c r="J79" s="112"/>
      <c r="K79" s="54"/>
      <c r="L79" s="115"/>
    </row>
    <row r="80" spans="1:12" ht="30" x14ac:dyDescent="0.25">
      <c r="D80" s="70"/>
      <c r="E80" s="70"/>
      <c r="F80" s="91" t="s">
        <v>195</v>
      </c>
      <c r="G80" s="90" t="s">
        <v>196</v>
      </c>
      <c r="H80" s="113"/>
      <c r="I80" s="113"/>
      <c r="J80" s="113"/>
      <c r="K80" s="55"/>
      <c r="L80" s="115"/>
    </row>
    <row r="81" spans="4:12" x14ac:dyDescent="0.25">
      <c r="D81" s="8" t="s">
        <v>252</v>
      </c>
      <c r="E81" s="72" t="s">
        <v>251</v>
      </c>
      <c r="F81" s="10" t="s">
        <v>254</v>
      </c>
      <c r="G81" s="10" t="s">
        <v>246</v>
      </c>
      <c r="H81" s="26" t="s">
        <v>210</v>
      </c>
      <c r="I81" s="46"/>
      <c r="J81" s="46">
        <v>42562</v>
      </c>
      <c r="K81" s="14" t="s">
        <v>206</v>
      </c>
      <c r="L81" s="98"/>
    </row>
    <row r="82" spans="4:12" x14ac:dyDescent="0.25">
      <c r="D82" s="8" t="s">
        <v>253</v>
      </c>
      <c r="E82" s="72"/>
      <c r="F82" s="10" t="s">
        <v>255</v>
      </c>
      <c r="G82" s="10" t="s">
        <v>247</v>
      </c>
      <c r="H82" s="26" t="s">
        <v>210</v>
      </c>
      <c r="I82" s="46"/>
      <c r="J82" s="46">
        <v>42562</v>
      </c>
      <c r="K82" s="14" t="s">
        <v>206</v>
      </c>
      <c r="L82" s="98"/>
    </row>
  </sheetData>
  <autoFilter ref="H10:H82"/>
  <mergeCells count="35">
    <mergeCell ref="E81:E82"/>
    <mergeCell ref="D11:G11"/>
    <mergeCell ref="D12:G12"/>
    <mergeCell ref="D13:D15"/>
    <mergeCell ref="D21:G21"/>
    <mergeCell ref="E13:E16"/>
    <mergeCell ref="E17:E18"/>
    <mergeCell ref="D54:G54"/>
    <mergeCell ref="E32:E35"/>
    <mergeCell ref="D36:G36"/>
    <mergeCell ref="D43:G43"/>
    <mergeCell ref="D23:D24"/>
    <mergeCell ref="E22:E27"/>
    <mergeCell ref="E28:E31"/>
    <mergeCell ref="E37:E39"/>
    <mergeCell ref="E40:E42"/>
    <mergeCell ref="E47:E50"/>
    <mergeCell ref="E44:E46"/>
    <mergeCell ref="E51:E53"/>
    <mergeCell ref="E73:E75"/>
    <mergeCell ref="E76:E80"/>
    <mergeCell ref="D58:G58"/>
    <mergeCell ref="E59:E64"/>
    <mergeCell ref="D76:D80"/>
    <mergeCell ref="E68:E72"/>
    <mergeCell ref="E65:E67"/>
    <mergeCell ref="K76:K80"/>
    <mergeCell ref="H76:H80"/>
    <mergeCell ref="I76:I80"/>
    <mergeCell ref="H23:H24"/>
    <mergeCell ref="K23:K24"/>
    <mergeCell ref="J76:J80"/>
    <mergeCell ref="I23:I24"/>
    <mergeCell ref="L76:L80"/>
    <mergeCell ref="L23:L24"/>
  </mergeCells>
  <conditionalFormatting sqref="H3:I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13:B15 H55 H13:H20 H22:H23 H44:H53 H37:H42 H25:H35">
      <formula1>$B$13:$B$15</formula1>
    </dataValidation>
    <dataValidation type="list" allowBlank="1" showInputMessage="1" showErrorMessage="1" sqref="H81:H82 H56:H57 H59:H76">
      <formula1>$A$63:$A$65</formula1>
    </dataValidation>
    <dataValidation type="list" allowBlank="1" showInputMessage="1" showErrorMessage="1" sqref="L65:L66 H3:H5 K13:K23 K81:K82 L48:L50 K25:K76 L40:L41 L44:L45">
      <formula1>$B$18:$B$20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2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26.28515625" style="1" bestFit="1" customWidth="1"/>
    <col min="5" max="5" width="45" style="1" bestFit="1" customWidth="1"/>
    <col min="6" max="8" width="15.5703125" style="19" customWidth="1"/>
    <col min="9" max="9" width="12.42578125" style="1" customWidth="1"/>
    <col min="10" max="10" width="9.140625" style="1"/>
    <col min="11" max="11" width="10.7109375" style="1" bestFit="1" customWidth="1"/>
    <col min="12" max="16384" width="9.140625" style="1"/>
  </cols>
  <sheetData>
    <row r="4" spans="2:12" x14ac:dyDescent="0.25">
      <c r="D4" s="20" t="s">
        <v>219</v>
      </c>
      <c r="E4" s="20" t="s">
        <v>223</v>
      </c>
      <c r="F4" s="20" t="s">
        <v>202</v>
      </c>
      <c r="G4" s="20" t="s">
        <v>204</v>
      </c>
      <c r="H4" s="20" t="s">
        <v>218</v>
      </c>
      <c r="I4" s="20" t="s">
        <v>203</v>
      </c>
      <c r="K4" s="52" t="s">
        <v>215</v>
      </c>
      <c r="L4" s="52"/>
    </row>
    <row r="5" spans="2:12" x14ac:dyDescent="0.25">
      <c r="B5" s="1" t="s">
        <v>220</v>
      </c>
      <c r="D5" s="68" t="s">
        <v>231</v>
      </c>
      <c r="E5" s="9" t="s">
        <v>232</v>
      </c>
      <c r="F5" s="30" t="s">
        <v>220</v>
      </c>
      <c r="G5" s="32">
        <v>42380</v>
      </c>
      <c r="H5" s="32">
        <v>42380</v>
      </c>
      <c r="I5" s="14" t="s">
        <v>206</v>
      </c>
      <c r="K5" s="14" t="s">
        <v>206</v>
      </c>
      <c r="L5" s="12">
        <f>COUNTIF(I5:I26,"Done")</f>
        <v>3</v>
      </c>
    </row>
    <row r="6" spans="2:12" x14ac:dyDescent="0.25">
      <c r="B6" s="1" t="s">
        <v>221</v>
      </c>
      <c r="D6" s="69"/>
      <c r="E6" s="9" t="s">
        <v>233</v>
      </c>
      <c r="F6" s="30" t="s">
        <v>220</v>
      </c>
      <c r="G6" s="23"/>
      <c r="H6" s="23"/>
      <c r="I6" s="13" t="s">
        <v>208</v>
      </c>
      <c r="K6" s="15" t="s">
        <v>207</v>
      </c>
      <c r="L6" s="12">
        <f>COUNTIF(I6:I27,"In Progress")</f>
        <v>2</v>
      </c>
    </row>
    <row r="7" spans="2:12" x14ac:dyDescent="0.25">
      <c r="B7" s="1" t="s">
        <v>220</v>
      </c>
      <c r="D7" s="83" t="s">
        <v>222</v>
      </c>
      <c r="E7" s="33" t="s">
        <v>224</v>
      </c>
      <c r="F7" s="30" t="s">
        <v>220</v>
      </c>
      <c r="G7" s="23"/>
      <c r="H7" s="23"/>
      <c r="I7" s="15" t="s">
        <v>207</v>
      </c>
      <c r="K7" s="13" t="s">
        <v>208</v>
      </c>
      <c r="L7" s="12">
        <f>COUNTIF(I5:I14, "Not Start")</f>
        <v>3</v>
      </c>
    </row>
    <row r="8" spans="2:12" x14ac:dyDescent="0.25">
      <c r="B8" s="1" t="s">
        <v>221</v>
      </c>
      <c r="D8" s="84"/>
      <c r="E8" s="33" t="s">
        <v>225</v>
      </c>
      <c r="F8" s="30" t="s">
        <v>220</v>
      </c>
      <c r="G8" s="23"/>
      <c r="H8" s="23"/>
      <c r="I8" s="13" t="s">
        <v>208</v>
      </c>
      <c r="K8" s="38"/>
      <c r="L8" s="39"/>
    </row>
    <row r="9" spans="2:12" x14ac:dyDescent="0.25">
      <c r="D9" s="85"/>
      <c r="E9" s="33" t="s">
        <v>226</v>
      </c>
      <c r="F9" s="30" t="s">
        <v>220</v>
      </c>
      <c r="G9" s="30"/>
      <c r="H9" s="30"/>
      <c r="I9" s="14" t="s">
        <v>206</v>
      </c>
      <c r="K9" s="40"/>
      <c r="L9" s="39"/>
    </row>
    <row r="10" spans="2:12" x14ac:dyDescent="0.25">
      <c r="D10" s="86" t="s">
        <v>227</v>
      </c>
      <c r="E10" s="34" t="s">
        <v>228</v>
      </c>
      <c r="F10" s="30" t="s">
        <v>220</v>
      </c>
      <c r="G10" s="30"/>
      <c r="H10" s="30"/>
      <c r="I10" s="14" t="s">
        <v>206</v>
      </c>
      <c r="K10" s="21"/>
      <c r="L10" s="21"/>
    </row>
    <row r="11" spans="2:12" x14ac:dyDescent="0.25">
      <c r="B11" s="16" t="s">
        <v>208</v>
      </c>
      <c r="D11" s="87"/>
      <c r="E11" s="34" t="s">
        <v>234</v>
      </c>
      <c r="F11" s="30" t="s">
        <v>220</v>
      </c>
      <c r="G11" s="30"/>
      <c r="H11" s="30"/>
      <c r="I11" s="13" t="s">
        <v>208</v>
      </c>
      <c r="K11" s="21" t="s">
        <v>210</v>
      </c>
      <c r="L11" s="21">
        <f>COUNTIF(F7:F26,"DangVH")</f>
        <v>0</v>
      </c>
    </row>
    <row r="12" spans="2:12" x14ac:dyDescent="0.25">
      <c r="D12" s="35"/>
      <c r="E12" s="36" t="s">
        <v>235</v>
      </c>
      <c r="F12" s="30" t="s">
        <v>220</v>
      </c>
      <c r="G12" s="37">
        <v>42411</v>
      </c>
      <c r="H12" s="22"/>
      <c r="I12" s="15" t="s">
        <v>207</v>
      </c>
    </row>
  </sheetData>
  <autoFilter ref="I4:I17"/>
  <mergeCells count="4">
    <mergeCell ref="D7:D9"/>
    <mergeCell ref="D10:D11"/>
    <mergeCell ref="K4:L4"/>
    <mergeCell ref="D5:D6"/>
  </mergeCells>
  <conditionalFormatting sqref="K7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L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F11:H11 F12 F5:F10 B5:B9">
      <formula1>$B$5:$B$6</formula1>
    </dataValidation>
    <dataValidation type="list" allowBlank="1" showInputMessage="1" showErrorMessage="1" sqref="I5:I12">
      <formula1>$K$5:$K$7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45" style="1" bestFit="1" customWidth="1"/>
    <col min="5" max="7" width="15.5703125" style="19" customWidth="1"/>
    <col min="8" max="8" width="12.42578125" style="1" customWidth="1"/>
    <col min="9" max="9" width="9.140625" style="1"/>
    <col min="10" max="10" width="10.7109375" style="1" bestFit="1" customWidth="1"/>
    <col min="11" max="16384" width="9.140625" style="1"/>
  </cols>
  <sheetData>
    <row r="4" spans="2:11" x14ac:dyDescent="0.25">
      <c r="D4" s="20" t="s">
        <v>223</v>
      </c>
      <c r="E4" s="20" t="s">
        <v>202</v>
      </c>
      <c r="F4" s="20" t="s">
        <v>204</v>
      </c>
      <c r="G4" s="20" t="s">
        <v>218</v>
      </c>
      <c r="H4" s="20" t="s">
        <v>203</v>
      </c>
      <c r="J4" s="52" t="s">
        <v>215</v>
      </c>
      <c r="K4" s="52"/>
    </row>
    <row r="5" spans="2:11" x14ac:dyDescent="0.25">
      <c r="B5" s="1" t="s">
        <v>220</v>
      </c>
      <c r="D5" s="31" t="s">
        <v>229</v>
      </c>
      <c r="E5" s="23" t="s">
        <v>221</v>
      </c>
      <c r="F5" s="32">
        <v>42411</v>
      </c>
      <c r="G5" s="32">
        <v>42411</v>
      </c>
      <c r="H5" s="14" t="s">
        <v>206</v>
      </c>
      <c r="J5" s="14" t="s">
        <v>206</v>
      </c>
      <c r="K5" s="12">
        <f>COUNTIF(H5:H26,"Done")</f>
        <v>1</v>
      </c>
    </row>
    <row r="6" spans="2:11" x14ac:dyDescent="0.25">
      <c r="B6" s="1" t="s">
        <v>221</v>
      </c>
      <c r="D6" s="31" t="s">
        <v>230</v>
      </c>
      <c r="E6" s="23" t="s">
        <v>221</v>
      </c>
      <c r="F6" s="23"/>
      <c r="G6" s="23"/>
      <c r="H6" s="27" t="s">
        <v>207</v>
      </c>
      <c r="J6" s="15" t="s">
        <v>207</v>
      </c>
      <c r="K6" s="12">
        <f>COUNTIF(H6:H27,"In Progress")</f>
        <v>1</v>
      </c>
    </row>
    <row r="7" spans="2:11" x14ac:dyDescent="0.25">
      <c r="B7" s="18" t="s">
        <v>207</v>
      </c>
      <c r="D7" s="31" t="s">
        <v>248</v>
      </c>
      <c r="E7" s="23" t="s">
        <v>221</v>
      </c>
      <c r="F7" s="30"/>
      <c r="G7" s="30" t="s">
        <v>249</v>
      </c>
      <c r="H7" s="27"/>
      <c r="J7" s="21" t="s">
        <v>209</v>
      </c>
      <c r="K7" s="21">
        <f>COUNTIF(E5:E22,"HuyenPT")</f>
        <v>0</v>
      </c>
    </row>
    <row r="8" spans="2:11" s="42" customFormat="1" x14ac:dyDescent="0.25">
      <c r="B8" s="41" t="s">
        <v>206</v>
      </c>
      <c r="D8" s="43"/>
      <c r="E8" s="44"/>
      <c r="F8" s="44"/>
      <c r="G8" s="44"/>
      <c r="H8" s="40"/>
      <c r="J8" s="45" t="s">
        <v>205</v>
      </c>
      <c r="K8" s="45">
        <f>COUNTIF(E5:E23,"VanTTC")</f>
        <v>0</v>
      </c>
    </row>
    <row r="14" spans="2:11" x14ac:dyDescent="0.25">
      <c r="F14" s="19" t="s">
        <v>250</v>
      </c>
    </row>
  </sheetData>
  <autoFilter ref="H4:H17"/>
  <mergeCells count="1">
    <mergeCell ref="J4:K4"/>
  </mergeCells>
  <conditionalFormatting sqref="J5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J5:J6 H5:H8">
      <formula1>$B$7:$B$8</formula1>
    </dataValidation>
    <dataValidation type="list" allowBlank="1" showInputMessage="1" showErrorMessage="1" sqref="B5:B6 E5:E8">
      <formula1>$B$5:$B$6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CODING</vt:lpstr>
      <vt:lpstr>DESIGN</vt:lpstr>
      <vt:lpstr>TESTING</vt:lpstr>
      <vt:lpstr>CODING!Print_Area</vt:lpstr>
      <vt:lpstr>DESIGN!Print_Area</vt:lpstr>
      <vt:lpstr>TESTING!Print_Area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2016-11-15T07:00:29Z</dcterms:modified>
</cp:coreProperties>
</file>