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GAULUOI\Desktop\"/>
    </mc:Choice>
  </mc:AlternateContent>
  <bookViews>
    <workbookView xWindow="0" yWindow="0" windowWidth="20490" windowHeight="7530" tabRatio="821"/>
  </bookViews>
  <sheets>
    <sheet name="Cover" sheetId="1" r:id="rId1"/>
    <sheet name="Test case List" sheetId="2" r:id="rId2"/>
    <sheet name="Admin Module" sheetId="4" r:id="rId3"/>
    <sheet name="Account Module" sheetId="3" r:id="rId4"/>
    <sheet name="Message Rules" sheetId="6" r:id="rId5"/>
    <sheet name="Test Report" sheetId="5" r:id="rId6"/>
  </sheets>
  <definedNames>
    <definedName name="_xlnm._FilterDatabase" localSheetId="3" hidden="1">'Account Module'!$A$8:$H$30</definedName>
    <definedName name="_xlnm._FilterDatabase" localSheetId="2" hidden="1">'Admin Module'!$A$8:$H$8</definedName>
    <definedName name="ACTION">#REF!</definedName>
  </definedNames>
  <calcPr calcId="162913"/>
</workbook>
</file>

<file path=xl/calcChain.xml><?xml version="1.0" encoding="utf-8"?>
<calcChain xmlns="http://schemas.openxmlformats.org/spreadsheetml/2006/main">
  <c r="H15" i="5" l="1"/>
  <c r="H16" i="5"/>
  <c r="E16" i="5"/>
  <c r="F16" i="5"/>
  <c r="G16" i="5"/>
  <c r="D16" i="5"/>
  <c r="G15" i="5"/>
  <c r="F15" i="5"/>
  <c r="E15" i="5"/>
  <c r="D15" i="5"/>
  <c r="D14" i="5"/>
  <c r="A185" i="4" l="1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 l="1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19" i="4"/>
  <c r="A145" i="4"/>
  <c r="A143" i="4" l="1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3" i="4"/>
  <c r="A124" i="4"/>
  <c r="A107" i="4"/>
  <c r="A106" i="4"/>
  <c r="A105" i="4"/>
  <c r="A104" i="4"/>
  <c r="A103" i="4"/>
  <c r="A102" i="4"/>
  <c r="A101" i="4"/>
  <c r="A100" i="4"/>
  <c r="A71" i="4"/>
  <c r="A70" i="4"/>
  <c r="A69" i="4"/>
  <c r="A68" i="4"/>
  <c r="A67" i="4"/>
  <c r="A66" i="4"/>
  <c r="A65" i="4"/>
  <c r="A63" i="4"/>
  <c r="A64" i="4"/>
  <c r="A116" i="4"/>
  <c r="A115" i="4"/>
  <c r="A114" i="4"/>
  <c r="A113" i="4"/>
  <c r="A112" i="4"/>
  <c r="A111" i="4"/>
  <c r="A110" i="4"/>
  <c r="A109" i="4"/>
  <c r="A108" i="4"/>
  <c r="A73" i="4"/>
  <c r="A99" i="4"/>
  <c r="A98" i="4"/>
  <c r="A97" i="4"/>
  <c r="A96" i="4"/>
  <c r="A60" i="4"/>
  <c r="A95" i="4"/>
  <c r="A94" i="4"/>
  <c r="A93" i="4"/>
  <c r="A92" i="4"/>
  <c r="A91" i="4"/>
  <c r="A90" i="4"/>
  <c r="A89" i="4"/>
  <c r="A88" i="4"/>
  <c r="A87" i="4"/>
  <c r="A86" i="4"/>
  <c r="A85" i="4"/>
  <c r="A84" i="4"/>
  <c r="A81" i="4"/>
  <c r="A82" i="4"/>
  <c r="A83" i="4"/>
  <c r="A80" i="4"/>
  <c r="A79" i="4"/>
  <c r="A78" i="4"/>
  <c r="A77" i="4"/>
  <c r="A76" i="4"/>
  <c r="A75" i="4"/>
  <c r="A74" i="4"/>
  <c r="A72" i="4"/>
  <c r="A34" i="4"/>
  <c r="A62" i="4"/>
  <c r="A61" i="4"/>
  <c r="A59" i="4"/>
  <c r="A58" i="4"/>
  <c r="A57" i="4"/>
  <c r="A56" i="4"/>
  <c r="A55" i="4"/>
  <c r="A54" i="4"/>
  <c r="A53" i="4"/>
  <c r="A52" i="4"/>
  <c r="A51" i="4"/>
  <c r="A49" i="4"/>
  <c r="A50" i="4"/>
  <c r="A47" i="4"/>
  <c r="A48" i="4"/>
  <c r="A42" i="4"/>
  <c r="A43" i="4"/>
  <c r="A44" i="4"/>
  <c r="A45" i="4"/>
  <c r="A46" i="4"/>
  <c r="A41" i="4" l="1"/>
  <c r="A40" i="4"/>
  <c r="A38" i="4"/>
  <c r="A39" i="4"/>
  <c r="A37" i="4"/>
  <c r="A36" i="4"/>
  <c r="A33" i="4"/>
  <c r="A35" i="4"/>
  <c r="A30" i="4"/>
  <c r="A31" i="4"/>
  <c r="A32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2" i="4"/>
  <c r="A13" i="4"/>
  <c r="A14" i="4"/>
  <c r="A11" i="4"/>
  <c r="A117" i="3" l="1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E6" i="3" l="1"/>
  <c r="C6" i="3" s="1"/>
  <c r="G13" i="5" l="1"/>
  <c r="E13" i="5"/>
  <c r="D13" i="5"/>
  <c r="G14" i="5"/>
  <c r="E14" i="5"/>
  <c r="A122" i="4"/>
  <c r="A121" i="4"/>
  <c r="A120" i="4"/>
  <c r="A118" i="4"/>
  <c r="A10" i="4"/>
  <c r="C6" i="1"/>
  <c r="C4" i="5"/>
  <c r="C5" i="5" s="1"/>
  <c r="C3" i="5"/>
  <c r="D11" i="5"/>
  <c r="E11" i="5"/>
  <c r="G11" i="5"/>
  <c r="A6" i="4"/>
  <c r="D12" i="5" s="1"/>
  <c r="B6" i="4"/>
  <c r="E12" i="5" s="1"/>
  <c r="D6" i="4"/>
  <c r="G12" i="5" s="1"/>
  <c r="D3" i="2"/>
  <c r="D4" i="2"/>
  <c r="C11" i="5"/>
  <c r="C12" i="5"/>
  <c r="E6" i="4" l="1"/>
  <c r="D17" i="5"/>
  <c r="G17" i="5"/>
  <c r="E17" i="5"/>
  <c r="H11" i="5"/>
  <c r="C6" i="4" l="1"/>
  <c r="F12" i="5" s="1"/>
  <c r="H12" i="5"/>
  <c r="F13" i="5"/>
  <c r="H13" i="5"/>
  <c r="F14" i="5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<sst xmlns="http://schemas.openxmlformats.org/spreadsheetml/2006/main" count="1572" uniqueCount="677">
  <si>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</si>
  <si>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</si>
  <si>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</si>
  <si>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</si>
  <si>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</si>
  <si>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</si>
  <si>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</si>
  <si>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</si>
  <si>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</si>
  <si>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</si>
  <si>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</si>
  <si>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</si>
  <si>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</si>
  <si>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</si>
  <si>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</si>
  <si>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</si>
  <si>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</si>
  <si>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</si>
  <si>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</si>
  <si>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</si>
  <si>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</si>
  <si>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</si>
  <si>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</si>
  <si>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</si>
  <si>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</si>
  <si>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</si>
  <si>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</si>
  <si>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</si>
  <si>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</si>
  <si>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</si>
  <si>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</si>
  <si>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</si>
  <si>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</si>
  <si>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</si>
  <si>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</si>
  <si>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</si>
  <si>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</si>
  <si>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</si>
  <si>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</si>
  <si>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</si>
  <si>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</si>
  <si>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</si>
  <si>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</si>
  <si>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</si>
  <si>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</si>
  <si>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</si>
  <si>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</si>
  <si>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</si>
  <si>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</si>
  <si>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</si>
  <si>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</si>
  <si>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</si>
  <si>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</si>
  <si>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</si>
  <si>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</si>
  <si>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</si>
  <si>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</si>
  <si>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</si>
  <si>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</si>
  <si>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</si>
  <si>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</si>
  <si>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</si>
  <si>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</si>
  <si>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</si>
  <si>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</si>
  <si>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</si>
  <si>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</si>
  <si>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</si>
  <si>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</si>
  <si>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</si>
  <si>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</si>
  <si>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</si>
  <si>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</si>
  <si>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</si>
  <si>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</si>
  <si>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</si>
  <si>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</si>
  <si>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</si>
  <si>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</si>
  <si>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</si>
  <si>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</si>
  <si>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</si>
  <si>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</si>
  <si>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</si>
  <si>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</si>
  <si>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</si>
  <si>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</si>
  <si>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</si>
  <si>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</si>
  <si>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</si>
  <si>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</si>
  <si>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</si>
  <si>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</si>
  <si>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</si>
  <si>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</si>
  <si>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</si>
  <si>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</si>
  <si>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</si>
  <si>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</si>
  <si>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</si>
  <si>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</si>
  <si>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</si>
  <si>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</si>
  <si>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</si>
  <si>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</si>
  <si>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</si>
  <si>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</si>
  <si>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</si>
  <si>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Check user and author login when user or author input wrong Email and wrong password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</si>
  <si>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</si>
  <si>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</si>
  <si>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</si>
  <si>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</si>
  <si>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</si>
  <si>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</si>
  <si>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Publishers Management  module</t>
  </si>
  <si>
    <t>Tải lên thất bại.</t>
  </si>
  <si>
    <t>Tải lên thành công</t>
  </si>
  <si>
    <t>Bạn chưa nhập miêu tả về sách</t>
  </si>
  <si>
    <t>Admin Module</t>
  </si>
  <si>
    <t>Group Module</t>
  </si>
  <si>
    <t>Bạn phải điền tên nhóm</t>
  </si>
  <si>
    <t>Bạn phải chọn thẻ nhóm</t>
  </si>
  <si>
    <t>Bạn phải chọn thể loại nhóm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</si>
  <si>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</si>
  <si>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</si>
  <si>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</si>
  <si>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</si>
  <si>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t>Bạn chưa nhập email hoặc email sai định dạng</t>
  </si>
  <si>
    <t>Bạn chưa nhập tên tài khoản</t>
  </si>
  <si>
    <t>Account  Module</t>
  </si>
  <si>
    <t>Account Module</t>
  </si>
  <si>
    <t>Bạn chưa gắn thẻ sách</t>
  </si>
  <si>
    <t>Click "Xóa" button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</si>
  <si>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</si>
  <si>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</si>
  <si>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</si>
  <si>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</si>
  <si>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</si>
  <si>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</si>
  <si>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</si>
  <si>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</si>
  <si>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</si>
  <si>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</si>
  <si>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</si>
  <si>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</si>
  <si>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</si>
  <si>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</si>
  <si>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</si>
  <si>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</si>
  <si>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</si>
  <si>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</si>
  <si>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</si>
  <si>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</si>
  <si>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</si>
  <si>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</si>
  <si>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</si>
  <si>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</si>
  <si>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</si>
  <si>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</si>
  <si>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</si>
  <si>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</si>
  <si>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</si>
  <si>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</si>
  <si>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</si>
  <si>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</si>
  <si>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</si>
  <si>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</si>
  <si>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</si>
  <si>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</si>
  <si>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</si>
  <si>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</si>
  <si>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</si>
  <si>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</si>
  <si>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</si>
  <si>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</si>
  <si>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</si>
  <si>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</si>
  <si>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</si>
  <si>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</si>
  <si>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</si>
  <si>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</si>
  <si>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</si>
  <si>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</si>
  <si>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</si>
  <si>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</si>
  <si>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</si>
  <si>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</si>
  <si>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</si>
  <si>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</si>
  <si>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</si>
  <si>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</si>
  <si>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t>Input: "01234567890123456789012345678901234567890123456789" to "Mật khẩu" fiel</t>
  </si>
  <si>
    <r>
      <t xml:space="preserve">Display message </t>
    </r>
    <r>
      <rPr>
        <b/>
        <sz val="10"/>
        <rFont val="Tahoma"/>
        <family val="2"/>
      </rPr>
      <t>MS06</t>
    </r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</si>
  <si>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</si>
  <si>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</si>
  <si>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</si>
  <si>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</si>
  <si>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</si>
  <si>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</si>
  <si>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</si>
  <si>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</si>
  <si>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</si>
  <si>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</si>
  <si>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</si>
  <si>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</si>
  <si>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</si>
  <si>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</si>
  <si>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</si>
  <si>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</si>
  <si>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</si>
  <si>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</si>
  <si>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</si>
  <si>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</si>
  <si>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</si>
  <si>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</si>
  <si>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</si>
  <si>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</si>
  <si>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</si>
  <si>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</si>
  <si>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</si>
  <si>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</si>
  <si>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</si>
  <si>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</si>
  <si>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</si>
  <si>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</si>
  <si>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</si>
  <si>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</si>
  <si>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</si>
  <si>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</si>
  <si>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</si>
  <si>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</si>
  <si>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</si>
  <si>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</si>
  <si>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</si>
  <si>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</si>
  <si>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</si>
  <si>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</si>
  <si>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</si>
  <si>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</si>
  <si>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</si>
  <si>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</si>
  <si>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</si>
  <si>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</si>
  <si>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</si>
  <si>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</si>
  <si>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</si>
  <si>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</si>
  <si>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</si>
  <si>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</si>
  <si>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</si>
  <si>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</si>
  <si>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</si>
  <si>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</si>
  <si>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</si>
  <si>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</si>
  <si>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</si>
  <si>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</si>
  <si>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</si>
  <si>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</si>
  <si>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</si>
  <si>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</si>
  <si>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</si>
  <si>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</si>
  <si>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</si>
  <si>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</si>
  <si>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</si>
  <si>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</si>
  <si>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</si>
  <si>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</si>
  <si>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</si>
  <si>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</si>
  <si>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</si>
  <si>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</si>
  <si>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</si>
  <si>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</si>
  <si>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</si>
  <si>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</si>
  <si>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</si>
  <si>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</si>
  <si>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</si>
  <si>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</si>
  <si>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</si>
  <si>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</si>
  <si>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</si>
  <si>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</si>
  <si>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</si>
  <si>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</si>
  <si>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</si>
  <si>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</si>
  <si>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</si>
  <si>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</si>
  <si>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</si>
  <si>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</si>
  <si>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</si>
  <si>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</si>
  <si>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</si>
  <si>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</si>
  <si>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</si>
  <si>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</si>
  <si>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</si>
  <si>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</si>
  <si>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</si>
  <si>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</si>
  <si>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</si>
  <si>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</si>
  <si>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</si>
  <si>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</si>
  <si>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</si>
  <si>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>Check "Thêm" button</t>
  </si>
  <si>
    <t>Tên nhóm đã tồn tại</t>
  </si>
  <si>
    <t>Step 1: Don't input anything 
Step 2: Click "Hủy" button</t>
  </si>
  <si>
    <t xml:space="preserve">Check "Thêm" button </t>
  </si>
  <si>
    <r>
      <t xml:space="preserve">Display message </t>
    </r>
    <r>
      <rPr>
        <b/>
        <sz val="10"/>
        <rFont val="Tahoma"/>
        <family val="2"/>
      </rPr>
      <t>MS32</t>
    </r>
  </si>
  <si>
    <t>Button is lighted and can be click</t>
  </si>
  <si>
    <t xml:space="preserve">1. The Register-login page is displayed 
2. Login successfully
3. The home page displayed.
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</si>
  <si>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</si>
  <si>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</si>
  <si>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</si>
  <si>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</si>
  <si>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</si>
  <si>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</si>
  <si>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</si>
  <si>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</si>
  <si>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t>Input "01234567890123456789012345678901234567890123456789" to "Mật khẩu" field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</si>
  <si>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</si>
  <si>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</si>
  <si>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</si>
  <si>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</si>
  <si>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</si>
  <si>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</si>
  <si>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</si>
  <si>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</si>
  <si>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</si>
  <si>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</si>
  <si>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</si>
  <si>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</si>
  <si>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</si>
  <si>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</si>
  <si>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</si>
  <si>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</si>
  <si>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</si>
  <si>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</si>
  <si>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</si>
  <si>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</si>
  <si>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</si>
  <si>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</si>
  <si>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</si>
  <si>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</si>
  <si>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</si>
  <si>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</si>
  <si>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</si>
  <si>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</si>
  <si>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</si>
  <si>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</si>
  <si>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</si>
  <si>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</si>
  <si>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</si>
  <si>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</si>
  <si>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</si>
  <si>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</si>
  <si>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</si>
  <si>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</si>
  <si>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</si>
  <si>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</si>
  <si>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</si>
  <si>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</si>
  <si>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</si>
  <si>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</si>
  <si>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</si>
  <si>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</si>
  <si>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</si>
  <si>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</si>
  <si>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</si>
  <si>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</si>
  <si>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</si>
  <si>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</si>
  <si>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</si>
  <si>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</si>
  <si>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[Admin module-8]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</si>
  <si>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</si>
  <si>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</si>
  <si>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</si>
  <si>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</si>
  <si>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</si>
  <si>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</si>
  <si>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</si>
  <si>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</si>
  <si>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</si>
  <si>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</si>
  <si>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 xml:space="preserve">Check "Hành động " column </t>
  </si>
  <si>
    <t>Check paging link</t>
  </si>
  <si>
    <t>Show the page coressponding with number</t>
  </si>
  <si>
    <t>Check first page link</t>
  </si>
  <si>
    <t xml:space="preserve">Show the first page </t>
  </si>
  <si>
    <t xml:space="preserve">Show the last page </t>
  </si>
  <si>
    <t>Check last page link</t>
  </si>
  <si>
    <t>Check next page link</t>
  </si>
  <si>
    <t xml:space="preserve">Show the next page 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</si>
  <si>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</si>
  <si>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</si>
  <si>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</si>
  <si>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</si>
  <si>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</si>
  <si>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</si>
  <si>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</si>
  <si>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</si>
  <si>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</si>
  <si>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</si>
  <si>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</si>
  <si>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</si>
  <si>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</si>
  <si>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</si>
  <si>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</si>
  <si>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</si>
  <si>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</si>
  <si>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</si>
  <si>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</si>
  <si>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</si>
  <si>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</si>
  <si>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</si>
  <si>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</si>
  <si>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</si>
  <si>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</si>
  <si>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</si>
  <si>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</si>
  <si>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</si>
  <si>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</si>
  <si>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</si>
  <si>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</si>
  <si>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</si>
  <si>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</si>
  <si>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</si>
  <si>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</si>
  <si>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</si>
  <si>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</si>
  <si>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</si>
  <si>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</si>
  <si>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</si>
  <si>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</si>
  <si>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</si>
  <si>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</si>
  <si>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</si>
  <si>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</si>
  <si>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</si>
  <si>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</si>
  <si>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</si>
  <si>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</si>
  <si>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</si>
  <si>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</si>
  <si>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</si>
  <si>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</si>
  <si>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</si>
  <si>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</si>
  <si>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MS33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</si>
  <si>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</si>
  <si>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</si>
  <si>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</si>
  <si>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</si>
  <si>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MS34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</si>
  <si>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</si>
  <si>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</si>
  <si>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</si>
  <si>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</si>
  <si>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</si>
  <si>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</si>
  <si>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</si>
  <si>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MS35</t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</si>
  <si>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</si>
  <si>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</si>
  <si>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</si>
  <si>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</si>
  <si>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</si>
  <si>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</si>
  <si>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</si>
  <si>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</si>
  <si>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</si>
  <si>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</si>
  <si>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</si>
  <si>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</si>
  <si>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</si>
  <si>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</si>
  <si>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</si>
  <si>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</si>
  <si>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</si>
  <si>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</si>
  <si>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</si>
  <si>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</si>
  <si>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</si>
  <si>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</si>
  <si>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</si>
  <si>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</si>
  <si>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</si>
  <si>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</si>
  <si>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</si>
  <si>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</si>
  <si>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</si>
  <si>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</si>
  <si>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</si>
  <si>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</si>
  <si>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</si>
  <si>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MS36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</si>
  <si>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</si>
  <si>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</si>
  <si>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</si>
  <si>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</si>
  <si>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</si>
  <si>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</si>
  <si>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</si>
  <si>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</si>
  <si>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</si>
  <si>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</si>
  <si>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</si>
  <si>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</si>
  <si>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</si>
  <si>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</si>
  <si>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</si>
  <si>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</si>
  <si>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</si>
  <si>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</si>
  <si>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</si>
  <si>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</si>
  <si>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</si>
  <si>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</si>
  <si>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</si>
  <si>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</si>
  <si>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</si>
  <si>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</si>
  <si>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</si>
  <si>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</si>
  <si>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</si>
  <si>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</si>
  <si>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</si>
  <si>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</si>
  <si>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</si>
  <si>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</si>
  <si>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</si>
  <si>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</si>
  <si>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</si>
  <si>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</si>
  <si>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</si>
  <si>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</si>
  <si>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</si>
  <si>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</si>
  <si>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</si>
  <si>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</si>
  <si>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</si>
  <si>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</si>
  <si>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</si>
  <si>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</si>
  <si>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</si>
  <si>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</si>
  <si>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</si>
  <si>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</si>
  <si>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</si>
  <si>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</si>
  <si>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</si>
  <si>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</si>
  <si>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</si>
  <si>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</si>
  <si>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</si>
  <si>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</si>
  <si>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</si>
  <si>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</si>
  <si>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</si>
  <si>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</si>
  <si>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</si>
  <si>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</si>
  <si>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</si>
  <si>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</si>
  <si>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</si>
  <si>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</si>
  <si>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</si>
  <si>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</si>
  <si>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</si>
  <si>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</si>
  <si>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</si>
  <si>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</si>
  <si>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</si>
  <si>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</si>
  <si>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</si>
  <si>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</si>
  <si>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</si>
  <si>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</si>
  <si>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</si>
  <si>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</si>
  <si>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</si>
  <si>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</si>
  <si>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</si>
  <si>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</si>
  <si>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</si>
  <si>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</si>
  <si>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</si>
  <si>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</si>
  <si>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</si>
  <si>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</si>
  <si>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</si>
  <si>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</si>
  <si>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</si>
  <si>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</si>
  <si>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</si>
  <si>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</si>
  <si>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</si>
  <si>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</si>
  <si>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</si>
  <si>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</si>
  <si>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</si>
  <si>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</si>
  <si>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</si>
  <si>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</si>
  <si>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</si>
  <si>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</si>
  <si>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</si>
  <si>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</si>
  <si>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</si>
  <si>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</si>
  <si>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</si>
  <si>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</si>
  <si>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</si>
  <si>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</si>
  <si>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</si>
  <si>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</si>
  <si>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</si>
  <si>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</si>
  <si>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</si>
  <si>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</si>
  <si>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</si>
  <si>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</si>
  <si>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</si>
  <si>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</si>
  <si>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</si>
  <si>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</si>
  <si>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</si>
  <si>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</si>
  <si>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</si>
  <si>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</si>
  <si>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</si>
  <si>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</si>
  <si>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</si>
  <si>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</si>
  <si>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</si>
  <si>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</si>
  <si>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</si>
  <si>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</si>
  <si>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</si>
  <si>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</si>
  <si>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</si>
  <si>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</si>
  <si>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</si>
  <si>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</si>
  <si>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</si>
  <si>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</si>
  <si>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</si>
  <si>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</si>
  <si>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</si>
  <si>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</si>
  <si>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</si>
  <si>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</si>
  <si>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</si>
  <si>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</si>
  <si>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</si>
  <si>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</si>
  <si>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</si>
  <si>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</si>
  <si>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</si>
  <si>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</si>
  <si>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</si>
  <si>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</si>
  <si>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</si>
  <si>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</si>
  <si>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</si>
  <si>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</si>
  <si>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</si>
  <si>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</si>
  <si>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Interaction Module</t>
  </si>
  <si>
    <t>Book Module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</si>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</sst>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27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8" borderId="0" xfId="0" applyFont="1" applyFill="1"/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14" fontId="2" fillId="9" borderId="2" xfId="3" applyNumberFormat="1" applyFont="1" applyFill="1" applyBorder="1" applyAlignment="1">
      <alignment vertical="top" wrapText="1"/>
    </xf>
    <xf numFmtId="0" fontId="2" fillId="10" borderId="2" xfId="3" applyFont="1" applyFill="1" applyBorder="1" applyAlignment="1">
      <alignment vertical="top" wrapText="1"/>
    </xf>
    <xf numFmtId="14" fontId="2" fillId="10" borderId="2" xfId="3" applyNumberFormat="1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16" fillId="10" borderId="0" xfId="0" applyFont="1" applyFill="1" applyBorder="1" applyAlignment="1">
      <alignment vertical="top" wrapText="1"/>
    </xf>
    <xf numFmtId="0" fontId="2" fillId="10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26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vertical="top" wrapText="1"/>
    </xf>
    <xf numFmtId="0" fontId="2" fillId="10" borderId="2" xfId="0" applyFont="1" applyFill="1" applyBorder="1" applyAlignment="1">
      <alignment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8" xfId="0" applyNumberFormat="1" applyFont="1" applyFill="1" applyBorder="1" applyAlignment="1">
      <alignment horizontal="center"/>
    </xf>
    <xf numFmtId="0" fontId="2" fillId="2" borderId="39" xfId="0" applyNumberFormat="1" applyFont="1" applyFill="1" applyBorder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topLeftCell="A4" workbookViewId="0">
      <selection activeCell="E12" sqref="E12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83" t="s">
        <v>0</v>
      </c>
      <c r="D2" s="183"/>
      <c r="E2" s="183"/>
      <c r="F2" s="183"/>
      <c r="G2" s="183"/>
    </row>
    <row r="3" spans="1:7">
      <c r="B3" s="6"/>
      <c r="C3" s="7"/>
      <c r="F3" s="8"/>
    </row>
    <row r="4" spans="1:7" ht="14.25" customHeight="1">
      <c r="B4" s="9" t="s">
        <v>1</v>
      </c>
      <c r="C4" s="184" t="s">
        <v>46</v>
      </c>
      <c r="D4" s="184"/>
      <c r="E4" s="184"/>
      <c r="F4" s="9" t="s">
        <v>2</v>
      </c>
      <c r="G4" s="10" t="s">
        <v>47</v>
      </c>
    </row>
    <row r="5" spans="1:7" ht="14.25" customHeight="1">
      <c r="B5" s="9" t="s">
        <v>3</v>
      </c>
      <c r="C5" s="184" t="s">
        <v>49</v>
      </c>
      <c r="D5" s="184"/>
      <c r="E5" s="184"/>
      <c r="F5" s="9" t="s">
        <v>4</v>
      </c>
      <c r="G5" s="10" t="s">
        <v>48</v>
      </c>
    </row>
    <row r="6" spans="1:7" ht="15.75" customHeight="1">
      <c r="B6" s="185" t="s">
        <v>5</v>
      </c>
      <c r="C6" s="186" t="str">
        <f>C5&amp;"_"&amp;"System Test Case"&amp;"_"&amp;"v1.0"</f>
        <v>BSN_System Test Case_v1.0</v>
      </c>
      <c r="D6" s="186"/>
      <c r="E6" s="186"/>
      <c r="F6" s="9" t="s">
        <v>6</v>
      </c>
      <c r="G6" s="127">
        <v>42647</v>
      </c>
    </row>
    <row r="7" spans="1:7" ht="13.5" customHeight="1">
      <c r="B7" s="185"/>
      <c r="C7" s="186"/>
      <c r="D7" s="186"/>
      <c r="E7" s="186"/>
      <c r="F7" s="9" t="s">
        <v>7</v>
      </c>
      <c r="G7" s="180">
        <v>1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8">
        <v>42647</v>
      </c>
      <c r="C12" s="129" t="s">
        <v>50</v>
      </c>
      <c r="D12" s="130" t="s">
        <v>676</v>
      </c>
      <c r="E12" s="130" t="s">
        <v>51</v>
      </c>
      <c r="F12" s="27"/>
      <c r="G12" s="28"/>
    </row>
    <row r="13" spans="1:7" s="24" customFormat="1" ht="21.75" customHeight="1">
      <c r="B13" s="29"/>
      <c r="C13" s="25"/>
      <c r="D13" s="26"/>
      <c r="E13" s="26"/>
      <c r="F13" s="26"/>
      <c r="G13" s="30"/>
    </row>
    <row r="14" spans="1:7" s="24" customFormat="1" ht="19.5" customHeight="1">
      <c r="B14" s="29"/>
      <c r="C14" s="25"/>
      <c r="D14" s="26"/>
      <c r="E14" s="26"/>
      <c r="F14" s="26"/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4" workbookViewId="0">
      <selection activeCell="C11" sqref="C11"/>
    </sheetView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189" t="s">
        <v>1</v>
      </c>
      <c r="C3" s="189"/>
      <c r="D3" s="190" t="str">
        <f>Cover!C4</f>
        <v>Bookaholic Social Network</v>
      </c>
      <c r="E3" s="190"/>
      <c r="F3" s="190"/>
    </row>
    <row r="4" spans="2:6">
      <c r="B4" s="189" t="s">
        <v>3</v>
      </c>
      <c r="C4" s="189"/>
      <c r="D4" s="190" t="str">
        <f>Cover!C5</f>
        <v>BSN</v>
      </c>
      <c r="E4" s="190"/>
      <c r="F4" s="190"/>
    </row>
    <row r="5" spans="2:6" s="41" customFormat="1" ht="84.75" customHeight="1">
      <c r="B5" s="187" t="s">
        <v>15</v>
      </c>
      <c r="C5" s="187"/>
      <c r="D5" s="188" t="s">
        <v>52</v>
      </c>
      <c r="E5" s="188"/>
      <c r="F5" s="188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119</v>
      </c>
      <c r="D9" s="131" t="s">
        <v>119</v>
      </c>
      <c r="E9" s="54"/>
      <c r="F9" s="55"/>
    </row>
    <row r="10" spans="2:6" ht="13.5">
      <c r="B10" s="52">
        <v>2</v>
      </c>
      <c r="C10" s="53" t="s">
        <v>130</v>
      </c>
      <c r="D10" s="131" t="s">
        <v>131</v>
      </c>
      <c r="F10" s="55"/>
    </row>
    <row r="11" spans="2:6" ht="13.5">
      <c r="B11" s="52"/>
      <c r="D11" s="131"/>
      <c r="E11" s="54"/>
      <c r="F11" s="55"/>
    </row>
    <row r="12" spans="2:6" ht="13.5">
      <c r="B12" s="52"/>
      <c r="C12" s="53"/>
      <c r="D12" s="131"/>
      <c r="E12" s="54"/>
      <c r="F12" s="55"/>
    </row>
    <row r="13" spans="2:6" ht="14.25">
      <c r="B13" s="52"/>
      <c r="C13" s="53"/>
      <c r="D13" s="178"/>
      <c r="E13" s="54"/>
      <c r="F13" s="55"/>
    </row>
    <row r="14" spans="2:6" ht="13.5">
      <c r="B14" s="52"/>
      <c r="C14" s="53"/>
      <c r="D14" s="179"/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5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192" t="s">
        <v>107</v>
      </c>
      <c r="C2" s="192"/>
      <c r="D2" s="192"/>
      <c r="E2" s="192"/>
      <c r="F2" s="192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192" t="s">
        <v>106</v>
      </c>
      <c r="C3" s="192"/>
      <c r="D3" s="192"/>
      <c r="E3" s="192"/>
      <c r="F3" s="192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193" t="s">
        <v>47</v>
      </c>
      <c r="C4" s="193"/>
      <c r="D4" s="193"/>
      <c r="E4" s="193"/>
      <c r="F4" s="19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194" t="s">
        <v>28</v>
      </c>
      <c r="F5" s="194"/>
      <c r="G5" s="76"/>
      <c r="H5" s="76"/>
      <c r="I5" s="77"/>
      <c r="J5" s="68" t="s">
        <v>29</v>
      </c>
    </row>
    <row r="6" spans="1:10" s="68" customFormat="1" ht="15" customHeight="1">
      <c r="A6" s="94">
        <f>COUNTIF(F9:F1108,"Pass")</f>
        <v>149</v>
      </c>
      <c r="B6" s="79">
        <f>COUNTIF(F9:F1108,"Fail")</f>
        <v>25</v>
      </c>
      <c r="C6" s="79">
        <f>E6-D6-B6-A6</f>
        <v>0</v>
      </c>
      <c r="D6" s="80">
        <f>COUNTIF(F$9:F$1108,"N/A")</f>
        <v>0</v>
      </c>
      <c r="E6" s="191">
        <f>COUNTA(A9:A1108)</f>
        <v>174</v>
      </c>
      <c r="F6" s="19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114</v>
      </c>
      <c r="C9" s="86"/>
      <c r="D9" s="86"/>
      <c r="E9" s="86"/>
      <c r="F9" s="86"/>
      <c r="G9" s="86"/>
      <c r="H9" s="87"/>
      <c r="I9" s="88"/>
    </row>
    <row r="10" spans="1:10" ht="89.25">
      <c r="A10" s="89" t="str">
        <f>IF(OR(B10&lt;&gt;"",D10&lt;&gt;""),"["&amp;TEXT($B$2,"##")&amp;"-"&amp;TEXT(ROW()-14,"##")&amp;"]","")</f>
        <v>[Admin module--4]</v>
      </c>
      <c r="B10" s="89" t="s">
        <v>401</v>
      </c>
      <c r="C10" s="89" t="s">
        <v>402</v>
      </c>
      <c r="D10" s="89" t="s">
        <v>403</v>
      </c>
      <c r="E10" s="89" t="s">
        <v>379</v>
      </c>
      <c r="F10" s="89" t="s">
        <v>22</v>
      </c>
      <c r="G10" s="163">
        <v>42709</v>
      </c>
      <c r="H10" s="95"/>
      <c r="I10" s="91"/>
    </row>
    <row r="11" spans="1:10" ht="76.5">
      <c r="A11" s="89" t="str">
        <f t="shared" ref="A11:A14" si="0">IF(OR(B11&lt;&gt;"",D11&lt;&gt;""),"["&amp;TEXT($B$2,"##")&amp;"-"&amp;TEXT(ROW()-14,"##")&amp;"]","")</f>
        <v>[Admin module--3]</v>
      </c>
      <c r="B11" s="89" t="s">
        <v>404</v>
      </c>
      <c r="C11" s="89" t="s">
        <v>405</v>
      </c>
      <c r="D11" s="89" t="s">
        <v>314</v>
      </c>
      <c r="E11" s="89" t="s">
        <v>379</v>
      </c>
      <c r="F11" s="89" t="s">
        <v>22</v>
      </c>
      <c r="G11" s="163">
        <v>42709</v>
      </c>
      <c r="H11" s="95"/>
      <c r="I11" s="91"/>
    </row>
    <row r="12" spans="1:10" ht="76.5">
      <c r="A12" s="89" t="str">
        <f t="shared" si="0"/>
        <v>[Admin module--2]</v>
      </c>
      <c r="B12" s="89" t="s">
        <v>406</v>
      </c>
      <c r="C12" s="89" t="s">
        <v>407</v>
      </c>
      <c r="D12" s="89" t="s">
        <v>314</v>
      </c>
      <c r="E12" s="89" t="s">
        <v>379</v>
      </c>
      <c r="F12" s="89" t="s">
        <v>22</v>
      </c>
      <c r="G12" s="163">
        <v>42709</v>
      </c>
      <c r="H12" s="95"/>
      <c r="I12" s="91"/>
    </row>
    <row r="13" spans="1:10" ht="76.5">
      <c r="A13" s="89" t="str">
        <f t="shared" si="0"/>
        <v>[Admin module--1]</v>
      </c>
      <c r="B13" s="89" t="s">
        <v>408</v>
      </c>
      <c r="C13" s="89" t="s">
        <v>409</v>
      </c>
      <c r="D13" s="89" t="s">
        <v>314</v>
      </c>
      <c r="E13" s="89" t="s">
        <v>379</v>
      </c>
      <c r="F13" s="89" t="s">
        <v>22</v>
      </c>
      <c r="G13" s="163">
        <v>42709</v>
      </c>
      <c r="H13" s="95"/>
      <c r="I13" s="91"/>
    </row>
    <row r="14" spans="1:10" ht="76.5">
      <c r="A14" s="89" t="str">
        <f t="shared" si="0"/>
        <v>[Admin module-]</v>
      </c>
      <c r="B14" s="89" t="s">
        <v>410</v>
      </c>
      <c r="C14" s="89" t="s">
        <v>411</v>
      </c>
      <c r="D14" s="89" t="s">
        <v>412</v>
      </c>
      <c r="E14" s="89" t="s">
        <v>379</v>
      </c>
      <c r="F14" s="89" t="s">
        <v>22</v>
      </c>
      <c r="G14" s="163">
        <v>42709</v>
      </c>
      <c r="H14" s="95"/>
      <c r="I14" s="91"/>
    </row>
    <row r="15" spans="1:10" ht="114.75">
      <c r="A15" s="89" t="str">
        <f>IF(OR(B13&lt;&gt;"",D13&lt;&gt;""),"["&amp;TEXT($B$2,"##")&amp;"-"&amp;TEXT(ROW()-14,"##")&amp;"]","")</f>
        <v>[Admin module-1]</v>
      </c>
      <c r="B15" s="89" t="s">
        <v>413</v>
      </c>
      <c r="C15" s="89" t="s">
        <v>411</v>
      </c>
      <c r="D15" s="89" t="s">
        <v>414</v>
      </c>
      <c r="E15" s="89" t="s">
        <v>379</v>
      </c>
      <c r="F15" s="89" t="s">
        <v>22</v>
      </c>
      <c r="G15" s="163">
        <v>42709</v>
      </c>
      <c r="H15" s="95"/>
      <c r="I15" s="91"/>
    </row>
    <row r="16" spans="1:10" ht="76.5">
      <c r="A16" s="89" t="str">
        <f t="shared" ref="A16:A24" si="1">IF(OR(B14&lt;&gt;"",D14&lt;&gt;""),"["&amp;TEXT($B$2,"##")&amp;"-"&amp;TEXT(ROW()-14,"##")&amp;"]","")</f>
        <v>[Admin module-2]</v>
      </c>
      <c r="B16" s="89" t="s">
        <v>415</v>
      </c>
      <c r="C16" s="89" t="s">
        <v>411</v>
      </c>
      <c r="D16" s="89" t="s">
        <v>416</v>
      </c>
      <c r="E16" s="89" t="s">
        <v>379</v>
      </c>
      <c r="F16" s="89" t="s">
        <v>22</v>
      </c>
      <c r="G16" s="163">
        <v>42709</v>
      </c>
      <c r="H16" s="95"/>
      <c r="I16" s="91"/>
    </row>
    <row r="17" spans="1:9">
      <c r="A17" s="89" t="str">
        <f t="shared" si="1"/>
        <v>[Admin module-3]</v>
      </c>
      <c r="B17" s="89" t="s">
        <v>380</v>
      </c>
      <c r="C17" s="89" t="s">
        <v>381</v>
      </c>
      <c r="D17" s="89" t="s">
        <v>288</v>
      </c>
      <c r="E17" s="89" t="s">
        <v>379</v>
      </c>
      <c r="F17" s="89" t="s">
        <v>22</v>
      </c>
      <c r="G17" s="163">
        <v>42709</v>
      </c>
      <c r="H17" s="95"/>
      <c r="I17" s="91"/>
    </row>
    <row r="18" spans="1:9" ht="25.5">
      <c r="A18" s="89" t="str">
        <f t="shared" si="1"/>
        <v>[Admin module-4]</v>
      </c>
      <c r="B18" s="89" t="s">
        <v>382</v>
      </c>
      <c r="C18" s="89" t="s">
        <v>383</v>
      </c>
      <c r="D18" s="89" t="s">
        <v>314</v>
      </c>
      <c r="E18" s="89" t="s">
        <v>379</v>
      </c>
      <c r="F18" s="89" t="s">
        <v>22</v>
      </c>
      <c r="G18" s="163">
        <v>42709</v>
      </c>
      <c r="H18" s="95"/>
      <c r="I18" s="91"/>
    </row>
    <row r="19" spans="1:9" s="157" customFormat="1" ht="38.25">
      <c r="A19" s="153" t="str">
        <f t="shared" si="1"/>
        <v>[Admin module-5]</v>
      </c>
      <c r="B19" s="153" t="s">
        <v>417</v>
      </c>
      <c r="C19" s="153" t="s">
        <v>418</v>
      </c>
      <c r="D19" s="153" t="s">
        <v>419</v>
      </c>
      <c r="E19" s="153" t="s">
        <v>379</v>
      </c>
      <c r="F19" s="153" t="s">
        <v>22</v>
      </c>
      <c r="G19" s="162">
        <v>42709</v>
      </c>
      <c r="H19" s="155"/>
      <c r="I19" s="156"/>
    </row>
    <row r="20" spans="1:9" s="167" customFormat="1" ht="38.25">
      <c r="A20" s="164" t="str">
        <f t="shared" si="1"/>
        <v>[Admin module-6]</v>
      </c>
      <c r="B20" s="164" t="s">
        <v>384</v>
      </c>
      <c r="C20" s="164" t="s">
        <v>385</v>
      </c>
      <c r="D20" s="164" t="s">
        <v>386</v>
      </c>
      <c r="E20" s="164" t="s">
        <v>379</v>
      </c>
      <c r="F20" s="164" t="s">
        <v>24</v>
      </c>
      <c r="G20" s="164"/>
      <c r="H20" s="165"/>
      <c r="I20" s="166"/>
    </row>
    <row r="21" spans="1:9" s="167" customFormat="1" ht="25.5">
      <c r="A21" s="164" t="str">
        <f t="shared" si="1"/>
        <v>[Admin module-7]</v>
      </c>
      <c r="B21" s="164" t="s">
        <v>387</v>
      </c>
      <c r="C21" s="164" t="s">
        <v>388</v>
      </c>
      <c r="D21" s="164" t="s">
        <v>389</v>
      </c>
      <c r="E21" s="164" t="s">
        <v>379</v>
      </c>
      <c r="F21" s="164" t="s">
        <v>24</v>
      </c>
      <c r="G21" s="164"/>
      <c r="H21" s="165"/>
      <c r="I21" s="166"/>
    </row>
    <row r="22" spans="1:9" ht="76.5">
      <c r="A22" s="89" t="str">
        <f t="shared" si="1"/>
        <v>[Admin module-8]</v>
      </c>
      <c r="B22" s="89" t="s">
        <v>420</v>
      </c>
      <c r="C22" s="89" t="s">
        <v>411</v>
      </c>
      <c r="D22" s="89" t="s">
        <v>421</v>
      </c>
      <c r="E22" s="89" t="s">
        <v>379</v>
      </c>
      <c r="F22" s="89" t="s">
        <v>22</v>
      </c>
      <c r="G22" s="163">
        <v>42709</v>
      </c>
      <c r="H22" s="95"/>
      <c r="I22" s="91"/>
    </row>
    <row r="23" spans="1:9" s="167" customFormat="1" ht="76.5">
      <c r="A23" s="164" t="str">
        <f t="shared" si="1"/>
        <v>[Admin module-9]</v>
      </c>
      <c r="B23" s="164" t="s">
        <v>422</v>
      </c>
      <c r="C23" s="164" t="s">
        <v>411</v>
      </c>
      <c r="D23" s="164" t="s">
        <v>456</v>
      </c>
      <c r="E23" s="164" t="s">
        <v>379</v>
      </c>
      <c r="F23" s="164" t="s">
        <v>24</v>
      </c>
      <c r="G23" s="168"/>
      <c r="H23" s="165"/>
      <c r="I23" s="166"/>
    </row>
    <row r="24" spans="1:9" ht="76.5">
      <c r="A24" s="89" t="str">
        <f t="shared" si="1"/>
        <v>[Admin module-10]</v>
      </c>
      <c r="B24" s="89" t="s">
        <v>423</v>
      </c>
      <c r="C24" s="89" t="s">
        <v>411</v>
      </c>
      <c r="D24" s="89" t="s">
        <v>424</v>
      </c>
      <c r="E24" s="89" t="s">
        <v>379</v>
      </c>
      <c r="F24" s="89" t="s">
        <v>22</v>
      </c>
      <c r="G24" s="163">
        <v>42709</v>
      </c>
      <c r="H24" s="95"/>
      <c r="I24" s="91"/>
    </row>
    <row r="25" spans="1:9" ht="76.5">
      <c r="A25" s="89" t="str">
        <f t="shared" ref="A25" si="2">IF(OR(B23&lt;&gt;"",D23&lt;&gt;""),"["&amp;TEXT($B$2,"##")&amp;"-"&amp;TEXT(ROW()-14,"##")&amp;"]","")</f>
        <v>[Admin module-11]</v>
      </c>
      <c r="B25" s="89" t="s">
        <v>425</v>
      </c>
      <c r="C25" s="89" t="s">
        <v>411</v>
      </c>
      <c r="D25" s="89" t="s">
        <v>426</v>
      </c>
      <c r="E25" s="89" t="s">
        <v>379</v>
      </c>
      <c r="F25" s="89" t="s">
        <v>22</v>
      </c>
      <c r="G25" s="163">
        <v>42709</v>
      </c>
      <c r="H25" s="95"/>
      <c r="I25" s="91"/>
    </row>
    <row r="26" spans="1:9" ht="76.5">
      <c r="A26" s="89" t="str">
        <f t="shared" ref="A26" si="3">IF(OR(B24&lt;&gt;"",D24&lt;&gt;""),"["&amp;TEXT($B$2,"##")&amp;"-"&amp;TEXT(ROW()-14,"##")&amp;"]","")</f>
        <v>[Admin module-12]</v>
      </c>
      <c r="B26" s="89" t="s">
        <v>427</v>
      </c>
      <c r="C26" s="89" t="s">
        <v>411</v>
      </c>
      <c r="D26" s="89" t="s">
        <v>428</v>
      </c>
      <c r="E26" s="89" t="s">
        <v>379</v>
      </c>
      <c r="F26" s="89" t="s">
        <v>22</v>
      </c>
      <c r="G26" s="163">
        <v>42709</v>
      </c>
      <c r="H26" s="95"/>
      <c r="I26" s="91"/>
    </row>
    <row r="27" spans="1:9" ht="76.5">
      <c r="A27" s="89" t="str">
        <f t="shared" ref="A27" si="4">IF(OR(B25&lt;&gt;"",D25&lt;&gt;""),"["&amp;TEXT($B$2,"##")&amp;"-"&amp;TEXT(ROW()-14,"##")&amp;"]","")</f>
        <v>[Admin module-13]</v>
      </c>
      <c r="B27" s="89" t="s">
        <v>429</v>
      </c>
      <c r="C27" s="89" t="s">
        <v>411</v>
      </c>
      <c r="D27" s="89" t="s">
        <v>430</v>
      </c>
      <c r="E27" s="89" t="s">
        <v>379</v>
      </c>
      <c r="F27" s="89" t="s">
        <v>22</v>
      </c>
      <c r="G27" s="163">
        <v>42709</v>
      </c>
      <c r="H27" s="95"/>
      <c r="I27" s="91"/>
    </row>
    <row r="28" spans="1:9" ht="76.5">
      <c r="A28" s="89" t="str">
        <f t="shared" ref="A28:A48" si="5">IF(OR(B26&lt;&gt;"",D26&lt;&gt;""),"["&amp;TEXT($B$2,"##")&amp;"-"&amp;TEXT(ROW()-14,"##")&amp;"]","")</f>
        <v>[Admin module-14]</v>
      </c>
      <c r="B28" s="89" t="s">
        <v>431</v>
      </c>
      <c r="C28" s="89" t="s">
        <v>411</v>
      </c>
      <c r="D28" s="89" t="s">
        <v>432</v>
      </c>
      <c r="E28" s="89" t="s">
        <v>379</v>
      </c>
      <c r="F28" s="89" t="s">
        <v>22</v>
      </c>
      <c r="G28" s="163">
        <v>42709</v>
      </c>
      <c r="H28" s="95"/>
      <c r="I28" s="91"/>
    </row>
    <row r="29" spans="1:9" ht="89.25">
      <c r="A29" s="89" t="str">
        <f t="shared" si="5"/>
        <v>[Admin module-15]</v>
      </c>
      <c r="B29" s="89" t="s">
        <v>433</v>
      </c>
      <c r="C29" s="89" t="s">
        <v>434</v>
      </c>
      <c r="D29" s="89" t="s">
        <v>435</v>
      </c>
      <c r="E29" s="89" t="s">
        <v>379</v>
      </c>
      <c r="F29" s="89" t="s">
        <v>22</v>
      </c>
      <c r="G29" s="163">
        <v>42709</v>
      </c>
      <c r="H29" s="95"/>
      <c r="I29" s="91"/>
    </row>
    <row r="30" spans="1:9" ht="114.75">
      <c r="A30" s="89" t="str">
        <f t="shared" si="5"/>
        <v>[Admin module-16]</v>
      </c>
      <c r="B30" s="89" t="s">
        <v>436</v>
      </c>
      <c r="C30" s="89" t="s">
        <v>437</v>
      </c>
      <c r="D30" s="89" t="s">
        <v>438</v>
      </c>
      <c r="E30" s="89" t="s">
        <v>379</v>
      </c>
      <c r="F30" s="89" t="s">
        <v>22</v>
      </c>
      <c r="G30" s="163">
        <v>42709</v>
      </c>
      <c r="H30" s="95"/>
      <c r="I30" s="91"/>
    </row>
    <row r="31" spans="1:9" ht="25.5">
      <c r="A31" s="89" t="str">
        <f t="shared" si="5"/>
        <v>[Admin module-17]</v>
      </c>
      <c r="B31" s="89" t="s">
        <v>439</v>
      </c>
      <c r="C31" s="89" t="s">
        <v>440</v>
      </c>
      <c r="D31" s="89" t="s">
        <v>288</v>
      </c>
      <c r="E31" s="89" t="s">
        <v>379</v>
      </c>
      <c r="F31" s="89" t="s">
        <v>22</v>
      </c>
      <c r="G31" s="163">
        <v>42709</v>
      </c>
      <c r="H31" s="95"/>
      <c r="I31" s="91"/>
    </row>
    <row r="32" spans="1:9" ht="38.25">
      <c r="A32" s="89" t="str">
        <f t="shared" si="5"/>
        <v>[Admin module-18]</v>
      </c>
      <c r="B32" s="89" t="s">
        <v>441</v>
      </c>
      <c r="C32" s="89" t="s">
        <v>442</v>
      </c>
      <c r="D32" s="89" t="s">
        <v>186</v>
      </c>
      <c r="E32" s="89" t="s">
        <v>379</v>
      </c>
      <c r="F32" s="89" t="s">
        <v>22</v>
      </c>
      <c r="G32" s="163">
        <v>42709</v>
      </c>
      <c r="H32" s="95"/>
      <c r="I32" s="91"/>
    </row>
    <row r="33" spans="1:9" ht="38.25">
      <c r="A33" s="89" t="str">
        <f>IF(OR(B31&lt;&gt;"",D31&lt;&gt;""),"["&amp;TEXT($B$2,"##")&amp;"-"&amp;TEXT(ROW()-14,"##")&amp;"]","")</f>
        <v>[Admin module-19]</v>
      </c>
      <c r="B33" s="89" t="s">
        <v>443</v>
      </c>
      <c r="C33" s="89" t="s">
        <v>444</v>
      </c>
      <c r="D33" s="89" t="s">
        <v>445</v>
      </c>
      <c r="E33" s="89" t="s">
        <v>379</v>
      </c>
      <c r="F33" s="89" t="s">
        <v>22</v>
      </c>
      <c r="G33" s="163">
        <v>42709</v>
      </c>
      <c r="H33" s="95"/>
      <c r="I33" s="91"/>
    </row>
    <row r="34" spans="1:9" ht="38.25">
      <c r="A34" s="89" t="str">
        <f>IF(OR(B32&lt;&gt;"",D32&lt;&gt;""),"["&amp;TEXT($B$2,"##")&amp;"-"&amp;TEXT(ROW()-14,"##")&amp;"]","")</f>
        <v>[Admin module-20]</v>
      </c>
      <c r="B34" s="89" t="s">
        <v>499</v>
      </c>
      <c r="C34" s="89" t="s">
        <v>444</v>
      </c>
      <c r="D34" s="89" t="s">
        <v>189</v>
      </c>
      <c r="E34" s="89" t="s">
        <v>379</v>
      </c>
      <c r="F34" s="89" t="s">
        <v>22</v>
      </c>
      <c r="G34" s="163">
        <v>42709</v>
      </c>
      <c r="H34" s="95"/>
      <c r="I34" s="91"/>
    </row>
    <row r="35" spans="1:9" ht="38.25">
      <c r="A35" s="89" t="str">
        <f>IF(OR(B32&lt;&gt;"",D32&lt;&gt;""),"["&amp;TEXT($B$2,"##")&amp;"-"&amp;TEXT(ROW()-14,"##")&amp;"]","")</f>
        <v>[Admin module-21]</v>
      </c>
      <c r="B35" s="89" t="s">
        <v>446</v>
      </c>
      <c r="C35" s="89" t="s">
        <v>447</v>
      </c>
      <c r="D35" s="89" t="s">
        <v>448</v>
      </c>
      <c r="E35" s="89" t="s">
        <v>379</v>
      </c>
      <c r="F35" s="89" t="s">
        <v>22</v>
      </c>
      <c r="G35" s="163">
        <v>42709</v>
      </c>
      <c r="H35" s="95"/>
      <c r="I35" s="91"/>
    </row>
    <row r="36" spans="1:9" ht="38.25">
      <c r="A36" s="89" t="str">
        <f>IF(OR(B33&lt;&gt;"",D33&lt;&gt;""),"["&amp;TEXT($B$2,"##")&amp;"-"&amp;TEXT(ROW()-14,"##")&amp;"]","")</f>
        <v>[Admin module-22]</v>
      </c>
      <c r="B36" s="89" t="s">
        <v>449</v>
      </c>
      <c r="C36" s="89" t="s">
        <v>498</v>
      </c>
      <c r="D36" s="89" t="s">
        <v>448</v>
      </c>
      <c r="E36" s="89" t="s">
        <v>379</v>
      </c>
      <c r="F36" s="89" t="s">
        <v>22</v>
      </c>
      <c r="G36" s="163">
        <v>42709</v>
      </c>
      <c r="H36" s="95"/>
      <c r="I36" s="91"/>
    </row>
    <row r="37" spans="1:9" ht="38.25">
      <c r="A37" s="89" t="str">
        <f t="shared" si="5"/>
        <v>[Admin module-23]</v>
      </c>
      <c r="B37" s="89" t="s">
        <v>450</v>
      </c>
      <c r="C37" s="89" t="s">
        <v>451</v>
      </c>
      <c r="D37" s="89" t="s">
        <v>536</v>
      </c>
      <c r="E37" s="89" t="s">
        <v>379</v>
      </c>
      <c r="F37" s="89" t="s">
        <v>22</v>
      </c>
      <c r="G37" s="163">
        <v>42709</v>
      </c>
      <c r="H37" s="95"/>
      <c r="I37" s="91"/>
    </row>
    <row r="38" spans="1:9" ht="51">
      <c r="A38" s="89" t="str">
        <f t="shared" si="5"/>
        <v>[Admin module-24]</v>
      </c>
      <c r="B38" s="89" t="s">
        <v>455</v>
      </c>
      <c r="C38" s="89" t="s">
        <v>457</v>
      </c>
      <c r="D38" s="89" t="s">
        <v>537</v>
      </c>
      <c r="E38" s="89" t="s">
        <v>379</v>
      </c>
      <c r="F38" s="89" t="s">
        <v>22</v>
      </c>
      <c r="G38" s="163">
        <v>42709</v>
      </c>
      <c r="H38" s="95"/>
      <c r="I38" s="91"/>
    </row>
    <row r="39" spans="1:9" ht="51">
      <c r="A39" s="89" t="str">
        <f t="shared" si="5"/>
        <v>[Admin module-25]</v>
      </c>
      <c r="B39" s="89" t="s">
        <v>460</v>
      </c>
      <c r="C39" s="89" t="s">
        <v>461</v>
      </c>
      <c r="D39" s="145" t="s">
        <v>539</v>
      </c>
      <c r="E39" s="89" t="s">
        <v>379</v>
      </c>
      <c r="F39" s="89" t="s">
        <v>22</v>
      </c>
      <c r="G39" s="163">
        <v>42709</v>
      </c>
      <c r="H39" s="95"/>
      <c r="I39" s="91"/>
    </row>
    <row r="40" spans="1:9" ht="51">
      <c r="A40" s="89" t="str">
        <f>IF(OR(B38&lt;&gt;"",D38&lt;&gt;""),"["&amp;TEXT($B$2,"##")&amp;"-"&amp;TEXT(ROW()-14,"##")&amp;"]","")</f>
        <v>[Admin module-26]</v>
      </c>
      <c r="B40" s="89" t="s">
        <v>462</v>
      </c>
      <c r="C40" s="89" t="s">
        <v>463</v>
      </c>
      <c r="D40" s="89" t="s">
        <v>538</v>
      </c>
      <c r="E40" s="89" t="s">
        <v>379</v>
      </c>
      <c r="F40" s="89" t="s">
        <v>22</v>
      </c>
      <c r="G40" s="163">
        <v>75580</v>
      </c>
      <c r="H40" s="95"/>
      <c r="I40" s="91"/>
    </row>
    <row r="41" spans="1:9" ht="38.25">
      <c r="A41" s="89" t="str">
        <f>IF(OR(B39&lt;&gt;"",D39&lt;&gt;""),"["&amp;TEXT($B$2,"##")&amp;"-"&amp;TEXT(ROW()-14,"##")&amp;"]","")</f>
        <v>[Admin module-27]</v>
      </c>
      <c r="B41" s="89" t="s">
        <v>464</v>
      </c>
      <c r="C41" s="89" t="s">
        <v>465</v>
      </c>
      <c r="D41" s="89" t="s">
        <v>466</v>
      </c>
      <c r="E41" s="89" t="s">
        <v>379</v>
      </c>
      <c r="F41" s="89" t="s">
        <v>22</v>
      </c>
      <c r="G41" s="163">
        <v>75580</v>
      </c>
      <c r="H41" s="95"/>
      <c r="I41" s="91"/>
    </row>
    <row r="42" spans="1:9" ht="51">
      <c r="A42" s="89" t="str">
        <f t="shared" si="5"/>
        <v>[Admin module-28]</v>
      </c>
      <c r="B42" s="89" t="s">
        <v>469</v>
      </c>
      <c r="C42" s="89" t="s">
        <v>470</v>
      </c>
      <c r="D42" s="89" t="s">
        <v>540</v>
      </c>
      <c r="E42" s="89" t="s">
        <v>379</v>
      </c>
      <c r="F42" s="89" t="s">
        <v>22</v>
      </c>
      <c r="G42" s="163">
        <v>42710</v>
      </c>
      <c r="H42" s="95"/>
      <c r="I42" s="91"/>
    </row>
    <row r="43" spans="1:9" ht="38.25">
      <c r="A43" s="89" t="str">
        <f t="shared" si="5"/>
        <v>[Admin module-29]</v>
      </c>
      <c r="B43" s="89" t="s">
        <v>471</v>
      </c>
      <c r="C43" s="89" t="s">
        <v>472</v>
      </c>
      <c r="D43" s="89" t="s">
        <v>541</v>
      </c>
      <c r="E43" s="89" t="s">
        <v>379</v>
      </c>
      <c r="F43" s="89" t="s">
        <v>22</v>
      </c>
      <c r="G43" s="163">
        <v>42710</v>
      </c>
      <c r="H43" s="95"/>
      <c r="I43" s="91"/>
    </row>
    <row r="44" spans="1:9" ht="38.25">
      <c r="A44" s="89" t="str">
        <f t="shared" si="5"/>
        <v>[Admin module-30]</v>
      </c>
      <c r="B44" s="89" t="s">
        <v>474</v>
      </c>
      <c r="C44" s="89" t="s">
        <v>475</v>
      </c>
      <c r="D44" s="89" t="s">
        <v>476</v>
      </c>
      <c r="E44" s="89" t="s">
        <v>379</v>
      </c>
      <c r="F44" s="89" t="s">
        <v>22</v>
      </c>
      <c r="G44" s="163">
        <v>42710</v>
      </c>
      <c r="H44" s="95"/>
      <c r="I44" s="91"/>
    </row>
    <row r="45" spans="1:9" ht="38.25">
      <c r="A45" s="89" t="str">
        <f t="shared" si="5"/>
        <v>[Admin module-31]</v>
      </c>
      <c r="B45" s="89" t="s">
        <v>477</v>
      </c>
      <c r="C45" s="89" t="s">
        <v>480</v>
      </c>
      <c r="D45" s="89" t="s">
        <v>478</v>
      </c>
      <c r="E45" s="89" t="s">
        <v>379</v>
      </c>
      <c r="F45" s="89" t="s">
        <v>22</v>
      </c>
      <c r="G45" s="163">
        <v>42710</v>
      </c>
      <c r="H45" s="95"/>
      <c r="I45" s="91"/>
    </row>
    <row r="46" spans="1:9" ht="38.25">
      <c r="A46" s="89" t="str">
        <f t="shared" si="5"/>
        <v>[Admin module-32]</v>
      </c>
      <c r="B46" s="89" t="s">
        <v>479</v>
      </c>
      <c r="C46" s="89" t="s">
        <v>481</v>
      </c>
      <c r="D46" s="89" t="s">
        <v>478</v>
      </c>
      <c r="E46" s="89" t="s">
        <v>379</v>
      </c>
      <c r="F46" s="89" t="s">
        <v>22</v>
      </c>
      <c r="G46" s="163">
        <v>42710</v>
      </c>
      <c r="H46" s="95"/>
      <c r="I46" s="91"/>
    </row>
    <row r="47" spans="1:9" ht="102">
      <c r="A47" s="89" t="str">
        <f t="shared" si="5"/>
        <v>[Admin module-33]</v>
      </c>
      <c r="B47" s="89" t="s">
        <v>483</v>
      </c>
      <c r="C47" s="89" t="s">
        <v>484</v>
      </c>
      <c r="D47" s="89" t="s">
        <v>485</v>
      </c>
      <c r="E47" s="89" t="s">
        <v>379</v>
      </c>
      <c r="F47" s="89" t="s">
        <v>22</v>
      </c>
      <c r="G47" s="163">
        <v>42710</v>
      </c>
      <c r="H47" s="95"/>
      <c r="I47" s="91"/>
    </row>
    <row r="48" spans="1:9" ht="102">
      <c r="A48" s="89" t="str">
        <f t="shared" si="5"/>
        <v>[Admin module-34]</v>
      </c>
      <c r="B48" s="89" t="s">
        <v>483</v>
      </c>
      <c r="C48" s="89" t="s">
        <v>486</v>
      </c>
      <c r="D48" s="89" t="s">
        <v>487</v>
      </c>
      <c r="E48" s="89" t="s">
        <v>379</v>
      </c>
      <c r="F48" s="89" t="s">
        <v>22</v>
      </c>
      <c r="G48" s="163">
        <v>42710</v>
      </c>
      <c r="H48" s="95"/>
      <c r="I48" s="91"/>
    </row>
    <row r="49" spans="1:9" ht="76.5">
      <c r="A49" s="89" t="str">
        <f t="shared" ref="A49" si="6">IF(OR(B49&lt;&gt;"",D49&lt;&gt;""),"["&amp;TEXT($B$2,"##")&amp;"-"&amp;TEXT(ROW()-14,"##")&amp;"]","")</f>
        <v>[Admin module-35]</v>
      </c>
      <c r="B49" s="89" t="s">
        <v>491</v>
      </c>
      <c r="C49" s="89" t="s">
        <v>489</v>
      </c>
      <c r="D49" s="89" t="s">
        <v>492</v>
      </c>
      <c r="E49" s="89" t="s">
        <v>379</v>
      </c>
      <c r="F49" s="89" t="s">
        <v>22</v>
      </c>
      <c r="G49" s="163">
        <v>42710</v>
      </c>
      <c r="H49" s="95"/>
      <c r="I49" s="91"/>
    </row>
    <row r="50" spans="1:9" ht="127.5">
      <c r="A50" s="89" t="str">
        <f>IF(OR(B47&lt;&gt;"",D47&lt;&gt;""),"["&amp;TEXT($B$2,"##")&amp;"-"&amp;TEXT(ROW()-14,"##")&amp;"]","")</f>
        <v>[Admin module-36]</v>
      </c>
      <c r="B50" s="89" t="s">
        <v>488</v>
      </c>
      <c r="C50" s="89" t="s">
        <v>489</v>
      </c>
      <c r="D50" s="89" t="s">
        <v>490</v>
      </c>
      <c r="E50" s="89" t="s">
        <v>379</v>
      </c>
      <c r="F50" s="89" t="s">
        <v>22</v>
      </c>
      <c r="G50" s="163">
        <v>42710</v>
      </c>
      <c r="H50" s="95"/>
      <c r="I50" s="91"/>
    </row>
    <row r="51" spans="1:9" ht="76.5">
      <c r="A51" s="89" t="str">
        <f t="shared" ref="A51:A53" si="7">IF(OR(B49&lt;&gt;"",D49&lt;&gt;""),"["&amp;TEXT($B$2,"##")&amp;"-"&amp;TEXT(ROW()-14,"##")&amp;"]","")</f>
        <v>[Admin module-37]</v>
      </c>
      <c r="B51" s="89" t="s">
        <v>415</v>
      </c>
      <c r="C51" s="89" t="s">
        <v>489</v>
      </c>
      <c r="D51" s="89" t="s">
        <v>416</v>
      </c>
      <c r="E51" s="89" t="s">
        <v>379</v>
      </c>
      <c r="F51" s="89" t="s">
        <v>22</v>
      </c>
      <c r="G51" s="163">
        <v>42710</v>
      </c>
      <c r="H51" s="95"/>
      <c r="I51" s="91"/>
    </row>
    <row r="52" spans="1:9">
      <c r="A52" s="89" t="str">
        <f t="shared" si="7"/>
        <v>[Admin module-38]</v>
      </c>
      <c r="B52" s="89" t="s">
        <v>380</v>
      </c>
      <c r="C52" s="89" t="s">
        <v>381</v>
      </c>
      <c r="D52" s="89" t="s">
        <v>288</v>
      </c>
      <c r="E52" s="89" t="s">
        <v>379</v>
      </c>
      <c r="F52" s="89" t="s">
        <v>22</v>
      </c>
      <c r="G52" s="163">
        <v>42710</v>
      </c>
      <c r="H52" s="95"/>
      <c r="I52" s="91"/>
    </row>
    <row r="53" spans="1:9" ht="25.5">
      <c r="A53" s="89" t="str">
        <f t="shared" si="7"/>
        <v>[Admin module-39]</v>
      </c>
      <c r="B53" s="89" t="s">
        <v>382</v>
      </c>
      <c r="C53" s="89" t="s">
        <v>383</v>
      </c>
      <c r="D53" s="89" t="s">
        <v>314</v>
      </c>
      <c r="E53" s="89" t="s">
        <v>379</v>
      </c>
      <c r="F53" s="89" t="s">
        <v>22</v>
      </c>
      <c r="G53" s="163">
        <v>42710</v>
      </c>
      <c r="H53" s="95"/>
      <c r="I53" s="91"/>
    </row>
    <row r="54" spans="1:9" ht="25.5">
      <c r="A54" s="89" t="str">
        <f t="shared" ref="A54:A59" si="8">IF(OR(B52&lt;&gt;"",D52&lt;&gt;""),"["&amp;TEXT($B$2,"##")&amp;"-"&amp;TEXT(ROW()-14,"##")&amp;"]","")</f>
        <v>[Admin module-40]</v>
      </c>
      <c r="B54" s="89" t="s">
        <v>408</v>
      </c>
      <c r="C54" s="89" t="s">
        <v>493</v>
      </c>
      <c r="D54" s="89" t="s">
        <v>314</v>
      </c>
      <c r="E54" s="89" t="s">
        <v>379</v>
      </c>
      <c r="F54" s="89" t="s">
        <v>22</v>
      </c>
      <c r="G54" s="163">
        <v>42710</v>
      </c>
      <c r="H54" s="95"/>
      <c r="I54" s="91"/>
    </row>
    <row r="55" spans="1:9" ht="89.25">
      <c r="A55" s="89" t="str">
        <f t="shared" si="8"/>
        <v>[Admin module-41]</v>
      </c>
      <c r="B55" s="89" t="s">
        <v>494</v>
      </c>
      <c r="C55" s="89" t="s">
        <v>495</v>
      </c>
      <c r="D55" s="89" t="s">
        <v>496</v>
      </c>
      <c r="E55" s="89" t="s">
        <v>379</v>
      </c>
      <c r="F55" s="89" t="s">
        <v>22</v>
      </c>
      <c r="G55" s="163">
        <v>42710</v>
      </c>
      <c r="H55" s="95"/>
      <c r="I55" s="91"/>
    </row>
    <row r="56" spans="1:9" ht="114.75">
      <c r="A56" s="89" t="str">
        <f t="shared" si="8"/>
        <v>[Admin module-42]</v>
      </c>
      <c r="B56" s="89" t="s">
        <v>436</v>
      </c>
      <c r="C56" s="89" t="s">
        <v>497</v>
      </c>
      <c r="D56" s="89" t="s">
        <v>438</v>
      </c>
      <c r="E56" s="89" t="s">
        <v>379</v>
      </c>
      <c r="F56" s="89" t="s">
        <v>22</v>
      </c>
      <c r="G56" s="163">
        <v>42710</v>
      </c>
      <c r="H56" s="95"/>
      <c r="I56" s="91"/>
    </row>
    <row r="57" spans="1:9" ht="25.5">
      <c r="A57" s="89" t="str">
        <f t="shared" si="8"/>
        <v>[Admin module-43]</v>
      </c>
      <c r="B57" s="89" t="s">
        <v>439</v>
      </c>
      <c r="C57" s="89" t="s">
        <v>440</v>
      </c>
      <c r="D57" s="89" t="s">
        <v>288</v>
      </c>
      <c r="E57" s="89" t="s">
        <v>379</v>
      </c>
      <c r="F57" s="89" t="s">
        <v>22</v>
      </c>
      <c r="G57" s="163">
        <v>42710</v>
      </c>
      <c r="H57" s="95"/>
      <c r="I57" s="91"/>
    </row>
    <row r="58" spans="1:9" ht="38.25">
      <c r="A58" s="89" t="str">
        <f t="shared" si="8"/>
        <v>[Admin module-44]</v>
      </c>
      <c r="B58" s="89" t="s">
        <v>441</v>
      </c>
      <c r="C58" s="89" t="s">
        <v>442</v>
      </c>
      <c r="D58" s="89" t="s">
        <v>186</v>
      </c>
      <c r="E58" s="89" t="s">
        <v>379</v>
      </c>
      <c r="F58" s="89" t="s">
        <v>22</v>
      </c>
      <c r="G58" s="163">
        <v>42710</v>
      </c>
      <c r="H58" s="95"/>
      <c r="I58" s="91"/>
    </row>
    <row r="59" spans="1:9" ht="38.25">
      <c r="A59" s="89" t="str">
        <f t="shared" si="8"/>
        <v>[Admin module-45]</v>
      </c>
      <c r="B59" s="89" t="s">
        <v>443</v>
      </c>
      <c r="C59" s="89" t="s">
        <v>444</v>
      </c>
      <c r="D59" s="89" t="s">
        <v>445</v>
      </c>
      <c r="E59" s="89" t="s">
        <v>379</v>
      </c>
      <c r="F59" s="89" t="s">
        <v>22</v>
      </c>
      <c r="G59" s="163">
        <v>42710</v>
      </c>
      <c r="H59" s="95"/>
      <c r="I59" s="91"/>
    </row>
    <row r="60" spans="1:9" ht="38.25">
      <c r="A60" s="89" t="str">
        <f>IF(OR(B58&lt;&gt;"",D58&lt;&gt;""),"["&amp;TEXT($B$2,"##")&amp;"-"&amp;TEXT(ROW()-14,"##")&amp;"]","")</f>
        <v>[Admin module-46]</v>
      </c>
      <c r="B60" s="89" t="s">
        <v>499</v>
      </c>
      <c r="C60" s="89" t="s">
        <v>444</v>
      </c>
      <c r="D60" s="89" t="s">
        <v>189</v>
      </c>
      <c r="E60" s="89" t="s">
        <v>379</v>
      </c>
      <c r="F60" s="89" t="s">
        <v>22</v>
      </c>
      <c r="G60" s="163">
        <v>42710</v>
      </c>
      <c r="H60" s="95"/>
      <c r="I60" s="91"/>
    </row>
    <row r="61" spans="1:9" ht="38.25">
      <c r="A61" s="89" t="str">
        <f>IF(OR(B58&lt;&gt;"",D58&lt;&gt;""),"["&amp;TEXT($B$2,"##")&amp;"-"&amp;TEXT(ROW()-14,"##")&amp;"]","")</f>
        <v>[Admin module-47]</v>
      </c>
      <c r="B61" s="89" t="s">
        <v>446</v>
      </c>
      <c r="C61" s="89" t="s">
        <v>447</v>
      </c>
      <c r="D61" s="89" t="s">
        <v>448</v>
      </c>
      <c r="E61" s="89" t="s">
        <v>379</v>
      </c>
      <c r="F61" s="89" t="s">
        <v>22</v>
      </c>
      <c r="G61" s="163">
        <v>42710</v>
      </c>
      <c r="H61" s="95"/>
      <c r="I61" s="91"/>
    </row>
    <row r="62" spans="1:9" ht="38.25">
      <c r="A62" s="89" t="str">
        <f>IF(OR(B59&lt;&gt;"",D59&lt;&gt;""),"["&amp;TEXT($B$2,"##")&amp;"-"&amp;TEXT(ROW()-14,"##")&amp;"]","")</f>
        <v>[Admin module-48]</v>
      </c>
      <c r="B62" s="89" t="s">
        <v>449</v>
      </c>
      <c r="C62" s="89" t="s">
        <v>498</v>
      </c>
      <c r="D62" s="89" t="s">
        <v>448</v>
      </c>
      <c r="E62" s="89" t="s">
        <v>379</v>
      </c>
      <c r="F62" s="89" t="s">
        <v>22</v>
      </c>
      <c r="G62" s="163">
        <v>42710</v>
      </c>
      <c r="H62" s="95"/>
      <c r="I62" s="91"/>
    </row>
    <row r="63" spans="1:9" s="157" customFormat="1" ht="102">
      <c r="A63" s="153" t="str">
        <f t="shared" ref="A63:A64" si="9">IF(OR(B60&lt;&gt;"",D60&lt;&gt;""),"["&amp;TEXT($B$2,"##")&amp;"-"&amp;TEXT(ROW()-14,"##")&amp;"]","")</f>
        <v>[Admin module-49]</v>
      </c>
      <c r="B63" s="153" t="s">
        <v>547</v>
      </c>
      <c r="C63" s="153" t="s">
        <v>548</v>
      </c>
      <c r="D63" s="153" t="s">
        <v>549</v>
      </c>
      <c r="E63" s="153" t="s">
        <v>379</v>
      </c>
      <c r="F63" s="153" t="s">
        <v>22</v>
      </c>
      <c r="G63" s="162">
        <v>42710</v>
      </c>
      <c r="H63" s="155"/>
      <c r="I63" s="156"/>
    </row>
    <row r="64" spans="1:9" s="157" customFormat="1" ht="38.25">
      <c r="A64" s="153" t="str">
        <f t="shared" si="9"/>
        <v>[Admin module-50]</v>
      </c>
      <c r="B64" s="153" t="s">
        <v>545</v>
      </c>
      <c r="C64" s="153" t="s">
        <v>546</v>
      </c>
      <c r="D64" s="153" t="s">
        <v>288</v>
      </c>
      <c r="E64" s="153" t="s">
        <v>379</v>
      </c>
      <c r="F64" s="153" t="s">
        <v>22</v>
      </c>
      <c r="G64" s="162">
        <v>42710</v>
      </c>
      <c r="H64" s="155"/>
      <c r="I64" s="156"/>
    </row>
    <row r="65" spans="1:9" s="157" customFormat="1" ht="38.25">
      <c r="A65" s="153" t="str">
        <f t="shared" ref="A65" si="10">IF(OR(B62&lt;&gt;"",D62&lt;&gt;""),"["&amp;TEXT($B$2,"##")&amp;"-"&amp;TEXT(ROW()-14,"##")&amp;"]","")</f>
        <v>[Admin module-51]</v>
      </c>
      <c r="B65" s="153" t="s">
        <v>550</v>
      </c>
      <c r="C65" s="153" t="s">
        <v>551</v>
      </c>
      <c r="D65" s="153" t="s">
        <v>288</v>
      </c>
      <c r="E65" s="153" t="s">
        <v>379</v>
      </c>
      <c r="F65" s="153" t="s">
        <v>22</v>
      </c>
      <c r="G65" s="162">
        <v>42710</v>
      </c>
      <c r="H65" s="155"/>
      <c r="I65" s="156"/>
    </row>
    <row r="66" spans="1:9" s="157" customFormat="1" ht="25.5">
      <c r="A66" s="153" t="str">
        <f t="shared" ref="A66:A67" si="11">IF(OR(B63&lt;&gt;"",D63&lt;&gt;""),"["&amp;TEXT($B$2,"##")&amp;"-"&amp;TEXT(ROW()-14,"##")&amp;"]","")</f>
        <v>[Admin module-52]</v>
      </c>
      <c r="B66" s="153" t="s">
        <v>552</v>
      </c>
      <c r="C66" s="153" t="s">
        <v>553</v>
      </c>
      <c r="D66" s="153" t="s">
        <v>554</v>
      </c>
      <c r="E66" s="153" t="s">
        <v>379</v>
      </c>
      <c r="F66" s="153" t="s">
        <v>22</v>
      </c>
      <c r="G66" s="162">
        <v>42710</v>
      </c>
      <c r="H66" s="155"/>
      <c r="I66" s="156"/>
    </row>
    <row r="67" spans="1:9" s="157" customFormat="1" ht="38.25">
      <c r="A67" s="153" t="str">
        <f t="shared" si="11"/>
        <v>[Admin module-53]</v>
      </c>
      <c r="B67" s="153" t="s">
        <v>555</v>
      </c>
      <c r="C67" s="153" t="s">
        <v>556</v>
      </c>
      <c r="D67" s="153" t="s">
        <v>288</v>
      </c>
      <c r="E67" s="153" t="s">
        <v>379</v>
      </c>
      <c r="F67" s="153" t="s">
        <v>22</v>
      </c>
      <c r="G67" s="162">
        <v>42710</v>
      </c>
      <c r="H67" s="155"/>
      <c r="I67" s="156"/>
    </row>
    <row r="68" spans="1:9" s="157" customFormat="1" ht="38.25">
      <c r="A68" s="153" t="str">
        <f t="shared" ref="A68" si="12">IF(OR(B65&lt;&gt;"",D65&lt;&gt;""),"["&amp;TEXT($B$2,"##")&amp;"-"&amp;TEXT(ROW()-14,"##")&amp;"]","")</f>
        <v>[Admin module-54]</v>
      </c>
      <c r="B68" s="153" t="s">
        <v>557</v>
      </c>
      <c r="C68" s="153" t="s">
        <v>558</v>
      </c>
      <c r="D68" s="153" t="s">
        <v>288</v>
      </c>
      <c r="E68" s="153" t="s">
        <v>379</v>
      </c>
      <c r="F68" s="153" t="s">
        <v>22</v>
      </c>
      <c r="G68" s="162">
        <v>42710</v>
      </c>
      <c r="H68" s="155"/>
      <c r="I68" s="156"/>
    </row>
    <row r="69" spans="1:9" s="157" customFormat="1" ht="25.5">
      <c r="A69" s="153" t="str">
        <f t="shared" ref="A69:A70" si="13">IF(OR(B66&lt;&gt;"",D66&lt;&gt;""),"["&amp;TEXT($B$2,"##")&amp;"-"&amp;TEXT(ROW()-14,"##")&amp;"]","")</f>
        <v>[Admin module-55]</v>
      </c>
      <c r="B69" s="153" t="s">
        <v>559</v>
      </c>
      <c r="C69" s="153" t="s">
        <v>560</v>
      </c>
      <c r="D69" s="153" t="s">
        <v>288</v>
      </c>
      <c r="E69" s="153" t="s">
        <v>379</v>
      </c>
      <c r="F69" s="153" t="s">
        <v>22</v>
      </c>
      <c r="G69" s="162">
        <v>42710</v>
      </c>
      <c r="H69" s="155"/>
      <c r="I69" s="156"/>
    </row>
    <row r="70" spans="1:9" s="157" customFormat="1" ht="25.5">
      <c r="A70" s="153" t="str">
        <f t="shared" si="13"/>
        <v>[Admin module-56]</v>
      </c>
      <c r="B70" s="153" t="s">
        <v>309</v>
      </c>
      <c r="C70" s="153" t="s">
        <v>561</v>
      </c>
      <c r="D70" s="153" t="s">
        <v>314</v>
      </c>
      <c r="E70" s="153" t="s">
        <v>379</v>
      </c>
      <c r="F70" s="153" t="s">
        <v>22</v>
      </c>
      <c r="G70" s="162">
        <v>42710</v>
      </c>
      <c r="H70" s="155"/>
      <c r="I70" s="156"/>
    </row>
    <row r="71" spans="1:9" s="157" customFormat="1" ht="25.5">
      <c r="A71" s="153" t="str">
        <f t="shared" ref="A71" si="14">IF(OR(B68&lt;&gt;"",D68&lt;&gt;""),"["&amp;TEXT($B$2,"##")&amp;"-"&amp;TEXT(ROW()-14,"##")&amp;"]","")</f>
        <v>[Admin module-57]</v>
      </c>
      <c r="B71" s="153" t="s">
        <v>307</v>
      </c>
      <c r="C71" s="153" t="s">
        <v>562</v>
      </c>
      <c r="D71" s="153" t="s">
        <v>314</v>
      </c>
      <c r="E71" s="153" t="s">
        <v>379</v>
      </c>
      <c r="F71" s="153" t="s">
        <v>22</v>
      </c>
      <c r="G71" s="162">
        <v>42710</v>
      </c>
      <c r="H71" s="155"/>
      <c r="I71" s="156"/>
    </row>
    <row r="72" spans="1:9" ht="51">
      <c r="A72" s="89" t="str">
        <f>IF(OR(B62&lt;&gt;"",D62&lt;&gt;""),"["&amp;TEXT($B$2,"##")&amp;"-"&amp;TEXT(ROW()-14,"##")&amp;"]","")</f>
        <v>[Admin module-58]</v>
      </c>
      <c r="B72" s="89" t="s">
        <v>533</v>
      </c>
      <c r="C72" s="89" t="s">
        <v>500</v>
      </c>
      <c r="D72" s="89" t="s">
        <v>544</v>
      </c>
      <c r="E72" s="89" t="s">
        <v>379</v>
      </c>
      <c r="F72" s="89" t="s">
        <v>22</v>
      </c>
      <c r="G72" s="163">
        <v>42710</v>
      </c>
      <c r="H72" s="95"/>
      <c r="I72" s="91"/>
    </row>
    <row r="73" spans="1:9" ht="51">
      <c r="A73" s="89" t="str">
        <f>IF(OR(B72&lt;&gt;"",D72&lt;&gt;""),"["&amp;TEXT($B$2,"##")&amp;"-"&amp;TEXT(ROW()-14,"##")&amp;"]","")</f>
        <v>[Admin module-59]</v>
      </c>
      <c r="B73" s="89" t="s">
        <v>503</v>
      </c>
      <c r="C73" s="89" t="s">
        <v>504</v>
      </c>
      <c r="D73" s="89" t="s">
        <v>535</v>
      </c>
      <c r="E73" s="89" t="s">
        <v>379</v>
      </c>
      <c r="F73" s="89" t="s">
        <v>22</v>
      </c>
      <c r="G73" s="163">
        <v>42710</v>
      </c>
      <c r="H73" s="95"/>
      <c r="I73" s="91"/>
    </row>
    <row r="74" spans="1:9" ht="38.25">
      <c r="A74" s="89" t="str">
        <f t="shared" ref="A74:A89" si="15">IF(OR(B72&lt;&gt;"",D72&lt;&gt;""),"["&amp;TEXT($B$2,"##")&amp;"-"&amp;TEXT(ROW()-14,"##")&amp;"]","")</f>
        <v>[Admin module-60]</v>
      </c>
      <c r="B74" s="89" t="s">
        <v>505</v>
      </c>
      <c r="C74" s="89" t="s">
        <v>506</v>
      </c>
      <c r="D74" s="89" t="s">
        <v>127</v>
      </c>
      <c r="E74" s="89" t="s">
        <v>379</v>
      </c>
      <c r="F74" s="89" t="s">
        <v>22</v>
      </c>
      <c r="G74" s="163">
        <v>42710</v>
      </c>
      <c r="H74" s="95"/>
      <c r="I74" s="91"/>
    </row>
    <row r="75" spans="1:9" ht="38.25">
      <c r="A75" s="89" t="str">
        <f t="shared" si="15"/>
        <v>[Admin module-61]</v>
      </c>
      <c r="B75" s="89" t="s">
        <v>507</v>
      </c>
      <c r="C75" s="89" t="s">
        <v>508</v>
      </c>
      <c r="D75" s="89" t="s">
        <v>542</v>
      </c>
      <c r="E75" s="89" t="s">
        <v>379</v>
      </c>
      <c r="F75" s="89" t="s">
        <v>22</v>
      </c>
      <c r="G75" s="163">
        <v>42710</v>
      </c>
      <c r="H75" s="95"/>
      <c r="I75" s="91"/>
    </row>
    <row r="76" spans="1:9" ht="38.25">
      <c r="A76" s="89" t="str">
        <f t="shared" si="15"/>
        <v>[Admin module-62]</v>
      </c>
      <c r="B76" s="89" t="s">
        <v>509</v>
      </c>
      <c r="C76" s="89" t="s">
        <v>510</v>
      </c>
      <c r="D76" s="89" t="s">
        <v>511</v>
      </c>
      <c r="E76" s="89" t="s">
        <v>379</v>
      </c>
      <c r="F76" s="89" t="s">
        <v>22</v>
      </c>
      <c r="G76" s="163">
        <v>42710</v>
      </c>
      <c r="H76" s="95"/>
      <c r="I76" s="91"/>
    </row>
    <row r="77" spans="1:9" ht="51">
      <c r="A77" s="89" t="str">
        <f t="shared" si="15"/>
        <v>[Admin module-63]</v>
      </c>
      <c r="B77" s="89" t="s">
        <v>513</v>
      </c>
      <c r="C77" s="89" t="s">
        <v>512</v>
      </c>
      <c r="D77" s="89" t="s">
        <v>543</v>
      </c>
      <c r="E77" s="89" t="s">
        <v>379</v>
      </c>
      <c r="F77" s="89" t="s">
        <v>22</v>
      </c>
      <c r="G77" s="163">
        <v>42710</v>
      </c>
      <c r="H77" s="95"/>
      <c r="I77" s="91"/>
    </row>
    <row r="78" spans="1:9" ht="51">
      <c r="A78" s="89" t="str">
        <f t="shared" si="15"/>
        <v>[Admin module-64]</v>
      </c>
      <c r="B78" s="89" t="s">
        <v>514</v>
      </c>
      <c r="C78" s="146" t="s">
        <v>269</v>
      </c>
      <c r="D78" s="146" t="s">
        <v>313</v>
      </c>
      <c r="E78" s="89" t="s">
        <v>379</v>
      </c>
      <c r="F78" s="89" t="s">
        <v>22</v>
      </c>
      <c r="G78" s="163">
        <v>42710</v>
      </c>
      <c r="H78" s="95"/>
      <c r="I78" s="91"/>
    </row>
    <row r="79" spans="1:9" ht="38.25">
      <c r="A79" s="89" t="str">
        <f t="shared" si="15"/>
        <v>[Admin module-65]</v>
      </c>
      <c r="B79" s="89" t="s">
        <v>515</v>
      </c>
      <c r="C79" s="89" t="s">
        <v>311</v>
      </c>
      <c r="D79" s="89" t="s">
        <v>516</v>
      </c>
      <c r="E79" s="89" t="s">
        <v>379</v>
      </c>
      <c r="F79" s="89" t="s">
        <v>22</v>
      </c>
      <c r="G79" s="163">
        <v>42710</v>
      </c>
      <c r="H79" s="95"/>
      <c r="I79" s="91"/>
    </row>
    <row r="80" spans="1:9" ht="38.25">
      <c r="A80" s="89" t="str">
        <f t="shared" si="15"/>
        <v>[Admin module-66]</v>
      </c>
      <c r="B80" s="89" t="s">
        <v>517</v>
      </c>
      <c r="C80" s="89" t="s">
        <v>518</v>
      </c>
      <c r="D80" s="89" t="s">
        <v>516</v>
      </c>
      <c r="E80" s="89" t="s">
        <v>379</v>
      </c>
      <c r="F80" s="89" t="s">
        <v>22</v>
      </c>
      <c r="G80" s="163">
        <v>42710</v>
      </c>
      <c r="H80" s="95"/>
      <c r="I80" s="91"/>
    </row>
    <row r="81" spans="1:9" ht="89.25">
      <c r="A81" s="89" t="str">
        <f>IF(OR(B79&lt;&gt;"",D79&lt;&gt;""),"["&amp;TEXT($B$2,"##")&amp;"-"&amp;TEXT(ROW()-14,"##")&amp;"]","")</f>
        <v>[Admin module-67]</v>
      </c>
      <c r="B81" s="89" t="s">
        <v>519</v>
      </c>
      <c r="C81" s="89" t="s">
        <v>520</v>
      </c>
      <c r="D81" s="89" t="s">
        <v>421</v>
      </c>
      <c r="E81" s="89" t="s">
        <v>379</v>
      </c>
      <c r="F81" s="89" t="s">
        <v>22</v>
      </c>
      <c r="G81" s="163">
        <v>42710</v>
      </c>
      <c r="H81" s="95"/>
      <c r="I81" s="91"/>
    </row>
    <row r="82" spans="1:9" ht="76.5">
      <c r="A82" s="89" t="str">
        <f>IF(OR(B80&lt;&gt;"",D80&lt;&gt;""),"["&amp;TEXT($B$2,"##")&amp;"-"&amp;TEXT(ROW()-14,"##")&amp;"]","")</f>
        <v>[Admin module-68]</v>
      </c>
      <c r="B82" s="89" t="s">
        <v>422</v>
      </c>
      <c r="C82" s="89" t="s">
        <v>489</v>
      </c>
      <c r="D82" s="89" t="s">
        <v>456</v>
      </c>
      <c r="E82" s="89" t="s">
        <v>379</v>
      </c>
      <c r="F82" s="89" t="s">
        <v>22</v>
      </c>
      <c r="G82" s="163">
        <v>42710</v>
      </c>
      <c r="H82" s="95"/>
      <c r="I82" s="91"/>
    </row>
    <row r="83" spans="1:9" ht="76.5">
      <c r="A83" s="89" t="str">
        <f t="shared" si="15"/>
        <v>[Admin module-69]</v>
      </c>
      <c r="B83" s="89" t="s">
        <v>521</v>
      </c>
      <c r="C83" s="89" t="s">
        <v>489</v>
      </c>
      <c r="D83" s="89" t="s">
        <v>424</v>
      </c>
      <c r="E83" s="89" t="s">
        <v>379</v>
      </c>
      <c r="F83" s="89" t="s">
        <v>22</v>
      </c>
      <c r="G83" s="163">
        <v>42710</v>
      </c>
      <c r="H83" s="95"/>
      <c r="I83" s="91"/>
    </row>
    <row r="84" spans="1:9" s="167" customFormat="1" ht="76.5">
      <c r="A84" s="164" t="str">
        <f t="shared" si="15"/>
        <v>[Admin module-70]</v>
      </c>
      <c r="B84" s="164" t="s">
        <v>431</v>
      </c>
      <c r="C84" s="164" t="s">
        <v>489</v>
      </c>
      <c r="D84" s="164"/>
      <c r="E84" s="164"/>
      <c r="F84" s="164" t="s">
        <v>24</v>
      </c>
      <c r="G84" s="164"/>
      <c r="H84" s="165"/>
      <c r="I84" s="166"/>
    </row>
    <row r="85" spans="1:9" s="167" customFormat="1" ht="51">
      <c r="A85" s="164" t="str">
        <f t="shared" si="15"/>
        <v>[Admin module-71]</v>
      </c>
      <c r="B85" s="164" t="s">
        <v>391</v>
      </c>
      <c r="C85" s="164" t="s">
        <v>522</v>
      </c>
      <c r="D85" s="164" t="s">
        <v>392</v>
      </c>
      <c r="E85" s="164" t="s">
        <v>379</v>
      </c>
      <c r="F85" s="164" t="s">
        <v>24</v>
      </c>
      <c r="G85" s="163">
        <v>42710</v>
      </c>
      <c r="H85" s="165"/>
      <c r="I85" s="166"/>
    </row>
    <row r="86" spans="1:9" s="167" customFormat="1" ht="51">
      <c r="A86" s="164" t="str">
        <f t="shared" si="15"/>
        <v>[Admin module-72]</v>
      </c>
      <c r="B86" s="164" t="s">
        <v>393</v>
      </c>
      <c r="C86" s="164" t="s">
        <v>523</v>
      </c>
      <c r="D86" s="164" t="s">
        <v>394</v>
      </c>
      <c r="E86" s="164" t="s">
        <v>379</v>
      </c>
      <c r="F86" s="164" t="s">
        <v>24</v>
      </c>
      <c r="G86" s="163">
        <v>42710</v>
      </c>
      <c r="H86" s="165"/>
      <c r="I86" s="166"/>
    </row>
    <row r="87" spans="1:9" s="167" customFormat="1" ht="51">
      <c r="A87" s="164" t="str">
        <f t="shared" si="15"/>
        <v>[Admin module-73]</v>
      </c>
      <c r="B87" s="164" t="s">
        <v>396</v>
      </c>
      <c r="C87" s="164" t="s">
        <v>524</v>
      </c>
      <c r="D87" s="164" t="s">
        <v>395</v>
      </c>
      <c r="E87" s="164" t="s">
        <v>379</v>
      </c>
      <c r="F87" s="164" t="s">
        <v>24</v>
      </c>
      <c r="G87" s="163">
        <v>42710</v>
      </c>
      <c r="H87" s="165"/>
      <c r="I87" s="166"/>
    </row>
    <row r="88" spans="1:9" s="167" customFormat="1" ht="51">
      <c r="A88" s="164" t="str">
        <f t="shared" si="15"/>
        <v>[Admin module-74]</v>
      </c>
      <c r="B88" s="164" t="s">
        <v>397</v>
      </c>
      <c r="C88" s="164" t="s">
        <v>525</v>
      </c>
      <c r="D88" s="164" t="s">
        <v>398</v>
      </c>
      <c r="E88" s="164" t="s">
        <v>379</v>
      </c>
      <c r="F88" s="164" t="s">
        <v>24</v>
      </c>
      <c r="G88" s="163">
        <v>42710</v>
      </c>
      <c r="H88" s="165"/>
      <c r="I88" s="166"/>
    </row>
    <row r="89" spans="1:9" s="167" customFormat="1" ht="51">
      <c r="A89" s="164" t="str">
        <f t="shared" si="15"/>
        <v>[Admin module-75]</v>
      </c>
      <c r="B89" s="164" t="s">
        <v>399</v>
      </c>
      <c r="C89" s="164" t="s">
        <v>526</v>
      </c>
      <c r="D89" s="164" t="s">
        <v>400</v>
      </c>
      <c r="E89" s="164" t="s">
        <v>379</v>
      </c>
      <c r="F89" s="164" t="s">
        <v>24</v>
      </c>
      <c r="G89" s="163">
        <v>42710</v>
      </c>
      <c r="H89" s="165"/>
      <c r="I89" s="166"/>
    </row>
    <row r="90" spans="1:9" ht="63.75">
      <c r="A90" s="89" t="str">
        <f t="shared" ref="A90" si="16">IF(OR(B90&lt;&gt;"",D90&lt;&gt;""),"["&amp;TEXT($B$2,"##")&amp;"-"&amp;TEXT(ROW()-14,"##")&amp;"]","")</f>
        <v>[Admin module-76]</v>
      </c>
      <c r="B90" s="89" t="s">
        <v>527</v>
      </c>
      <c r="C90" s="89" t="s">
        <v>528</v>
      </c>
      <c r="D90" s="89" t="s">
        <v>529</v>
      </c>
      <c r="E90" s="89" t="s">
        <v>379</v>
      </c>
      <c r="F90" s="89" t="s">
        <v>22</v>
      </c>
      <c r="G90" s="163">
        <v>42710</v>
      </c>
      <c r="H90" s="95"/>
      <c r="I90" s="91"/>
    </row>
    <row r="91" spans="1:9" ht="76.5">
      <c r="A91" s="89" t="str">
        <f>IF(OR(B88&lt;&gt;"",D88&lt;&gt;""),"["&amp;TEXT($B$2,"##")&amp;"-"&amp;TEXT(ROW()-14,"##")&amp;"]","")</f>
        <v>[Admin module-77]</v>
      </c>
      <c r="B91" s="89" t="s">
        <v>530</v>
      </c>
      <c r="C91" s="89" t="s">
        <v>528</v>
      </c>
      <c r="D91" s="89" t="s">
        <v>531</v>
      </c>
      <c r="E91" s="89" t="s">
        <v>379</v>
      </c>
      <c r="F91" s="89" t="s">
        <v>22</v>
      </c>
      <c r="G91" s="163">
        <v>42710</v>
      </c>
      <c r="H91" s="95"/>
      <c r="I91" s="91"/>
    </row>
    <row r="92" spans="1:9" ht="76.5">
      <c r="A92" s="89" t="str">
        <f t="shared" ref="A92:A96" si="17">IF(OR(B90&lt;&gt;"",D90&lt;&gt;""),"["&amp;TEXT($B$2,"##")&amp;"-"&amp;TEXT(ROW()-14,"##")&amp;"]","")</f>
        <v>[Admin module-78]</v>
      </c>
      <c r="B92" s="89" t="s">
        <v>415</v>
      </c>
      <c r="C92" s="89" t="s">
        <v>528</v>
      </c>
      <c r="D92" s="89" t="s">
        <v>416</v>
      </c>
      <c r="E92" s="89" t="s">
        <v>379</v>
      </c>
      <c r="F92" s="89" t="s">
        <v>22</v>
      </c>
      <c r="G92" s="163">
        <v>42710</v>
      </c>
      <c r="H92" s="95"/>
      <c r="I92" s="91"/>
    </row>
    <row r="93" spans="1:9" ht="102">
      <c r="A93" s="89" t="str">
        <f t="shared" si="17"/>
        <v>[Admin module-79]</v>
      </c>
      <c r="B93" s="89" t="s">
        <v>436</v>
      </c>
      <c r="C93" s="89" t="s">
        <v>532</v>
      </c>
      <c r="D93" s="89" t="s">
        <v>438</v>
      </c>
      <c r="E93" s="89" t="s">
        <v>379</v>
      </c>
      <c r="F93" s="89" t="s">
        <v>22</v>
      </c>
      <c r="G93" s="163">
        <v>42710</v>
      </c>
      <c r="H93" s="95"/>
      <c r="I93" s="91"/>
    </row>
    <row r="94" spans="1:9" ht="25.5">
      <c r="A94" s="89" t="str">
        <f t="shared" si="17"/>
        <v>[Admin module-80]</v>
      </c>
      <c r="B94" s="89" t="s">
        <v>439</v>
      </c>
      <c r="C94" s="89" t="s">
        <v>440</v>
      </c>
      <c r="D94" s="89" t="s">
        <v>288</v>
      </c>
      <c r="E94" s="89" t="s">
        <v>379</v>
      </c>
      <c r="F94" s="89" t="s">
        <v>22</v>
      </c>
      <c r="G94" s="163">
        <v>42710</v>
      </c>
      <c r="H94" s="95"/>
      <c r="I94" s="91"/>
    </row>
    <row r="95" spans="1:9" ht="38.25">
      <c r="A95" s="89" t="str">
        <f t="shared" si="17"/>
        <v>[Admin module-81]</v>
      </c>
      <c r="B95" s="89" t="s">
        <v>441</v>
      </c>
      <c r="C95" s="89" t="s">
        <v>442</v>
      </c>
      <c r="D95" s="89" t="s">
        <v>186</v>
      </c>
      <c r="E95" s="89" t="s">
        <v>379</v>
      </c>
      <c r="F95" s="89" t="s">
        <v>22</v>
      </c>
      <c r="G95" s="163">
        <v>42710</v>
      </c>
      <c r="H95" s="95"/>
      <c r="I95" s="91"/>
    </row>
    <row r="96" spans="1:9" ht="38.25">
      <c r="A96" s="89" t="str">
        <f t="shared" si="17"/>
        <v>[Admin module-82]</v>
      </c>
      <c r="B96" s="89" t="s">
        <v>443</v>
      </c>
      <c r="C96" s="89" t="s">
        <v>444</v>
      </c>
      <c r="D96" s="89" t="s">
        <v>445</v>
      </c>
      <c r="E96" s="89" t="s">
        <v>379</v>
      </c>
      <c r="F96" s="89" t="s">
        <v>22</v>
      </c>
      <c r="G96" s="163">
        <v>42710</v>
      </c>
      <c r="H96" s="95"/>
      <c r="I96" s="91"/>
    </row>
    <row r="97" spans="1:9" ht="38.25">
      <c r="A97" s="89" t="str">
        <f>IF(OR(B95&lt;&gt;"",D95&lt;&gt;""),"["&amp;TEXT($B$2,"##")&amp;"-"&amp;TEXT(ROW()-14,"##")&amp;"]","")</f>
        <v>[Admin module-83]</v>
      </c>
      <c r="B97" s="89" t="s">
        <v>499</v>
      </c>
      <c r="C97" s="89" t="s">
        <v>444</v>
      </c>
      <c r="D97" s="89" t="s">
        <v>189</v>
      </c>
      <c r="E97" s="89" t="s">
        <v>379</v>
      </c>
      <c r="F97" s="89" t="s">
        <v>22</v>
      </c>
      <c r="G97" s="163">
        <v>42710</v>
      </c>
      <c r="H97" s="95"/>
      <c r="I97" s="91"/>
    </row>
    <row r="98" spans="1:9" ht="38.25">
      <c r="A98" s="89" t="str">
        <f>IF(OR(B95&lt;&gt;"",D95&lt;&gt;""),"["&amp;TEXT($B$2,"##")&amp;"-"&amp;TEXT(ROW()-14,"##")&amp;"]","")</f>
        <v>[Admin module-84]</v>
      </c>
      <c r="B98" s="89" t="s">
        <v>446</v>
      </c>
      <c r="C98" s="89" t="s">
        <v>447</v>
      </c>
      <c r="D98" s="89" t="s">
        <v>448</v>
      </c>
      <c r="E98" s="89" t="s">
        <v>379</v>
      </c>
      <c r="F98" s="89" t="s">
        <v>22</v>
      </c>
      <c r="G98" s="163">
        <v>42710</v>
      </c>
      <c r="H98" s="95"/>
      <c r="I98" s="91"/>
    </row>
    <row r="99" spans="1:9" ht="38.25">
      <c r="A99" s="89" t="str">
        <f>IF(OR(B96&lt;&gt;"",D96&lt;&gt;""),"["&amp;TEXT($B$2,"##")&amp;"-"&amp;TEXT(ROW()-14,"##")&amp;"]","")</f>
        <v>[Admin module-85]</v>
      </c>
      <c r="B99" s="89" t="s">
        <v>449</v>
      </c>
      <c r="C99" s="89" t="s">
        <v>498</v>
      </c>
      <c r="D99" s="89" t="s">
        <v>448</v>
      </c>
      <c r="E99" s="89" t="s">
        <v>379</v>
      </c>
      <c r="F99" s="89" t="s">
        <v>22</v>
      </c>
      <c r="G99" s="163">
        <v>42710</v>
      </c>
      <c r="H99" s="95"/>
      <c r="I99" s="91"/>
    </row>
    <row r="100" spans="1:9" s="157" customFormat="1" ht="38.25">
      <c r="A100" s="153" t="str">
        <f t="shared" ref="A100:A107" si="18">IF(OR(B97&lt;&gt;"",D97&lt;&gt;""),"["&amp;TEXT($B$2,"##")&amp;"-"&amp;TEXT(ROW()-14,"##")&amp;"]","")</f>
        <v>[Admin module-86]</v>
      </c>
      <c r="B100" s="153" t="s">
        <v>545</v>
      </c>
      <c r="C100" s="153" t="s">
        <v>546</v>
      </c>
      <c r="D100" s="153" t="s">
        <v>288</v>
      </c>
      <c r="E100" s="153" t="s">
        <v>379</v>
      </c>
      <c r="F100" s="153" t="s">
        <v>22</v>
      </c>
      <c r="G100" s="162">
        <v>42710</v>
      </c>
      <c r="H100" s="155"/>
      <c r="I100" s="156"/>
    </row>
    <row r="101" spans="1:9" s="157" customFormat="1" ht="38.25">
      <c r="A101" s="153" t="str">
        <f t="shared" si="18"/>
        <v>[Admin module-87]</v>
      </c>
      <c r="B101" s="153" t="s">
        <v>550</v>
      </c>
      <c r="C101" s="153" t="s">
        <v>551</v>
      </c>
      <c r="D101" s="153" t="s">
        <v>288</v>
      </c>
      <c r="E101" s="153" t="s">
        <v>379</v>
      </c>
      <c r="F101" s="153" t="s">
        <v>22</v>
      </c>
      <c r="G101" s="162">
        <v>42710</v>
      </c>
      <c r="H101" s="155"/>
      <c r="I101" s="156"/>
    </row>
    <row r="102" spans="1:9" s="157" customFormat="1" ht="25.5">
      <c r="A102" s="153" t="str">
        <f t="shared" si="18"/>
        <v>[Admin module-88]</v>
      </c>
      <c r="B102" s="153" t="s">
        <v>552</v>
      </c>
      <c r="C102" s="153" t="s">
        <v>553</v>
      </c>
      <c r="D102" s="153" t="s">
        <v>554</v>
      </c>
      <c r="E102" s="153" t="s">
        <v>379</v>
      </c>
      <c r="F102" s="153" t="s">
        <v>22</v>
      </c>
      <c r="G102" s="162">
        <v>42710</v>
      </c>
      <c r="H102" s="155"/>
      <c r="I102" s="156"/>
    </row>
    <row r="103" spans="1:9" s="157" customFormat="1" ht="38.25">
      <c r="A103" s="153" t="str">
        <f t="shared" si="18"/>
        <v>[Admin module-89]</v>
      </c>
      <c r="B103" s="153" t="s">
        <v>555</v>
      </c>
      <c r="C103" s="153" t="s">
        <v>556</v>
      </c>
      <c r="D103" s="153" t="s">
        <v>288</v>
      </c>
      <c r="E103" s="153" t="s">
        <v>379</v>
      </c>
      <c r="F103" s="153" t="s">
        <v>22</v>
      </c>
      <c r="G103" s="162">
        <v>42710</v>
      </c>
      <c r="H103" s="155"/>
      <c r="I103" s="156"/>
    </row>
    <row r="104" spans="1:9" s="157" customFormat="1" ht="38.25">
      <c r="A104" s="153" t="str">
        <f t="shared" si="18"/>
        <v>[Admin module-90]</v>
      </c>
      <c r="B104" s="153" t="s">
        <v>557</v>
      </c>
      <c r="C104" s="153" t="s">
        <v>558</v>
      </c>
      <c r="D104" s="153" t="s">
        <v>288</v>
      </c>
      <c r="E104" s="153" t="s">
        <v>379</v>
      </c>
      <c r="F104" s="153" t="s">
        <v>22</v>
      </c>
      <c r="G104" s="162">
        <v>42710</v>
      </c>
      <c r="H104" s="155"/>
      <c r="I104" s="156"/>
    </row>
    <row r="105" spans="1:9" s="157" customFormat="1" ht="25.5">
      <c r="A105" s="153" t="str">
        <f t="shared" si="18"/>
        <v>[Admin module-91]</v>
      </c>
      <c r="B105" s="153" t="s">
        <v>559</v>
      </c>
      <c r="C105" s="153" t="s">
        <v>560</v>
      </c>
      <c r="D105" s="153" t="s">
        <v>288</v>
      </c>
      <c r="E105" s="153" t="s">
        <v>379</v>
      </c>
      <c r="F105" s="153" t="s">
        <v>22</v>
      </c>
      <c r="G105" s="162">
        <v>42710</v>
      </c>
      <c r="H105" s="155"/>
      <c r="I105" s="156"/>
    </row>
    <row r="106" spans="1:9" s="157" customFormat="1" ht="25.5">
      <c r="A106" s="153" t="str">
        <f t="shared" si="18"/>
        <v>[Admin module-92]</v>
      </c>
      <c r="B106" s="153" t="s">
        <v>309</v>
      </c>
      <c r="C106" s="153" t="s">
        <v>561</v>
      </c>
      <c r="D106" s="153" t="s">
        <v>314</v>
      </c>
      <c r="E106" s="153" t="s">
        <v>379</v>
      </c>
      <c r="F106" s="153" t="s">
        <v>22</v>
      </c>
      <c r="G106" s="162">
        <v>42710</v>
      </c>
      <c r="H106" s="155"/>
      <c r="I106" s="156"/>
    </row>
    <row r="107" spans="1:9" s="157" customFormat="1" ht="25.5">
      <c r="A107" s="153" t="str">
        <f t="shared" si="18"/>
        <v>[Admin module-93]</v>
      </c>
      <c r="B107" s="153" t="s">
        <v>307</v>
      </c>
      <c r="C107" s="153" t="s">
        <v>562</v>
      </c>
      <c r="D107" s="153" t="s">
        <v>314</v>
      </c>
      <c r="E107" s="153" t="s">
        <v>379</v>
      </c>
      <c r="F107" s="153" t="s">
        <v>22</v>
      </c>
      <c r="G107" s="162">
        <v>42710</v>
      </c>
      <c r="H107" s="155"/>
      <c r="I107" s="156"/>
    </row>
    <row r="108" spans="1:9" ht="51">
      <c r="A108" s="89" t="str">
        <f>IF(OR(B99&lt;&gt;"",D99&lt;&gt;""),"["&amp;TEXT($B$2,"##")&amp;"-"&amp;TEXT(ROW()-14,"##")&amp;"]","")</f>
        <v>[Admin module-94]</v>
      </c>
      <c r="B108" s="89" t="s">
        <v>533</v>
      </c>
      <c r="C108" s="89" t="s">
        <v>500</v>
      </c>
      <c r="D108" s="89" t="s">
        <v>544</v>
      </c>
      <c r="E108" s="89" t="s">
        <v>379</v>
      </c>
      <c r="F108" s="89" t="s">
        <v>22</v>
      </c>
      <c r="G108" s="163">
        <v>42710</v>
      </c>
      <c r="H108" s="95"/>
      <c r="I108" s="91"/>
    </row>
    <row r="109" spans="1:9" ht="51">
      <c r="A109" s="89" t="str">
        <f>IF(OR(B108&lt;&gt;"",D108&lt;&gt;""),"["&amp;TEXT($B$2,"##")&amp;"-"&amp;TEXT(ROW()-14,"##")&amp;"]","")</f>
        <v>[Admin module-95]</v>
      </c>
      <c r="B109" s="89" t="s">
        <v>503</v>
      </c>
      <c r="C109" s="89" t="s">
        <v>504</v>
      </c>
      <c r="D109" s="89" t="s">
        <v>534</v>
      </c>
      <c r="E109" s="89" t="s">
        <v>379</v>
      </c>
      <c r="F109" s="89" t="s">
        <v>22</v>
      </c>
      <c r="G109" s="163">
        <v>42710</v>
      </c>
      <c r="H109" s="95"/>
      <c r="I109" s="91"/>
    </row>
    <row r="110" spans="1:9" ht="38.25">
      <c r="A110" s="89" t="str">
        <f t="shared" ref="A110:A116" si="19">IF(OR(B108&lt;&gt;"",D108&lt;&gt;""),"["&amp;TEXT($B$2,"##")&amp;"-"&amp;TEXT(ROW()-14,"##")&amp;"]","")</f>
        <v>[Admin module-96]</v>
      </c>
      <c r="B110" s="89" t="s">
        <v>505</v>
      </c>
      <c r="C110" s="89" t="s">
        <v>506</v>
      </c>
      <c r="D110" s="89" t="s">
        <v>127</v>
      </c>
      <c r="E110" s="89" t="s">
        <v>379</v>
      </c>
      <c r="F110" s="89" t="s">
        <v>22</v>
      </c>
      <c r="G110" s="163">
        <v>42710</v>
      </c>
      <c r="H110" s="95"/>
      <c r="I110" s="91"/>
    </row>
    <row r="111" spans="1:9" ht="38.25">
      <c r="A111" s="89" t="str">
        <f t="shared" si="19"/>
        <v>[Admin module-97]</v>
      </c>
      <c r="B111" s="89" t="s">
        <v>507</v>
      </c>
      <c r="C111" s="89" t="s">
        <v>508</v>
      </c>
      <c r="D111" s="89" t="s">
        <v>542</v>
      </c>
      <c r="E111" s="89" t="s">
        <v>379</v>
      </c>
      <c r="F111" s="89" t="s">
        <v>22</v>
      </c>
      <c r="G111" s="163">
        <v>42710</v>
      </c>
      <c r="H111" s="95"/>
      <c r="I111" s="91"/>
    </row>
    <row r="112" spans="1:9" ht="38.25">
      <c r="A112" s="89" t="str">
        <f t="shared" si="19"/>
        <v>[Admin module-98]</v>
      </c>
      <c r="B112" s="89" t="s">
        <v>509</v>
      </c>
      <c r="C112" s="89" t="s">
        <v>510</v>
      </c>
      <c r="D112" s="89" t="s">
        <v>511</v>
      </c>
      <c r="E112" s="89" t="s">
        <v>379</v>
      </c>
      <c r="F112" s="89" t="s">
        <v>22</v>
      </c>
      <c r="G112" s="163">
        <v>42710</v>
      </c>
      <c r="H112" s="95"/>
      <c r="I112" s="91"/>
    </row>
    <row r="113" spans="1:9" ht="51">
      <c r="A113" s="89" t="str">
        <f t="shared" si="19"/>
        <v>[Admin module-99]</v>
      </c>
      <c r="B113" s="89" t="s">
        <v>513</v>
      </c>
      <c r="C113" s="89" t="s">
        <v>512</v>
      </c>
      <c r="D113" s="89" t="s">
        <v>543</v>
      </c>
      <c r="E113" s="89" t="s">
        <v>379</v>
      </c>
      <c r="F113" s="89" t="s">
        <v>22</v>
      </c>
      <c r="G113" s="163">
        <v>42710</v>
      </c>
      <c r="H113" s="95"/>
      <c r="I113" s="91"/>
    </row>
    <row r="114" spans="1:9" ht="51">
      <c r="A114" s="89" t="str">
        <f t="shared" si="19"/>
        <v>[Admin module-100]</v>
      </c>
      <c r="B114" s="89" t="s">
        <v>514</v>
      </c>
      <c r="C114" s="146" t="s">
        <v>269</v>
      </c>
      <c r="D114" s="146" t="s">
        <v>313</v>
      </c>
      <c r="E114" s="89" t="s">
        <v>379</v>
      </c>
      <c r="F114" s="89" t="s">
        <v>22</v>
      </c>
      <c r="G114" s="163">
        <v>42710</v>
      </c>
      <c r="H114" s="95"/>
      <c r="I114" s="91"/>
    </row>
    <row r="115" spans="1:9" ht="38.25">
      <c r="A115" s="89" t="str">
        <f t="shared" si="19"/>
        <v>[Admin module-101]</v>
      </c>
      <c r="B115" s="89" t="s">
        <v>515</v>
      </c>
      <c r="C115" s="89" t="s">
        <v>311</v>
      </c>
      <c r="D115" s="89" t="s">
        <v>516</v>
      </c>
      <c r="E115" s="89" t="s">
        <v>379</v>
      </c>
      <c r="F115" s="89" t="s">
        <v>22</v>
      </c>
      <c r="G115" s="163">
        <v>42710</v>
      </c>
      <c r="H115" s="95"/>
      <c r="I115" s="91"/>
    </row>
    <row r="116" spans="1:9" ht="38.25">
      <c r="A116" s="89" t="str">
        <f t="shared" si="19"/>
        <v>[Admin module-102]</v>
      </c>
      <c r="B116" s="89" t="s">
        <v>517</v>
      </c>
      <c r="C116" s="89" t="s">
        <v>518</v>
      </c>
      <c r="D116" s="89" t="s">
        <v>516</v>
      </c>
      <c r="E116" s="89" t="s">
        <v>379</v>
      </c>
      <c r="F116" s="89" t="s">
        <v>22</v>
      </c>
      <c r="G116" s="163">
        <v>42710</v>
      </c>
      <c r="H116" s="95"/>
      <c r="I116" s="91"/>
    </row>
    <row r="117" spans="1:9" s="68" customFormat="1" ht="15.75" customHeight="1">
      <c r="A117" s="85"/>
      <c r="B117" s="85" t="s">
        <v>113</v>
      </c>
      <c r="C117" s="86"/>
      <c r="D117" s="86"/>
      <c r="E117" s="86"/>
      <c r="F117" s="86"/>
      <c r="G117" s="86"/>
      <c r="H117" s="87"/>
      <c r="I117" s="88"/>
    </row>
    <row r="118" spans="1:9" ht="114.75">
      <c r="A118" s="89" t="str">
        <f t="shared" ref="A118:A134" si="20">IF(OR(B118&lt;B118&gt;"",D118&lt;&gt;""),"["&amp;TEXT($B$2,"##")&amp;"-"&amp;TEXT(ROW()-15,"##")&amp;"]","")</f>
        <v>[Admin module-103]</v>
      </c>
      <c r="B118" s="89" t="s">
        <v>604</v>
      </c>
      <c r="C118" s="89" t="s">
        <v>563</v>
      </c>
      <c r="D118" s="89" t="s">
        <v>564</v>
      </c>
      <c r="E118" s="89" t="s">
        <v>379</v>
      </c>
      <c r="F118" s="89" t="s">
        <v>22</v>
      </c>
      <c r="G118" s="163">
        <v>42710</v>
      </c>
      <c r="H118" s="95"/>
      <c r="I118" s="91"/>
    </row>
    <row r="119" spans="1:9" s="167" customFormat="1" ht="38.25">
      <c r="A119" s="164" t="str">
        <f t="shared" si="20"/>
        <v>[Admin module-104]</v>
      </c>
      <c r="B119" s="164" t="s">
        <v>613</v>
      </c>
      <c r="C119" s="164" t="s">
        <v>563</v>
      </c>
      <c r="D119" s="164" t="s">
        <v>614</v>
      </c>
      <c r="E119" s="164" t="s">
        <v>379</v>
      </c>
      <c r="F119" s="164" t="s">
        <v>24</v>
      </c>
      <c r="G119" s="168">
        <v>42710</v>
      </c>
      <c r="H119" s="165"/>
      <c r="I119" s="166"/>
    </row>
    <row r="120" spans="1:9" s="157" customFormat="1" ht="25.5">
      <c r="A120" s="153" t="str">
        <f t="shared" si="20"/>
        <v>[Admin module-105]</v>
      </c>
      <c r="B120" s="153" t="s">
        <v>565</v>
      </c>
      <c r="C120" s="153" t="s">
        <v>566</v>
      </c>
      <c r="D120" s="153" t="s">
        <v>314</v>
      </c>
      <c r="E120" s="153" t="s">
        <v>379</v>
      </c>
      <c r="F120" s="153" t="s">
        <v>22</v>
      </c>
      <c r="G120" s="162">
        <v>42710</v>
      </c>
      <c r="H120" s="155"/>
      <c r="I120" s="156"/>
    </row>
    <row r="121" spans="1:9" s="157" customFormat="1" ht="25.5">
      <c r="A121" s="153" t="str">
        <f t="shared" si="20"/>
        <v>[Admin module-106]</v>
      </c>
      <c r="B121" s="153" t="s">
        <v>567</v>
      </c>
      <c r="C121" s="153" t="s">
        <v>568</v>
      </c>
      <c r="D121" s="153" t="s">
        <v>288</v>
      </c>
      <c r="E121" s="153" t="s">
        <v>379</v>
      </c>
      <c r="F121" s="153" t="s">
        <v>22</v>
      </c>
      <c r="G121" s="162">
        <v>42710</v>
      </c>
      <c r="H121" s="155"/>
      <c r="I121" s="156"/>
    </row>
    <row r="122" spans="1:9" s="157" customFormat="1" ht="25.5">
      <c r="A122" s="153" t="str">
        <f t="shared" si="20"/>
        <v>[Admin module-107]</v>
      </c>
      <c r="B122" s="153" t="s">
        <v>569</v>
      </c>
      <c r="C122" s="153" t="s">
        <v>570</v>
      </c>
      <c r="D122" s="153" t="s">
        <v>571</v>
      </c>
      <c r="E122" s="153" t="s">
        <v>379</v>
      </c>
      <c r="F122" s="153" t="s">
        <v>22</v>
      </c>
      <c r="G122" s="162">
        <v>42710</v>
      </c>
      <c r="H122" s="155"/>
      <c r="I122" s="156"/>
    </row>
    <row r="123" spans="1:9" s="157" customFormat="1" ht="63.75">
      <c r="A123" s="153" t="str">
        <f t="shared" si="20"/>
        <v>[Admin module-108]</v>
      </c>
      <c r="B123" s="153" t="s">
        <v>575</v>
      </c>
      <c r="C123" s="153" t="s">
        <v>576</v>
      </c>
      <c r="D123" s="153" t="s">
        <v>112</v>
      </c>
      <c r="E123" s="153" t="s">
        <v>379</v>
      </c>
      <c r="F123" s="153" t="s">
        <v>22</v>
      </c>
      <c r="G123" s="162">
        <v>42710</v>
      </c>
      <c r="H123" s="155"/>
      <c r="I123" s="156"/>
    </row>
    <row r="124" spans="1:9" s="167" customFormat="1" ht="51">
      <c r="A124" s="164" t="str">
        <f t="shared" si="20"/>
        <v>[Admin module-109]</v>
      </c>
      <c r="B124" s="164" t="s">
        <v>572</v>
      </c>
      <c r="C124" s="164" t="s">
        <v>573</v>
      </c>
      <c r="D124" s="164" t="s">
        <v>313</v>
      </c>
      <c r="E124" s="164" t="s">
        <v>379</v>
      </c>
      <c r="F124" s="164" t="s">
        <v>24</v>
      </c>
      <c r="G124" s="162">
        <v>42710</v>
      </c>
      <c r="H124" s="165"/>
      <c r="I124" s="166"/>
    </row>
    <row r="125" spans="1:9" s="157" customFormat="1" ht="63.75">
      <c r="A125" s="153" t="str">
        <f t="shared" si="20"/>
        <v>[Admin module-110]</v>
      </c>
      <c r="B125" s="153" t="s">
        <v>574</v>
      </c>
      <c r="C125" s="153" t="s">
        <v>577</v>
      </c>
      <c r="D125" s="153" t="s">
        <v>578</v>
      </c>
      <c r="E125" s="153" t="s">
        <v>379</v>
      </c>
      <c r="F125" s="153" t="s">
        <v>22</v>
      </c>
      <c r="G125" s="162">
        <v>42710</v>
      </c>
      <c r="H125" s="155"/>
      <c r="I125" s="156"/>
    </row>
    <row r="126" spans="1:9" s="157" customFormat="1" ht="63.75">
      <c r="A126" s="153" t="str">
        <f t="shared" si="20"/>
        <v>[Admin module-111]</v>
      </c>
      <c r="B126" s="153" t="s">
        <v>574</v>
      </c>
      <c r="C126" s="153" t="s">
        <v>579</v>
      </c>
      <c r="D126" s="153" t="s">
        <v>578</v>
      </c>
      <c r="E126" s="153" t="s">
        <v>379</v>
      </c>
      <c r="F126" s="153" t="s">
        <v>22</v>
      </c>
      <c r="G126" s="162">
        <v>42710</v>
      </c>
      <c r="H126" s="155"/>
      <c r="I126" s="156"/>
    </row>
    <row r="127" spans="1:9" s="157" customFormat="1" ht="51">
      <c r="A127" s="153" t="str">
        <f t="shared" si="20"/>
        <v>[Admin module-112]</v>
      </c>
      <c r="B127" s="153" t="s">
        <v>580</v>
      </c>
      <c r="C127" s="153" t="s">
        <v>581</v>
      </c>
      <c r="D127" s="153" t="s">
        <v>582</v>
      </c>
      <c r="E127" s="153" t="s">
        <v>379</v>
      </c>
      <c r="F127" s="153" t="s">
        <v>22</v>
      </c>
      <c r="G127" s="162">
        <v>42710</v>
      </c>
      <c r="H127" s="155"/>
      <c r="I127" s="156"/>
    </row>
    <row r="128" spans="1:9" s="157" customFormat="1" ht="51">
      <c r="A128" s="153" t="str">
        <f t="shared" si="20"/>
        <v>[Admin module-113]</v>
      </c>
      <c r="B128" s="153" t="s">
        <v>583</v>
      </c>
      <c r="C128" s="153" t="s">
        <v>584</v>
      </c>
      <c r="D128" s="153" t="s">
        <v>582</v>
      </c>
      <c r="E128" s="153" t="s">
        <v>379</v>
      </c>
      <c r="F128" s="153" t="s">
        <v>22</v>
      </c>
      <c r="G128" s="162">
        <v>42710</v>
      </c>
      <c r="H128" s="155"/>
      <c r="I128" s="156"/>
    </row>
    <row r="129" spans="1:9" s="157" customFormat="1" ht="38.25">
      <c r="A129" s="153" t="str">
        <f t="shared" si="20"/>
        <v>[Admin module-114]</v>
      </c>
      <c r="B129" s="153" t="s">
        <v>585</v>
      </c>
      <c r="C129" s="153" t="s">
        <v>603</v>
      </c>
      <c r="D129" s="153" t="s">
        <v>586</v>
      </c>
      <c r="E129" s="153" t="s">
        <v>379</v>
      </c>
      <c r="F129" s="153" t="s">
        <v>22</v>
      </c>
      <c r="G129" s="162">
        <v>42710</v>
      </c>
      <c r="H129" s="155"/>
      <c r="I129" s="156"/>
    </row>
    <row r="130" spans="1:9" s="157" customFormat="1" ht="38.25">
      <c r="A130" s="153" t="str">
        <f t="shared" si="20"/>
        <v>[Admin module-115]</v>
      </c>
      <c r="B130" s="153" t="s">
        <v>429</v>
      </c>
      <c r="C130" s="153" t="s">
        <v>603</v>
      </c>
      <c r="D130" s="153" t="s">
        <v>589</v>
      </c>
      <c r="E130" s="153" t="s">
        <v>379</v>
      </c>
      <c r="F130" s="153" t="s">
        <v>22</v>
      </c>
      <c r="G130" s="162">
        <v>42710</v>
      </c>
      <c r="H130" s="155"/>
      <c r="I130" s="156"/>
    </row>
    <row r="131" spans="1:9" s="157" customFormat="1" ht="38.25">
      <c r="A131" s="153" t="str">
        <f t="shared" si="20"/>
        <v>[Admin module-116]</v>
      </c>
      <c r="B131" s="153" t="s">
        <v>587</v>
      </c>
      <c r="C131" s="153" t="s">
        <v>603</v>
      </c>
      <c r="D131" s="153" t="s">
        <v>588</v>
      </c>
      <c r="E131" s="153" t="s">
        <v>379</v>
      </c>
      <c r="F131" s="153" t="s">
        <v>22</v>
      </c>
      <c r="G131" s="162">
        <v>42710</v>
      </c>
      <c r="H131" s="155"/>
      <c r="I131" s="156"/>
    </row>
    <row r="132" spans="1:9" s="157" customFormat="1" ht="38.25">
      <c r="A132" s="153" t="str">
        <f t="shared" si="20"/>
        <v>[Admin module-117]</v>
      </c>
      <c r="B132" s="153" t="s">
        <v>390</v>
      </c>
      <c r="C132" s="153" t="s">
        <v>603</v>
      </c>
      <c r="D132" s="153" t="s">
        <v>432</v>
      </c>
      <c r="E132" s="153" t="s">
        <v>379</v>
      </c>
      <c r="F132" s="153" t="s">
        <v>22</v>
      </c>
      <c r="G132" s="162">
        <v>42710</v>
      </c>
      <c r="H132" s="155"/>
      <c r="I132" s="156"/>
    </row>
    <row r="133" spans="1:9" s="157" customFormat="1" ht="25.5">
      <c r="A133" s="153" t="str">
        <f t="shared" si="20"/>
        <v>[Admin module-118]</v>
      </c>
      <c r="B133" s="153" t="s">
        <v>590</v>
      </c>
      <c r="C133" s="153" t="s">
        <v>592</v>
      </c>
      <c r="D133" s="153" t="s">
        <v>314</v>
      </c>
      <c r="E133" s="153" t="s">
        <v>379</v>
      </c>
      <c r="F133" s="153" t="s">
        <v>22</v>
      </c>
      <c r="G133" s="162">
        <v>42710</v>
      </c>
      <c r="H133" s="155"/>
      <c r="I133" s="156"/>
    </row>
    <row r="134" spans="1:9" s="157" customFormat="1" ht="25.5">
      <c r="A134" s="153" t="str">
        <f t="shared" si="20"/>
        <v>[Admin module-119]</v>
      </c>
      <c r="B134" s="153" t="s">
        <v>591</v>
      </c>
      <c r="C134" s="153" t="s">
        <v>593</v>
      </c>
      <c r="D134" s="153" t="s">
        <v>314</v>
      </c>
      <c r="E134" s="153" t="s">
        <v>379</v>
      </c>
      <c r="F134" s="153" t="s">
        <v>22</v>
      </c>
      <c r="G134" s="162">
        <v>42710</v>
      </c>
      <c r="H134" s="155"/>
      <c r="I134" s="156"/>
    </row>
    <row r="135" spans="1:9" s="157" customFormat="1" ht="25.5">
      <c r="A135" s="153" t="str">
        <f t="shared" ref="A135:A138" si="21">IF(OR(B135&lt;B135&gt;"",D135&lt;&gt;""),"["&amp;TEXT($B$2,"##")&amp;"-"&amp;TEXT(ROW()-15,"##")&amp;"]","")</f>
        <v>[Admin module-120]</v>
      </c>
      <c r="B135" s="153" t="s">
        <v>594</v>
      </c>
      <c r="C135" s="153" t="s">
        <v>595</v>
      </c>
      <c r="D135" s="153" t="s">
        <v>314</v>
      </c>
      <c r="E135" s="153" t="s">
        <v>379</v>
      </c>
      <c r="F135" s="153" t="s">
        <v>22</v>
      </c>
      <c r="G135" s="162">
        <v>42710</v>
      </c>
      <c r="H135" s="155"/>
      <c r="I135" s="156"/>
    </row>
    <row r="136" spans="1:9" s="157" customFormat="1" ht="25.5">
      <c r="A136" s="153" t="str">
        <f t="shared" si="21"/>
        <v>[Admin module-121]</v>
      </c>
      <c r="B136" s="153" t="s">
        <v>596</v>
      </c>
      <c r="C136" s="153" t="s">
        <v>597</v>
      </c>
      <c r="D136" s="153" t="s">
        <v>598</v>
      </c>
      <c r="E136" s="153" t="s">
        <v>379</v>
      </c>
      <c r="F136" s="153" t="s">
        <v>22</v>
      </c>
      <c r="G136" s="162">
        <v>42710</v>
      </c>
      <c r="H136" s="155"/>
      <c r="I136" s="156"/>
    </row>
    <row r="137" spans="1:9" s="167" customFormat="1" ht="25.5">
      <c r="A137" s="164" t="str">
        <f t="shared" si="21"/>
        <v>[Admin module-122]</v>
      </c>
      <c r="B137" s="164" t="s">
        <v>599</v>
      </c>
      <c r="C137" s="164" t="s">
        <v>600</v>
      </c>
      <c r="D137" s="164" t="s">
        <v>601</v>
      </c>
      <c r="E137" s="164" t="s">
        <v>379</v>
      </c>
      <c r="F137" s="164" t="s">
        <v>24</v>
      </c>
      <c r="G137" s="162">
        <v>42710</v>
      </c>
      <c r="H137" s="165"/>
      <c r="I137" s="166"/>
    </row>
    <row r="138" spans="1:9" s="157" customFormat="1" ht="25.5">
      <c r="A138" s="153" t="str">
        <f t="shared" si="21"/>
        <v>[Admin module-123]</v>
      </c>
      <c r="B138" s="153" t="s">
        <v>482</v>
      </c>
      <c r="C138" s="153" t="s">
        <v>133</v>
      </c>
      <c r="D138" s="153" t="s">
        <v>602</v>
      </c>
      <c r="E138" s="153" t="s">
        <v>379</v>
      </c>
      <c r="F138" s="153" t="s">
        <v>22</v>
      </c>
      <c r="G138" s="162">
        <v>42710</v>
      </c>
      <c r="H138" s="155"/>
      <c r="I138" s="156"/>
    </row>
    <row r="139" spans="1:9" s="167" customFormat="1" ht="51">
      <c r="A139" s="164" t="str">
        <f t="shared" ref="A139:A143" si="22">IF(OR(B137&lt;&gt;"",D137&lt;&gt;""),"["&amp;TEXT($B$2,"##")&amp;"-"&amp;TEXT(ROW()-14,"##")&amp;"]","")</f>
        <v>[Admin module-125]</v>
      </c>
      <c r="B139" s="164" t="s">
        <v>391</v>
      </c>
      <c r="C139" s="164" t="s">
        <v>605</v>
      </c>
      <c r="D139" s="164" t="s">
        <v>392</v>
      </c>
      <c r="E139" s="164" t="s">
        <v>379</v>
      </c>
      <c r="F139" s="164" t="s">
        <v>24</v>
      </c>
      <c r="G139" s="162">
        <v>42710</v>
      </c>
      <c r="H139" s="165"/>
      <c r="I139" s="166"/>
    </row>
    <row r="140" spans="1:9" s="167" customFormat="1" ht="51">
      <c r="A140" s="164" t="str">
        <f t="shared" si="22"/>
        <v>[Admin module-126]</v>
      </c>
      <c r="B140" s="164" t="s">
        <v>393</v>
      </c>
      <c r="C140" s="164" t="s">
        <v>606</v>
      </c>
      <c r="D140" s="164" t="s">
        <v>394</v>
      </c>
      <c r="E140" s="164" t="s">
        <v>379</v>
      </c>
      <c r="F140" s="164" t="s">
        <v>24</v>
      </c>
      <c r="G140" s="162">
        <v>42710</v>
      </c>
      <c r="H140" s="165"/>
      <c r="I140" s="166"/>
    </row>
    <row r="141" spans="1:9" s="167" customFormat="1" ht="63.75">
      <c r="A141" s="164" t="str">
        <f t="shared" si="22"/>
        <v>[Admin module-127]</v>
      </c>
      <c r="B141" s="164" t="s">
        <v>396</v>
      </c>
      <c r="C141" s="164" t="s">
        <v>607</v>
      </c>
      <c r="D141" s="164" t="s">
        <v>395</v>
      </c>
      <c r="E141" s="164" t="s">
        <v>379</v>
      </c>
      <c r="F141" s="164" t="s">
        <v>24</v>
      </c>
      <c r="G141" s="162">
        <v>42710</v>
      </c>
      <c r="H141" s="165"/>
      <c r="I141" s="166"/>
    </row>
    <row r="142" spans="1:9" s="167" customFormat="1" ht="51">
      <c r="A142" s="164" t="str">
        <f t="shared" si="22"/>
        <v>[Admin module-128]</v>
      </c>
      <c r="B142" s="164" t="s">
        <v>397</v>
      </c>
      <c r="C142" s="164" t="s">
        <v>608</v>
      </c>
      <c r="D142" s="164" t="s">
        <v>398</v>
      </c>
      <c r="E142" s="164" t="s">
        <v>379</v>
      </c>
      <c r="F142" s="164" t="s">
        <v>24</v>
      </c>
      <c r="G142" s="162">
        <v>42710</v>
      </c>
      <c r="H142" s="165"/>
      <c r="I142" s="166"/>
    </row>
    <row r="143" spans="1:9" s="167" customFormat="1" ht="51">
      <c r="A143" s="164" t="str">
        <f t="shared" si="22"/>
        <v>[Admin module-129]</v>
      </c>
      <c r="B143" s="164" t="s">
        <v>399</v>
      </c>
      <c r="C143" s="164" t="s">
        <v>609</v>
      </c>
      <c r="D143" s="164" t="s">
        <v>400</v>
      </c>
      <c r="E143" s="164" t="s">
        <v>379</v>
      </c>
      <c r="F143" s="164" t="s">
        <v>24</v>
      </c>
      <c r="G143" s="162">
        <v>42710</v>
      </c>
      <c r="H143" s="165"/>
      <c r="I143" s="166"/>
    </row>
    <row r="144" spans="1:9" s="68" customFormat="1" ht="15.75" customHeight="1">
      <c r="A144" s="85"/>
      <c r="B144" s="85" t="s">
        <v>115</v>
      </c>
      <c r="C144" s="86"/>
      <c r="D144" s="86"/>
      <c r="E144" s="86"/>
      <c r="F144" s="86"/>
      <c r="G144" s="86"/>
      <c r="H144" s="87"/>
      <c r="I144" s="88"/>
    </row>
    <row r="145" spans="1:9" ht="114.75">
      <c r="A145" s="89" t="str">
        <f t="shared" ref="A145:A148" si="23">IF(OR(B145&lt;B145&gt;"",D145&lt;&gt;""),"["&amp;TEXT($B$2,"##")&amp;"-"&amp;TEXT(ROW()-15,"##")&amp;"]","")</f>
        <v>[Admin module-130]</v>
      </c>
      <c r="B145" s="89" t="s">
        <v>610</v>
      </c>
      <c r="C145" s="89" t="s">
        <v>611</v>
      </c>
      <c r="D145" s="89" t="s">
        <v>612</v>
      </c>
      <c r="E145" s="89" t="s">
        <v>379</v>
      </c>
      <c r="F145" s="89" t="s">
        <v>22</v>
      </c>
      <c r="G145" s="163">
        <v>42710</v>
      </c>
      <c r="H145" s="95"/>
      <c r="I145" s="91"/>
    </row>
    <row r="146" spans="1:9" s="167" customFormat="1" ht="51">
      <c r="A146" s="164" t="str">
        <f t="shared" si="23"/>
        <v>[Admin module-131]</v>
      </c>
      <c r="B146" s="164" t="s">
        <v>615</v>
      </c>
      <c r="C146" s="164" t="s">
        <v>616</v>
      </c>
      <c r="D146" s="164" t="s">
        <v>617</v>
      </c>
      <c r="E146" s="164" t="s">
        <v>379</v>
      </c>
      <c r="F146" s="164" t="s">
        <v>24</v>
      </c>
      <c r="G146" s="168">
        <v>42710</v>
      </c>
      <c r="H146" s="165"/>
      <c r="I146" s="166"/>
    </row>
    <row r="147" spans="1:9" s="157" customFormat="1" ht="25.5">
      <c r="A147" s="153" t="str">
        <f t="shared" si="23"/>
        <v>[Admin module-132]</v>
      </c>
      <c r="B147" s="153" t="s">
        <v>618</v>
      </c>
      <c r="C147" s="153" t="s">
        <v>619</v>
      </c>
      <c r="D147" s="153" t="s">
        <v>314</v>
      </c>
      <c r="E147" s="153" t="s">
        <v>379</v>
      </c>
      <c r="F147" s="153" t="s">
        <v>22</v>
      </c>
      <c r="G147" s="162">
        <v>42710</v>
      </c>
      <c r="H147" s="155"/>
      <c r="I147" s="156"/>
    </row>
    <row r="148" spans="1:9" s="157" customFormat="1" ht="25.5">
      <c r="A148" s="153" t="str">
        <f t="shared" si="23"/>
        <v>[Admin module-133]</v>
      </c>
      <c r="B148" s="153" t="s">
        <v>567</v>
      </c>
      <c r="C148" s="153" t="s">
        <v>568</v>
      </c>
      <c r="D148" s="153" t="s">
        <v>288</v>
      </c>
      <c r="E148" s="153" t="s">
        <v>379</v>
      </c>
      <c r="F148" s="153" t="s">
        <v>22</v>
      </c>
      <c r="G148" s="162">
        <v>42710</v>
      </c>
      <c r="H148" s="155"/>
      <c r="I148" s="156"/>
    </row>
    <row r="149" spans="1:9" s="157" customFormat="1" ht="25.5">
      <c r="A149" s="153" t="str">
        <f t="shared" ref="A149" si="24">IF(OR(B149&lt;B149&gt;"",D149&lt;&gt;""),"["&amp;TEXT($B$2,"##")&amp;"-"&amp;TEXT(ROW()-15,"##")&amp;"]","")</f>
        <v>[Admin module-134]</v>
      </c>
      <c r="B149" s="153" t="s">
        <v>623</v>
      </c>
      <c r="C149" s="153" t="s">
        <v>624</v>
      </c>
      <c r="D149" s="153" t="s">
        <v>288</v>
      </c>
      <c r="E149" s="153" t="s">
        <v>379</v>
      </c>
      <c r="F149" s="153" t="s">
        <v>22</v>
      </c>
      <c r="G149" s="162">
        <v>42710</v>
      </c>
      <c r="H149" s="155"/>
      <c r="I149" s="156"/>
    </row>
    <row r="150" spans="1:9" s="157" customFormat="1">
      <c r="A150" s="153" t="str">
        <f t="shared" ref="A150" si="25">IF(OR(B150&lt;B150&gt;"",D150&lt;&gt;""),"["&amp;TEXT($B$2,"##")&amp;"-"&amp;TEXT(ROW()-15,"##")&amp;"]","")</f>
        <v>[Admin module-135]</v>
      </c>
      <c r="B150" s="153" t="s">
        <v>306</v>
      </c>
      <c r="C150" s="153" t="s">
        <v>625</v>
      </c>
      <c r="D150" s="153" t="s">
        <v>288</v>
      </c>
      <c r="E150" s="153" t="s">
        <v>379</v>
      </c>
      <c r="F150" s="153" t="s">
        <v>22</v>
      </c>
      <c r="G150" s="162">
        <v>42710</v>
      </c>
      <c r="H150" s="155"/>
      <c r="I150" s="156"/>
    </row>
    <row r="151" spans="1:9" s="157" customFormat="1" ht="25.5">
      <c r="A151" s="153" t="str">
        <f t="shared" ref="A151:A152" si="26">IF(OR(B151&lt;B151&gt;"",D151&lt;&gt;""),"["&amp;TEXT($B$2,"##")&amp;"-"&amp;TEXT(ROW()-15,"##")&amp;"]","")</f>
        <v>[Admin module-136]</v>
      </c>
      <c r="B151" s="153" t="s">
        <v>626</v>
      </c>
      <c r="C151" s="153" t="s">
        <v>627</v>
      </c>
      <c r="D151" s="153" t="s">
        <v>288</v>
      </c>
      <c r="E151" s="153" t="s">
        <v>379</v>
      </c>
      <c r="F151" s="153" t="s">
        <v>22</v>
      </c>
      <c r="G151" s="162">
        <v>42710</v>
      </c>
      <c r="H151" s="155"/>
      <c r="I151" s="156"/>
    </row>
    <row r="152" spans="1:9" s="157" customFormat="1" ht="25.5">
      <c r="A152" s="153" t="str">
        <f t="shared" si="26"/>
        <v>[Admin module-137]</v>
      </c>
      <c r="B152" s="153" t="s">
        <v>312</v>
      </c>
      <c r="C152" s="153" t="s">
        <v>561</v>
      </c>
      <c r="D152" s="153" t="s">
        <v>314</v>
      </c>
      <c r="E152" s="153" t="s">
        <v>379</v>
      </c>
      <c r="F152" s="153" t="s">
        <v>22</v>
      </c>
      <c r="G152" s="162">
        <v>42710</v>
      </c>
      <c r="H152" s="155"/>
      <c r="I152" s="156"/>
    </row>
    <row r="153" spans="1:9" s="157" customFormat="1" ht="25.5">
      <c r="A153" s="153" t="str">
        <f t="shared" ref="A153" si="27">IF(OR(B153&lt;B153&gt;"",D153&lt;&gt;""),"["&amp;TEXT($B$2,"##")&amp;"-"&amp;TEXT(ROW()-15,"##")&amp;"]","")</f>
        <v>[Admin module-138]</v>
      </c>
      <c r="B153" s="153" t="s">
        <v>628</v>
      </c>
      <c r="C153" s="153" t="s">
        <v>562</v>
      </c>
      <c r="D153" s="153" t="s">
        <v>314</v>
      </c>
      <c r="E153" s="153" t="s">
        <v>379</v>
      </c>
      <c r="F153" s="153" t="s">
        <v>22</v>
      </c>
      <c r="G153" s="162">
        <v>42710</v>
      </c>
      <c r="H153" s="155"/>
      <c r="I153" s="156"/>
    </row>
    <row r="154" spans="1:9" s="157" customFormat="1" ht="25.5">
      <c r="A154" s="153" t="str">
        <f t="shared" ref="A154:A166" si="28">IF(OR(B154&lt;B154&gt;"",D154&lt;&gt;""),"["&amp;TEXT($B$2,"##")&amp;"-"&amp;TEXT(ROW()-15,"##")&amp;"]","")</f>
        <v>[Admin module-139]</v>
      </c>
      <c r="B154" s="153" t="s">
        <v>620</v>
      </c>
      <c r="C154" s="153" t="s">
        <v>621</v>
      </c>
      <c r="D154" s="153" t="s">
        <v>622</v>
      </c>
      <c r="E154" s="153" t="s">
        <v>379</v>
      </c>
      <c r="F154" s="153" t="s">
        <v>22</v>
      </c>
      <c r="G154" s="162">
        <v>42710</v>
      </c>
      <c r="H154" s="155"/>
      <c r="I154" s="156"/>
    </row>
    <row r="155" spans="1:9" s="157" customFormat="1" ht="51">
      <c r="A155" s="153" t="str">
        <f t="shared" si="28"/>
        <v>[Admin module-140]</v>
      </c>
      <c r="B155" s="153" t="s">
        <v>629</v>
      </c>
      <c r="C155" s="153" t="s">
        <v>500</v>
      </c>
      <c r="D155" s="153" t="s">
        <v>112</v>
      </c>
      <c r="E155" s="153" t="s">
        <v>379</v>
      </c>
      <c r="F155" s="153" t="s">
        <v>22</v>
      </c>
      <c r="G155" s="162">
        <v>42710</v>
      </c>
      <c r="H155" s="155"/>
      <c r="I155" s="156"/>
    </row>
    <row r="156" spans="1:9" s="173" customFormat="1" ht="51">
      <c r="A156" s="169" t="str">
        <f t="shared" si="28"/>
        <v>[Admin module-141]</v>
      </c>
      <c r="B156" s="169" t="s">
        <v>630</v>
      </c>
      <c r="C156" s="169" t="s">
        <v>631</v>
      </c>
      <c r="D156" s="169" t="s">
        <v>542</v>
      </c>
      <c r="E156" s="169" t="s">
        <v>379</v>
      </c>
      <c r="F156" s="169" t="s">
        <v>24</v>
      </c>
      <c r="G156" s="170">
        <v>42710</v>
      </c>
      <c r="H156" s="171"/>
      <c r="I156" s="172"/>
    </row>
    <row r="157" spans="1:9" s="157" customFormat="1" ht="51">
      <c r="A157" s="153" t="str">
        <f t="shared" si="28"/>
        <v>[Admin module-142]</v>
      </c>
      <c r="B157" s="153" t="s">
        <v>632</v>
      </c>
      <c r="C157" s="153" t="s">
        <v>633</v>
      </c>
      <c r="D157" s="153" t="s">
        <v>634</v>
      </c>
      <c r="E157" s="153" t="s">
        <v>379</v>
      </c>
      <c r="F157" s="153" t="s">
        <v>22</v>
      </c>
      <c r="G157" s="162">
        <v>42710</v>
      </c>
      <c r="H157" s="155"/>
      <c r="I157" s="156"/>
    </row>
    <row r="158" spans="1:9" s="157" customFormat="1" ht="51">
      <c r="A158" s="153" t="str">
        <f t="shared" si="28"/>
        <v>[Admin module-143]</v>
      </c>
      <c r="B158" s="153" t="s">
        <v>635</v>
      </c>
      <c r="C158" s="153" t="s">
        <v>636</v>
      </c>
      <c r="D158" s="153" t="s">
        <v>637</v>
      </c>
      <c r="E158" s="153" t="s">
        <v>379</v>
      </c>
      <c r="F158" s="153" t="s">
        <v>22</v>
      </c>
      <c r="G158" s="162">
        <v>42710</v>
      </c>
      <c r="H158" s="155"/>
      <c r="I158" s="156"/>
    </row>
    <row r="159" spans="1:9" s="157" customFormat="1" ht="63.75">
      <c r="A159" s="153" t="str">
        <f t="shared" si="28"/>
        <v>[Admin module-144]</v>
      </c>
      <c r="B159" s="153" t="s">
        <v>638</v>
      </c>
      <c r="C159" s="153" t="s">
        <v>639</v>
      </c>
      <c r="D159" s="153" t="s">
        <v>640</v>
      </c>
      <c r="E159" s="153" t="s">
        <v>379</v>
      </c>
      <c r="F159" s="153" t="s">
        <v>22</v>
      </c>
      <c r="G159" s="162">
        <v>42710</v>
      </c>
      <c r="H159" s="155"/>
      <c r="I159" s="156"/>
    </row>
    <row r="160" spans="1:9" s="157" customFormat="1" ht="63.75">
      <c r="A160" s="153" t="str">
        <f t="shared" si="28"/>
        <v>[Admin module-145]</v>
      </c>
      <c r="B160" s="153" t="s">
        <v>641</v>
      </c>
      <c r="C160" s="153" t="s">
        <v>642</v>
      </c>
      <c r="D160" s="153" t="s">
        <v>640</v>
      </c>
      <c r="E160" s="153" t="s">
        <v>379</v>
      </c>
      <c r="F160" s="153" t="s">
        <v>22</v>
      </c>
      <c r="G160" s="162">
        <v>42710</v>
      </c>
      <c r="H160" s="155"/>
      <c r="I160" s="156"/>
    </row>
    <row r="161" spans="1:9" s="157" customFormat="1" ht="51">
      <c r="A161" s="153" t="str">
        <f t="shared" si="28"/>
        <v>[Admin module-146]</v>
      </c>
      <c r="B161" s="153" t="s">
        <v>585</v>
      </c>
      <c r="C161" s="153" t="s">
        <v>611</v>
      </c>
      <c r="D161" s="153" t="s">
        <v>643</v>
      </c>
      <c r="E161" s="153" t="s">
        <v>379</v>
      </c>
      <c r="F161" s="153" t="s">
        <v>22</v>
      </c>
      <c r="G161" s="162">
        <v>42710</v>
      </c>
      <c r="H161" s="155"/>
      <c r="I161" s="156"/>
    </row>
    <row r="162" spans="1:9" s="157" customFormat="1" ht="51">
      <c r="A162" s="153" t="str">
        <f t="shared" si="28"/>
        <v>[Admin module-147]</v>
      </c>
      <c r="B162" s="153" t="s">
        <v>427</v>
      </c>
      <c r="C162" s="153" t="s">
        <v>611</v>
      </c>
      <c r="D162" s="153" t="s">
        <v>644</v>
      </c>
      <c r="E162" s="153" t="s">
        <v>379</v>
      </c>
      <c r="F162" s="153" t="s">
        <v>22</v>
      </c>
      <c r="G162" s="162">
        <v>42710</v>
      </c>
      <c r="H162" s="155"/>
      <c r="I162" s="156"/>
    </row>
    <row r="163" spans="1:9" s="157" customFormat="1" ht="51">
      <c r="A163" s="153" t="str">
        <f t="shared" si="28"/>
        <v>[Admin module-148]</v>
      </c>
      <c r="B163" s="153" t="s">
        <v>646</v>
      </c>
      <c r="C163" s="153" t="s">
        <v>611</v>
      </c>
      <c r="D163" s="153" t="s">
        <v>645</v>
      </c>
      <c r="E163" s="153" t="s">
        <v>379</v>
      </c>
      <c r="F163" s="153" t="s">
        <v>22</v>
      </c>
      <c r="G163" s="162">
        <v>42710</v>
      </c>
      <c r="H163" s="155"/>
      <c r="I163" s="156"/>
    </row>
    <row r="164" spans="1:9" s="157" customFormat="1" ht="51">
      <c r="A164" s="153" t="str">
        <f t="shared" si="28"/>
        <v>[Admin module-149]</v>
      </c>
      <c r="B164" s="153" t="s">
        <v>648</v>
      </c>
      <c r="C164" s="153" t="s">
        <v>611</v>
      </c>
      <c r="D164" s="153" t="s">
        <v>647</v>
      </c>
      <c r="E164" s="153" t="s">
        <v>379</v>
      </c>
      <c r="F164" s="153" t="s">
        <v>22</v>
      </c>
      <c r="G164" s="162">
        <v>42710</v>
      </c>
      <c r="H164" s="155"/>
      <c r="I164" s="156"/>
    </row>
    <row r="165" spans="1:9" s="157" customFormat="1" ht="51">
      <c r="A165" s="153" t="str">
        <f t="shared" si="28"/>
        <v>[Admin module-150]</v>
      </c>
      <c r="B165" s="153" t="s">
        <v>431</v>
      </c>
      <c r="C165" s="153" t="s">
        <v>611</v>
      </c>
      <c r="D165" s="153" t="s">
        <v>432</v>
      </c>
      <c r="E165" s="153" t="s">
        <v>379</v>
      </c>
      <c r="F165" s="153" t="s">
        <v>22</v>
      </c>
      <c r="G165" s="162">
        <v>42710</v>
      </c>
      <c r="H165" s="155"/>
      <c r="I165" s="156"/>
    </row>
    <row r="166" spans="1:9" s="157" customFormat="1" ht="102">
      <c r="A166" s="153" t="str">
        <f t="shared" si="28"/>
        <v>[Admin module-151]</v>
      </c>
      <c r="B166" s="153" t="s">
        <v>649</v>
      </c>
      <c r="C166" s="153" t="s">
        <v>650</v>
      </c>
      <c r="D166" s="153" t="s">
        <v>651</v>
      </c>
      <c r="E166" s="153" t="s">
        <v>379</v>
      </c>
      <c r="F166" s="153" t="s">
        <v>22</v>
      </c>
      <c r="G166" s="162">
        <v>42710</v>
      </c>
      <c r="H166" s="155"/>
      <c r="I166" s="156"/>
    </row>
    <row r="167" spans="1:9" s="157" customFormat="1" ht="25.5">
      <c r="A167" s="153" t="str">
        <f t="shared" ref="A167:A171" si="29">IF(OR(B167&lt;B167&gt;"",D167&lt;&gt;""),"["&amp;TEXT($B$2,"##")&amp;"-"&amp;TEXT(ROW()-15,"##")&amp;"]","")</f>
        <v>[Admin module-152]</v>
      </c>
      <c r="B167" s="153" t="s">
        <v>623</v>
      </c>
      <c r="C167" s="153" t="s">
        <v>624</v>
      </c>
      <c r="D167" s="153" t="s">
        <v>288</v>
      </c>
      <c r="E167" s="153" t="s">
        <v>379</v>
      </c>
      <c r="F167" s="153" t="s">
        <v>22</v>
      </c>
      <c r="G167" s="162">
        <v>42710</v>
      </c>
      <c r="H167" s="155"/>
      <c r="I167" s="156"/>
    </row>
    <row r="168" spans="1:9" s="157" customFormat="1">
      <c r="A168" s="153" t="str">
        <f t="shared" si="29"/>
        <v>[Admin module-153]</v>
      </c>
      <c r="B168" s="153" t="s">
        <v>306</v>
      </c>
      <c r="C168" s="153" t="s">
        <v>625</v>
      </c>
      <c r="D168" s="153" t="s">
        <v>288</v>
      </c>
      <c r="E168" s="153" t="s">
        <v>379</v>
      </c>
      <c r="F168" s="153" t="s">
        <v>22</v>
      </c>
      <c r="G168" s="162">
        <v>42710</v>
      </c>
      <c r="H168" s="155"/>
      <c r="I168" s="156"/>
    </row>
    <row r="169" spans="1:9" s="157" customFormat="1" ht="25.5">
      <c r="A169" s="153" t="str">
        <f t="shared" si="29"/>
        <v>[Admin module-154]</v>
      </c>
      <c r="B169" s="153" t="s">
        <v>626</v>
      </c>
      <c r="C169" s="153" t="s">
        <v>627</v>
      </c>
      <c r="D169" s="153" t="s">
        <v>288</v>
      </c>
      <c r="E169" s="153" t="s">
        <v>379</v>
      </c>
      <c r="F169" s="153" t="s">
        <v>22</v>
      </c>
      <c r="G169" s="162">
        <v>42710</v>
      </c>
      <c r="H169" s="155"/>
      <c r="I169" s="156"/>
    </row>
    <row r="170" spans="1:9" s="157" customFormat="1" ht="25.5">
      <c r="A170" s="153" t="str">
        <f t="shared" si="29"/>
        <v>[Admin module-155]</v>
      </c>
      <c r="B170" s="153" t="s">
        <v>312</v>
      </c>
      <c r="C170" s="153" t="s">
        <v>561</v>
      </c>
      <c r="D170" s="153" t="s">
        <v>314</v>
      </c>
      <c r="E170" s="153" t="s">
        <v>379</v>
      </c>
      <c r="F170" s="153" t="s">
        <v>22</v>
      </c>
      <c r="G170" s="162">
        <v>42710</v>
      </c>
      <c r="H170" s="155"/>
      <c r="I170" s="156"/>
    </row>
    <row r="171" spans="1:9" s="157" customFormat="1" ht="25.5">
      <c r="A171" s="153" t="str">
        <f t="shared" si="29"/>
        <v>[Admin module-156]</v>
      </c>
      <c r="B171" s="153" t="s">
        <v>628</v>
      </c>
      <c r="C171" s="153" t="s">
        <v>562</v>
      </c>
      <c r="D171" s="153" t="s">
        <v>314</v>
      </c>
      <c r="E171" s="153" t="s">
        <v>379</v>
      </c>
      <c r="F171" s="153" t="s">
        <v>22</v>
      </c>
      <c r="G171" s="162">
        <v>42710</v>
      </c>
      <c r="H171" s="155"/>
      <c r="I171" s="156"/>
    </row>
    <row r="172" spans="1:9" s="157" customFormat="1" ht="51">
      <c r="A172" s="153" t="str">
        <f t="shared" ref="A172:A180" si="30">IF(OR(B172&lt;B172&gt;"",D172&lt;&gt;""),"["&amp;TEXT($B$2,"##")&amp;"-"&amp;TEXT(ROW()-15,"##")&amp;"]","")</f>
        <v>[Admin module-157]</v>
      </c>
      <c r="B172" s="153" t="s">
        <v>652</v>
      </c>
      <c r="C172" s="153" t="s">
        <v>500</v>
      </c>
      <c r="D172" s="153" t="s">
        <v>112</v>
      </c>
      <c r="E172" s="153" t="s">
        <v>379</v>
      </c>
      <c r="F172" s="153" t="s">
        <v>22</v>
      </c>
      <c r="G172" s="162">
        <v>42710</v>
      </c>
      <c r="H172" s="155"/>
      <c r="I172" s="156"/>
    </row>
    <row r="173" spans="1:9" s="173" customFormat="1" ht="63.75">
      <c r="A173" s="169" t="str">
        <f t="shared" si="30"/>
        <v>[Admin module-158]</v>
      </c>
      <c r="B173" s="169" t="s">
        <v>655</v>
      </c>
      <c r="C173" s="169" t="s">
        <v>656</v>
      </c>
      <c r="D173" s="169" t="s">
        <v>542</v>
      </c>
      <c r="E173" s="169" t="s">
        <v>379</v>
      </c>
      <c r="F173" s="169" t="s">
        <v>24</v>
      </c>
      <c r="G173" s="170">
        <v>42710</v>
      </c>
      <c r="H173" s="171"/>
      <c r="I173" s="172"/>
    </row>
    <row r="174" spans="1:9" s="157" customFormat="1" ht="63.75">
      <c r="A174" s="153" t="str">
        <f t="shared" si="30"/>
        <v>[Admin module-159]</v>
      </c>
      <c r="B174" s="153" t="s">
        <v>657</v>
      </c>
      <c r="C174" s="153" t="s">
        <v>658</v>
      </c>
      <c r="D174" s="153" t="s">
        <v>634</v>
      </c>
      <c r="E174" s="153" t="s">
        <v>379</v>
      </c>
      <c r="F174" s="153" t="s">
        <v>22</v>
      </c>
      <c r="G174" s="162">
        <v>42710</v>
      </c>
      <c r="H174" s="155"/>
      <c r="I174" s="156"/>
    </row>
    <row r="175" spans="1:9" s="157" customFormat="1" ht="51">
      <c r="A175" s="153" t="str">
        <f t="shared" si="30"/>
        <v>[Admin module-160]</v>
      </c>
      <c r="B175" s="153" t="s">
        <v>659</v>
      </c>
      <c r="C175" s="153" t="s">
        <v>660</v>
      </c>
      <c r="D175" s="153" t="s">
        <v>637</v>
      </c>
      <c r="E175" s="153" t="s">
        <v>379</v>
      </c>
      <c r="F175" s="153" t="s">
        <v>22</v>
      </c>
      <c r="G175" s="162">
        <v>42710</v>
      </c>
      <c r="H175" s="155"/>
      <c r="I175" s="156"/>
    </row>
    <row r="176" spans="1:9" s="157" customFormat="1" ht="51">
      <c r="A176" s="153" t="str">
        <f t="shared" si="30"/>
        <v>[Admin module-161]</v>
      </c>
      <c r="B176" s="153" t="s">
        <v>653</v>
      </c>
      <c r="C176" s="153" t="s">
        <v>639</v>
      </c>
      <c r="D176" s="153" t="s">
        <v>640</v>
      </c>
      <c r="E176" s="153" t="s">
        <v>379</v>
      </c>
      <c r="F176" s="153" t="s">
        <v>22</v>
      </c>
      <c r="G176" s="162">
        <v>42710</v>
      </c>
      <c r="H176" s="155"/>
      <c r="I176" s="156"/>
    </row>
    <row r="177" spans="1:9" s="157" customFormat="1" ht="51">
      <c r="A177" s="153" t="str">
        <f t="shared" si="30"/>
        <v>[Admin module-162]</v>
      </c>
      <c r="B177" s="153" t="s">
        <v>654</v>
      </c>
      <c r="C177" s="153" t="s">
        <v>642</v>
      </c>
      <c r="D177" s="153" t="s">
        <v>640</v>
      </c>
      <c r="E177" s="153" t="s">
        <v>379</v>
      </c>
      <c r="F177" s="153" t="s">
        <v>22</v>
      </c>
      <c r="G177" s="162">
        <v>42710</v>
      </c>
      <c r="H177" s="155"/>
      <c r="I177" s="156"/>
    </row>
    <row r="178" spans="1:9" s="157" customFormat="1" ht="63.75">
      <c r="A178" s="153" t="str">
        <f t="shared" si="30"/>
        <v>[Admin module-163]</v>
      </c>
      <c r="B178" s="153" t="s">
        <v>482</v>
      </c>
      <c r="C178" s="153" t="s">
        <v>661</v>
      </c>
      <c r="D178" s="153" t="s">
        <v>662</v>
      </c>
      <c r="E178" s="153" t="s">
        <v>379</v>
      </c>
      <c r="F178" s="153" t="s">
        <v>22</v>
      </c>
      <c r="G178" s="162">
        <v>42710</v>
      </c>
      <c r="H178" s="155"/>
      <c r="I178" s="156"/>
    </row>
    <row r="179" spans="1:9" s="157" customFormat="1" ht="76.5">
      <c r="A179" s="153" t="str">
        <f t="shared" si="30"/>
        <v>[Admin module-164]</v>
      </c>
      <c r="B179" s="153" t="s">
        <v>663</v>
      </c>
      <c r="C179" s="153" t="s">
        <v>664</v>
      </c>
      <c r="D179" s="153" t="s">
        <v>665</v>
      </c>
      <c r="E179" s="153" t="s">
        <v>379</v>
      </c>
      <c r="F179" s="153" t="s">
        <v>22</v>
      </c>
      <c r="G179" s="162">
        <v>42710</v>
      </c>
      <c r="H179" s="155"/>
      <c r="I179" s="156"/>
    </row>
    <row r="180" spans="1:9" s="157" customFormat="1" ht="76.5">
      <c r="A180" s="153" t="str">
        <f t="shared" si="30"/>
        <v>[Admin module-165]</v>
      </c>
      <c r="B180" s="153" t="s">
        <v>666</v>
      </c>
      <c r="C180" s="153" t="s">
        <v>667</v>
      </c>
      <c r="D180" s="153" t="s">
        <v>668</v>
      </c>
      <c r="E180" s="153" t="s">
        <v>379</v>
      </c>
      <c r="F180" s="153" t="s">
        <v>22</v>
      </c>
      <c r="G180" s="162">
        <v>42710</v>
      </c>
      <c r="H180" s="155"/>
      <c r="I180" s="156"/>
    </row>
    <row r="181" spans="1:9" s="167" customFormat="1" ht="63.75">
      <c r="A181" s="164" t="str">
        <f t="shared" ref="A181:A185" si="31">IF(OR(B179&lt;&gt;"",D179&lt;&gt;""),"["&amp;TEXT($B$2,"##")&amp;"-"&amp;TEXT(ROW()-14,"##")&amp;"]","")</f>
        <v>[Admin module-167]</v>
      </c>
      <c r="B181" s="164" t="s">
        <v>391</v>
      </c>
      <c r="C181" s="164" t="s">
        <v>669</v>
      </c>
      <c r="D181" s="164" t="s">
        <v>392</v>
      </c>
      <c r="E181" s="164" t="s">
        <v>379</v>
      </c>
      <c r="F181" s="164" t="s">
        <v>24</v>
      </c>
      <c r="G181" s="162">
        <v>42710</v>
      </c>
      <c r="H181" s="165"/>
      <c r="I181" s="166"/>
    </row>
    <row r="182" spans="1:9" s="167" customFormat="1" ht="63.75">
      <c r="A182" s="164" t="str">
        <f t="shared" si="31"/>
        <v>[Admin module-168]</v>
      </c>
      <c r="B182" s="164" t="s">
        <v>393</v>
      </c>
      <c r="C182" s="164" t="s">
        <v>670</v>
      </c>
      <c r="D182" s="164" t="s">
        <v>394</v>
      </c>
      <c r="E182" s="164" t="s">
        <v>379</v>
      </c>
      <c r="F182" s="164" t="s">
        <v>24</v>
      </c>
      <c r="G182" s="162">
        <v>42710</v>
      </c>
      <c r="H182" s="165"/>
      <c r="I182" s="166"/>
    </row>
    <row r="183" spans="1:9" s="167" customFormat="1" ht="63.75">
      <c r="A183" s="164" t="str">
        <f t="shared" si="31"/>
        <v>[Admin module-169]</v>
      </c>
      <c r="B183" s="164" t="s">
        <v>396</v>
      </c>
      <c r="C183" s="164" t="s">
        <v>671</v>
      </c>
      <c r="D183" s="164" t="s">
        <v>395</v>
      </c>
      <c r="E183" s="164" t="s">
        <v>379</v>
      </c>
      <c r="F183" s="164" t="s">
        <v>24</v>
      </c>
      <c r="G183" s="162">
        <v>42710</v>
      </c>
      <c r="H183" s="165"/>
      <c r="I183" s="166"/>
    </row>
    <row r="184" spans="1:9" s="167" customFormat="1" ht="63.75">
      <c r="A184" s="164" t="str">
        <f t="shared" si="31"/>
        <v>[Admin module-170]</v>
      </c>
      <c r="B184" s="164" t="s">
        <v>397</v>
      </c>
      <c r="C184" s="164" t="s">
        <v>672</v>
      </c>
      <c r="D184" s="164" t="s">
        <v>398</v>
      </c>
      <c r="E184" s="164" t="s">
        <v>379</v>
      </c>
      <c r="F184" s="164" t="s">
        <v>24</v>
      </c>
      <c r="G184" s="162">
        <v>42710</v>
      </c>
      <c r="H184" s="165"/>
      <c r="I184" s="166"/>
    </row>
    <row r="185" spans="1:9" s="167" customFormat="1" ht="63.75">
      <c r="A185" s="164" t="str">
        <f t="shared" si="31"/>
        <v>[Admin module-171]</v>
      </c>
      <c r="B185" s="164" t="s">
        <v>399</v>
      </c>
      <c r="C185" s="164" t="s">
        <v>673</v>
      </c>
      <c r="D185" s="164" t="s">
        <v>400</v>
      </c>
      <c r="E185" s="164" t="s">
        <v>379</v>
      </c>
      <c r="F185" s="164" t="s">
        <v>24</v>
      </c>
      <c r="G185" s="162">
        <v>42710</v>
      </c>
      <c r="H185" s="165"/>
      <c r="I185" s="166"/>
    </row>
  </sheetData>
  <autoFilter ref="A8:H8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54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="70" zoomScaleNormal="70" workbookViewId="0">
      <pane ySplit="8" topLeftCell="A9" activePane="bottomLeft" state="frozen"/>
      <selection pane="bottomLeft" activeCell="A9" sqref="A9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192" t="s">
        <v>131</v>
      </c>
      <c r="C2" s="192"/>
      <c r="D2" s="192"/>
      <c r="E2" s="192"/>
      <c r="F2" s="192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192" t="s">
        <v>53</v>
      </c>
      <c r="C3" s="192"/>
      <c r="D3" s="192"/>
      <c r="E3" s="192"/>
      <c r="F3" s="192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193" t="s">
        <v>47</v>
      </c>
      <c r="C4" s="193"/>
      <c r="D4" s="193"/>
      <c r="E4" s="193"/>
      <c r="F4" s="193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60" t="s">
        <v>27</v>
      </c>
      <c r="E5" s="194" t="s">
        <v>28</v>
      </c>
      <c r="F5" s="194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45</v>
      </c>
      <c r="B6" s="79">
        <f>COUNTIF(F10:F1066,"Fail")</f>
        <v>59</v>
      </c>
      <c r="C6" s="79">
        <f>E6-D6-B6-A6</f>
        <v>0</v>
      </c>
      <c r="D6" s="80">
        <f>COUNTIF(F$10:F$1066,"N/A")</f>
        <v>0</v>
      </c>
      <c r="E6" s="191">
        <f>COUNTA(A10:A1066)</f>
        <v>104</v>
      </c>
      <c r="F6" s="191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151" customFormat="1" ht="120.95" customHeight="1">
      <c r="A10" s="146" t="str">
        <f t="shared" ref="A10:A18" si="0">IF(OR(B10&lt;&gt;"",D10&lt;&gt;""),"["&amp;TEXT($B$2,"##")&amp;"-"&amp;TEXT(ROW()-10,"##")&amp;"]","")</f>
        <v>[Account Module-]</v>
      </c>
      <c r="B10" s="146" t="s">
        <v>194</v>
      </c>
      <c r="C10" s="146" t="s">
        <v>195</v>
      </c>
      <c r="D10" s="147" t="s">
        <v>319</v>
      </c>
      <c r="E10" s="148" t="s">
        <v>55</v>
      </c>
      <c r="F10" s="146" t="s">
        <v>22</v>
      </c>
      <c r="G10" s="161">
        <v>42707</v>
      </c>
      <c r="H10" s="149"/>
      <c r="I10" s="150"/>
    </row>
    <row r="11" spans="1:10" s="151" customFormat="1" ht="45" customHeight="1">
      <c r="A11" s="146" t="str">
        <f t="shared" si="0"/>
        <v>[Account Module-1]</v>
      </c>
      <c r="B11" s="146" t="s">
        <v>275</v>
      </c>
      <c r="C11" s="146" t="s">
        <v>276</v>
      </c>
      <c r="D11" s="147" t="s">
        <v>320</v>
      </c>
      <c r="E11" s="148" t="s">
        <v>55</v>
      </c>
      <c r="F11" s="146" t="s">
        <v>22</v>
      </c>
      <c r="G11" s="161">
        <v>42707</v>
      </c>
      <c r="H11" s="149"/>
      <c r="I11" s="150"/>
    </row>
    <row r="12" spans="1:10" s="151" customFormat="1" ht="45" customHeight="1">
      <c r="A12" s="146" t="str">
        <f t="shared" si="0"/>
        <v>[Account Module-2]</v>
      </c>
      <c r="B12" s="146" t="s">
        <v>278</v>
      </c>
      <c r="C12" s="146" t="s">
        <v>279</v>
      </c>
      <c r="D12" s="147" t="s">
        <v>320</v>
      </c>
      <c r="E12" s="148" t="s">
        <v>55</v>
      </c>
      <c r="F12" s="146" t="s">
        <v>22</v>
      </c>
      <c r="G12" s="161">
        <v>42707</v>
      </c>
      <c r="H12" s="149"/>
      <c r="I12" s="150"/>
    </row>
    <row r="13" spans="1:10" s="151" customFormat="1" ht="29.25" customHeight="1">
      <c r="A13" s="146" t="str">
        <f t="shared" si="0"/>
        <v>[Account Module-3]</v>
      </c>
      <c r="B13" s="146" t="s">
        <v>280</v>
      </c>
      <c r="C13" s="146" t="s">
        <v>283</v>
      </c>
      <c r="D13" s="147" t="s">
        <v>281</v>
      </c>
      <c r="E13" s="148" t="s">
        <v>55</v>
      </c>
      <c r="F13" s="146" t="s">
        <v>22</v>
      </c>
      <c r="G13" s="161">
        <v>42707</v>
      </c>
      <c r="H13" s="149"/>
      <c r="I13" s="150"/>
    </row>
    <row r="14" spans="1:10" s="151" customFormat="1" ht="38.25">
      <c r="A14" s="146" t="str">
        <f t="shared" si="0"/>
        <v>[Account Module-4]</v>
      </c>
      <c r="B14" s="146" t="s">
        <v>282</v>
      </c>
      <c r="C14" s="146" t="s">
        <v>284</v>
      </c>
      <c r="D14" s="147" t="s">
        <v>285</v>
      </c>
      <c r="E14" s="148" t="s">
        <v>55</v>
      </c>
      <c r="F14" s="146" t="s">
        <v>22</v>
      </c>
      <c r="G14" s="161">
        <v>42707</v>
      </c>
      <c r="H14" s="149"/>
      <c r="I14" s="150"/>
    </row>
    <row r="15" spans="1:10" s="92" customFormat="1" ht="40.5" customHeight="1">
      <c r="A15" s="89" t="str">
        <f t="shared" si="0"/>
        <v>[Account Module-5]</v>
      </c>
      <c r="B15" s="89" t="s">
        <v>92</v>
      </c>
      <c r="C15" s="89" t="s">
        <v>148</v>
      </c>
      <c r="D15" s="93" t="s">
        <v>277</v>
      </c>
      <c r="E15" s="144" t="s">
        <v>55</v>
      </c>
      <c r="F15" s="89" t="s">
        <v>22</v>
      </c>
      <c r="G15" s="161">
        <v>42707</v>
      </c>
      <c r="H15" s="90"/>
      <c r="I15" s="91"/>
    </row>
    <row r="16" spans="1:10" s="92" customFormat="1" ht="54" customHeight="1">
      <c r="A16" s="169" t="str">
        <f>IF(OR(B16&lt;&gt;"",D16&lt;&gt;""),"["&amp;TEXT($B$2,"##")&amp;"-"&amp;TEXT(ROW()-10,"##")&amp;"]","")</f>
        <v>[Account Module-6]</v>
      </c>
      <c r="B16" s="164" t="s">
        <v>321</v>
      </c>
      <c r="C16" s="164" t="s">
        <v>322</v>
      </c>
      <c r="D16" s="174" t="s">
        <v>191</v>
      </c>
      <c r="E16" s="175" t="s">
        <v>55</v>
      </c>
      <c r="F16" s="164" t="s">
        <v>24</v>
      </c>
      <c r="G16" s="168">
        <v>42707</v>
      </c>
      <c r="H16" s="176"/>
      <c r="I16" s="91"/>
    </row>
    <row r="17" spans="1:9" s="92" customFormat="1" ht="66" customHeight="1">
      <c r="A17" s="169" t="str">
        <f t="shared" si="0"/>
        <v>[Account Module-7]</v>
      </c>
      <c r="B17" s="164" t="s">
        <v>323</v>
      </c>
      <c r="C17" s="164" t="s">
        <v>324</v>
      </c>
      <c r="D17" s="174" t="s">
        <v>191</v>
      </c>
      <c r="E17" s="175" t="s">
        <v>55</v>
      </c>
      <c r="F17" s="164" t="s">
        <v>24</v>
      </c>
      <c r="G17" s="168">
        <v>42707</v>
      </c>
      <c r="H17" s="176"/>
      <c r="I17" s="91"/>
    </row>
    <row r="18" spans="1:9" ht="63.75">
      <c r="A18" s="89" t="str">
        <f t="shared" si="0"/>
        <v>[Account Module-8]</v>
      </c>
      <c r="B18" s="89" t="s">
        <v>94</v>
      </c>
      <c r="C18" s="89" t="s">
        <v>161</v>
      </c>
      <c r="D18" s="93" t="s">
        <v>315</v>
      </c>
      <c r="E18" s="93" t="s">
        <v>55</v>
      </c>
      <c r="F18" s="89" t="s">
        <v>22</v>
      </c>
      <c r="G18" s="161">
        <v>42707</v>
      </c>
      <c r="H18" s="90"/>
      <c r="I18" s="91"/>
    </row>
    <row r="19" spans="1:9" ht="47.25" customHeight="1">
      <c r="A19" s="169" t="str">
        <f>IF(OR(B18&lt;&gt;"",D18&lt;&gt;""),"["&amp;TEXT($B$2,"##")&amp;"-"&amp;TEXT(ROW()-10,"##")&amp;"]","")</f>
        <v>[Account Module-9]</v>
      </c>
      <c r="B19" s="164" t="s">
        <v>93</v>
      </c>
      <c r="C19" s="164" t="s">
        <v>149</v>
      </c>
      <c r="D19" s="174" t="s">
        <v>325</v>
      </c>
      <c r="E19" s="174" t="s">
        <v>55</v>
      </c>
      <c r="F19" s="164" t="s">
        <v>24</v>
      </c>
      <c r="G19" s="168">
        <v>42707</v>
      </c>
      <c r="H19" s="176"/>
      <c r="I19" s="91"/>
    </row>
    <row r="20" spans="1:9" ht="64.5" customHeight="1">
      <c r="A20" s="169" t="str">
        <f>IF(OR(B18&lt;&gt;"",D18&lt;&gt;""),"["&amp;TEXT($B$2,"##")&amp;"-"&amp;TEXT(ROW()-10,"##")&amp;"]","")</f>
        <v>[Account Module-10]</v>
      </c>
      <c r="B20" s="164" t="s">
        <v>95</v>
      </c>
      <c r="C20" s="164" t="s">
        <v>162</v>
      </c>
      <c r="D20" s="174" t="s">
        <v>326</v>
      </c>
      <c r="E20" s="174" t="s">
        <v>55</v>
      </c>
      <c r="F20" s="164" t="s">
        <v>24</v>
      </c>
      <c r="G20" s="168">
        <v>42707</v>
      </c>
      <c r="H20" s="176"/>
      <c r="I20" s="91"/>
    </row>
    <row r="21" spans="1:9" ht="63.75">
      <c r="A21" s="169" t="str">
        <f>IF(OR(B18&lt;&gt;"",D18&lt;&gt;""),"["&amp;TEXT($B$2,"##")&amp;"-"&amp;TEXT(ROW()-10,"##")&amp;"]","")</f>
        <v>[Account Module-11]</v>
      </c>
      <c r="B21" s="164" t="s">
        <v>96</v>
      </c>
      <c r="C21" s="164" t="s">
        <v>163</v>
      </c>
      <c r="D21" s="174" t="s">
        <v>327</v>
      </c>
      <c r="E21" s="174" t="s">
        <v>55</v>
      </c>
      <c r="F21" s="164" t="s">
        <v>24</v>
      </c>
      <c r="G21" s="168">
        <v>42707</v>
      </c>
      <c r="H21" s="176"/>
      <c r="I21" s="91"/>
    </row>
    <row r="22" spans="1:9" ht="76.5" customHeight="1">
      <c r="A22" s="169" t="str">
        <f>IF(OR(B18&lt;&gt;"",D18&lt;&gt;""),"["&amp;TEXT($B$2,"##")&amp;"-"&amp;TEXT(ROW()-10,"##")&amp;"]","")</f>
        <v>[Account Module-12]</v>
      </c>
      <c r="B22" s="164" t="s">
        <v>97</v>
      </c>
      <c r="C22" s="164" t="s">
        <v>164</v>
      </c>
      <c r="D22" s="174" t="s">
        <v>328</v>
      </c>
      <c r="E22" s="174" t="s">
        <v>55</v>
      </c>
      <c r="F22" s="164" t="s">
        <v>24</v>
      </c>
      <c r="G22" s="168">
        <v>42707</v>
      </c>
      <c r="H22" s="176"/>
      <c r="I22" s="91"/>
    </row>
    <row r="23" spans="1:9" ht="63.75">
      <c r="A23" s="169" t="str">
        <f>IF(OR(B23&lt;&gt;"",D23&lt;&gt;""),"["&amp;TEXT($B$2,"##")&amp;"-"&amp;TEXT(ROW()-10,"##")&amp;"]","")</f>
        <v>[Account Module-13]</v>
      </c>
      <c r="B23" s="164" t="s">
        <v>98</v>
      </c>
      <c r="C23" s="164" t="s">
        <v>165</v>
      </c>
      <c r="D23" s="174" t="s">
        <v>328</v>
      </c>
      <c r="E23" s="174" t="s">
        <v>55</v>
      </c>
      <c r="F23" s="164" t="s">
        <v>24</v>
      </c>
      <c r="G23" s="168">
        <v>42707</v>
      </c>
      <c r="H23" s="176"/>
      <c r="I23" s="91"/>
    </row>
    <row r="24" spans="1:9" s="157" customFormat="1" ht="76.5">
      <c r="A24" s="169" t="str">
        <f>IF(OR(B24&lt;&gt;"",D24&lt;&gt;""),"["&amp;TEXT($B$2,"##")&amp;"-"&amp;TEXT(ROW()-12,"##")&amp;"]","")</f>
        <v>[Account Module-12]</v>
      </c>
      <c r="B24" s="169" t="s">
        <v>316</v>
      </c>
      <c r="C24" s="169" t="s">
        <v>232</v>
      </c>
      <c r="D24" s="169" t="s">
        <v>317</v>
      </c>
      <c r="E24" s="169" t="s">
        <v>55</v>
      </c>
      <c r="F24" s="169" t="s">
        <v>24</v>
      </c>
      <c r="G24" s="169"/>
      <c r="H24" s="177"/>
      <c r="I24" s="156"/>
    </row>
    <row r="25" spans="1:9" s="157" customFormat="1" ht="76.5">
      <c r="A25" s="169" t="str">
        <f>IF(OR(B25&lt;&gt;"",D25&lt;&gt;""),"["&amp;TEXT($B$2,"##")&amp;"-"&amp;TEXT(ROW()-12,"##")&amp;"]","")</f>
        <v>[Account Module-13]</v>
      </c>
      <c r="B25" s="169" t="s">
        <v>318</v>
      </c>
      <c r="C25" s="169" t="s">
        <v>234</v>
      </c>
      <c r="D25" s="169" t="s">
        <v>317</v>
      </c>
      <c r="E25" s="169" t="s">
        <v>55</v>
      </c>
      <c r="F25" s="169" t="s">
        <v>24</v>
      </c>
      <c r="G25" s="169"/>
      <c r="H25" s="177"/>
      <c r="I25" s="156"/>
    </row>
    <row r="26" spans="1:9" ht="38.25">
      <c r="A26" s="169" t="str">
        <f>IF(OR(B26&lt;&gt;"",D26&lt;&gt;""),"["&amp;TEXT($B$2,"##")&amp;"-"&amp;TEXT(ROW()-10,"##")&amp;"]","")</f>
        <v>[Account Module-16]</v>
      </c>
      <c r="B26" s="164" t="s">
        <v>124</v>
      </c>
      <c r="C26" s="164" t="s">
        <v>150</v>
      </c>
      <c r="D26" s="174" t="s">
        <v>327</v>
      </c>
      <c r="E26" s="174" t="s">
        <v>55</v>
      </c>
      <c r="F26" s="164" t="s">
        <v>24</v>
      </c>
      <c r="G26" s="168">
        <v>42707</v>
      </c>
      <c r="H26" s="176"/>
      <c r="I26" s="91"/>
    </row>
    <row r="27" spans="1:9" ht="51">
      <c r="A27" s="169" t="str">
        <f>IF(OR(B18&lt;&gt;"",D18&lt;&gt;""),"["&amp;TEXT($B$2,"##")&amp;"-"&amp;TEXT(ROW()-10,"##")&amp;"]","")</f>
        <v>[Account Module-17]</v>
      </c>
      <c r="B27" s="164" t="s">
        <v>125</v>
      </c>
      <c r="C27" s="164" t="s">
        <v>151</v>
      </c>
      <c r="D27" s="174" t="s">
        <v>326</v>
      </c>
      <c r="E27" s="174" t="s">
        <v>55</v>
      </c>
      <c r="F27" s="164" t="s">
        <v>24</v>
      </c>
      <c r="G27" s="168">
        <v>42707</v>
      </c>
      <c r="H27" s="176"/>
      <c r="I27" s="91"/>
    </row>
    <row r="28" spans="1:9" ht="63.75">
      <c r="A28" s="169" t="str">
        <f>IF(OR(B28&lt;&gt;"",D28&lt;&gt;""),"["&amp;TEXT($B$2,"##")&amp;"-"&amp;TEXT(ROW()-10,"##")&amp;"]","")</f>
        <v>[Account Module-18]</v>
      </c>
      <c r="B28" s="164" t="s">
        <v>108</v>
      </c>
      <c r="C28" s="164" t="s">
        <v>166</v>
      </c>
      <c r="D28" s="174" t="s">
        <v>329</v>
      </c>
      <c r="E28" s="174" t="s">
        <v>55</v>
      </c>
      <c r="F28" s="164" t="s">
        <v>24</v>
      </c>
      <c r="G28" s="168">
        <v>42707</v>
      </c>
      <c r="H28" s="176"/>
      <c r="I28" s="91"/>
    </row>
    <row r="29" spans="1:9" s="68" customFormat="1" ht="15.75" customHeight="1">
      <c r="A29" s="86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100</v>
      </c>
      <c r="C30" s="89" t="s">
        <v>167</v>
      </c>
      <c r="D30" s="89" t="s">
        <v>330</v>
      </c>
      <c r="E30" s="89" t="s">
        <v>55</v>
      </c>
      <c r="F30" s="89" t="s">
        <v>22</v>
      </c>
      <c r="G30" s="161">
        <v>42707</v>
      </c>
      <c r="H30" s="90"/>
      <c r="I30" s="91"/>
    </row>
    <row r="31" spans="1:9" s="68" customFormat="1" ht="32.25" customHeight="1">
      <c r="A31" s="85"/>
      <c r="B31" s="85" t="s">
        <v>101</v>
      </c>
      <c r="C31" s="86"/>
      <c r="D31" s="86"/>
      <c r="E31" s="86"/>
      <c r="F31" s="86"/>
      <c r="G31" s="86"/>
      <c r="H31" s="87"/>
      <c r="I31" s="88"/>
    </row>
    <row r="32" spans="1:9" ht="32.25" customHeight="1">
      <c r="A32" s="89" t="str">
        <f>IF(OR(B32&lt;&gt;"",D32&lt;&gt;""),"["&amp;TEXT($B$2,"##")&amp;"-"&amp;TEXT(ROW()-12,"##")&amp;"]","")</f>
        <v>[Account Module-20]</v>
      </c>
      <c r="B32" s="89" t="s">
        <v>198</v>
      </c>
      <c r="C32" s="89" t="s">
        <v>196</v>
      </c>
      <c r="D32" s="89" t="s">
        <v>197</v>
      </c>
      <c r="E32" s="89" t="s">
        <v>55</v>
      </c>
      <c r="F32" s="89" t="s">
        <v>22</v>
      </c>
      <c r="G32" s="161">
        <v>42707</v>
      </c>
      <c r="H32" s="90"/>
      <c r="I32" s="91"/>
    </row>
    <row r="33" spans="1:9" s="157" customFormat="1" ht="32.25" customHeight="1">
      <c r="A33" s="153" t="str">
        <f t="shared" ref="A33:A40" si="1">IF(OR(B33&lt;&gt;"",D33&lt;&gt;""),"["&amp;TEXT($B$2,"##")&amp;"-"&amp;TEXT(ROW()-12,"##")&amp;"]","")</f>
        <v>[Account Module-21]</v>
      </c>
      <c r="B33" s="153" t="s">
        <v>286</v>
      </c>
      <c r="C33" s="153" t="s">
        <v>287</v>
      </c>
      <c r="D33" s="153" t="s">
        <v>331</v>
      </c>
      <c r="E33" s="89" t="s">
        <v>55</v>
      </c>
      <c r="F33" s="153" t="s">
        <v>22</v>
      </c>
      <c r="G33" s="161">
        <v>42707</v>
      </c>
      <c r="H33" s="158"/>
      <c r="I33" s="156"/>
    </row>
    <row r="34" spans="1:9" s="157" customFormat="1" ht="32.25" customHeight="1">
      <c r="A34" s="153" t="str">
        <f t="shared" si="1"/>
        <v>[Account Module-22]</v>
      </c>
      <c r="B34" s="153" t="s">
        <v>289</v>
      </c>
      <c r="C34" s="153" t="s">
        <v>290</v>
      </c>
      <c r="D34" s="153" t="s">
        <v>331</v>
      </c>
      <c r="E34" s="89" t="s">
        <v>55</v>
      </c>
      <c r="F34" s="153" t="s">
        <v>22</v>
      </c>
      <c r="G34" s="161">
        <v>42707</v>
      </c>
      <c r="H34" s="158"/>
      <c r="I34" s="156"/>
    </row>
    <row r="35" spans="1:9" s="157" customFormat="1" ht="32.25" customHeight="1">
      <c r="A35" s="153" t="str">
        <f t="shared" si="1"/>
        <v>[Account Module-23]</v>
      </c>
      <c r="B35" s="153" t="s">
        <v>278</v>
      </c>
      <c r="C35" s="153" t="s">
        <v>332</v>
      </c>
      <c r="D35" s="153" t="s">
        <v>331</v>
      </c>
      <c r="E35" s="89" t="s">
        <v>55</v>
      </c>
      <c r="F35" s="153" t="s">
        <v>22</v>
      </c>
      <c r="G35" s="161">
        <v>42707</v>
      </c>
      <c r="H35" s="158"/>
      <c r="I35" s="156"/>
    </row>
    <row r="36" spans="1:9" s="157" customFormat="1" ht="25.5">
      <c r="A36" s="153" t="str">
        <f t="shared" si="1"/>
        <v>[Account Module-24]</v>
      </c>
      <c r="B36" s="153" t="s">
        <v>291</v>
      </c>
      <c r="C36" s="153" t="s">
        <v>333</v>
      </c>
      <c r="D36" s="153" t="s">
        <v>331</v>
      </c>
      <c r="E36" s="89" t="s">
        <v>55</v>
      </c>
      <c r="F36" s="153" t="s">
        <v>22</v>
      </c>
      <c r="G36" s="161">
        <v>42707</v>
      </c>
      <c r="H36" s="158"/>
      <c r="I36" s="156"/>
    </row>
    <row r="37" spans="1:9" s="157" customFormat="1" ht="59.25" customHeight="1">
      <c r="A37" s="153" t="str">
        <f t="shared" si="1"/>
        <v>[Account Module-25]</v>
      </c>
      <c r="B37" s="153" t="s">
        <v>292</v>
      </c>
      <c r="C37" s="153" t="s">
        <v>334</v>
      </c>
      <c r="D37" s="154" t="s">
        <v>281</v>
      </c>
      <c r="E37" s="159" t="s">
        <v>55</v>
      </c>
      <c r="F37" s="153" t="s">
        <v>22</v>
      </c>
      <c r="G37" s="161">
        <v>42707</v>
      </c>
      <c r="H37" s="158"/>
      <c r="I37" s="156"/>
    </row>
    <row r="38" spans="1:9" s="157" customFormat="1" ht="147.75" customHeight="1">
      <c r="A38" s="153" t="str">
        <f t="shared" si="1"/>
        <v>[Account Module-26]</v>
      </c>
      <c r="B38" s="153" t="s">
        <v>335</v>
      </c>
      <c r="C38" s="153" t="s">
        <v>336</v>
      </c>
      <c r="D38" s="154" t="s">
        <v>285</v>
      </c>
      <c r="E38" s="159" t="s">
        <v>55</v>
      </c>
      <c r="F38" s="153" t="s">
        <v>22</v>
      </c>
      <c r="G38" s="161">
        <v>42707</v>
      </c>
      <c r="H38" s="158"/>
      <c r="I38" s="156"/>
    </row>
    <row r="39" spans="1:9" s="157" customFormat="1" ht="77.25" customHeight="1">
      <c r="A39" s="153" t="str">
        <f t="shared" si="1"/>
        <v>[Account Module-27]</v>
      </c>
      <c r="B39" s="153" t="s">
        <v>337</v>
      </c>
      <c r="C39" s="153" t="s">
        <v>293</v>
      </c>
      <c r="D39" s="154" t="s">
        <v>338</v>
      </c>
      <c r="E39" s="159" t="s">
        <v>55</v>
      </c>
      <c r="F39" s="153" t="s">
        <v>22</v>
      </c>
      <c r="G39" s="161">
        <v>42707</v>
      </c>
      <c r="H39" s="158"/>
      <c r="I39" s="156"/>
    </row>
    <row r="40" spans="1:9" s="157" customFormat="1" ht="69.75" customHeight="1">
      <c r="A40" s="153" t="str">
        <f t="shared" si="1"/>
        <v>[Account Module-28]</v>
      </c>
      <c r="B40" s="153" t="s">
        <v>339</v>
      </c>
      <c r="C40" s="153" t="s">
        <v>293</v>
      </c>
      <c r="D40" s="154" t="s">
        <v>340</v>
      </c>
      <c r="E40" s="159" t="s">
        <v>55</v>
      </c>
      <c r="F40" s="153" t="s">
        <v>22</v>
      </c>
      <c r="G40" s="161">
        <v>42707</v>
      </c>
      <c r="H40" s="158"/>
      <c r="I40" s="156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211</v>
      </c>
      <c r="C41" s="89" t="s">
        <v>341</v>
      </c>
      <c r="D41" s="89" t="s">
        <v>212</v>
      </c>
      <c r="E41" s="89" t="s">
        <v>55</v>
      </c>
      <c r="F41" s="89" t="s">
        <v>22</v>
      </c>
      <c r="G41" s="161">
        <v>42707</v>
      </c>
      <c r="H41" s="90"/>
      <c r="I41" s="91"/>
    </row>
    <row r="42" spans="1:9" ht="77.25" customHeight="1">
      <c r="A42" s="164" t="str">
        <f>IF(OR(B32&lt;&gt;"",D32&lt;&gt;""),"["&amp;TEXT($B$2,"##")&amp;"-"&amp;TEXT(ROW()-12,"##")&amp;"]","")</f>
        <v>[Account Module-30]</v>
      </c>
      <c r="B42" s="164" t="s">
        <v>207</v>
      </c>
      <c r="C42" s="164" t="s">
        <v>168</v>
      </c>
      <c r="D42" s="164" t="s">
        <v>342</v>
      </c>
      <c r="E42" s="164" t="s">
        <v>55</v>
      </c>
      <c r="F42" s="164" t="s">
        <v>24</v>
      </c>
      <c r="G42" s="168">
        <v>42707</v>
      </c>
      <c r="H42" s="176"/>
      <c r="I42" s="91"/>
    </row>
    <row r="43" spans="1:9" ht="77.25" customHeight="1">
      <c r="A43" s="164" t="str">
        <f t="shared" ref="A43:A51" si="2">IF(OR(B42&lt;&gt;"",D42&lt;&gt;""),"["&amp;TEXT($B$2,"##")&amp;"-"&amp;TEXT(ROW()-12,"##")&amp;"]","")</f>
        <v>[Account Module-31]</v>
      </c>
      <c r="B43" s="164" t="s">
        <v>343</v>
      </c>
      <c r="C43" s="164" t="s">
        <v>169</v>
      </c>
      <c r="D43" s="164" t="s">
        <v>344</v>
      </c>
      <c r="E43" s="164" t="s">
        <v>55</v>
      </c>
      <c r="F43" s="164" t="s">
        <v>24</v>
      </c>
      <c r="G43" s="168">
        <v>42707</v>
      </c>
      <c r="H43" s="176"/>
      <c r="I43" s="91"/>
    </row>
    <row r="44" spans="1:9" ht="77.25" customHeight="1">
      <c r="A44" s="164" t="str">
        <f t="shared" si="2"/>
        <v>[Account Module-32]</v>
      </c>
      <c r="B44" s="164" t="s">
        <v>215</v>
      </c>
      <c r="C44" s="164" t="s">
        <v>170</v>
      </c>
      <c r="D44" s="164" t="s">
        <v>344</v>
      </c>
      <c r="E44" s="164" t="s">
        <v>55</v>
      </c>
      <c r="F44" s="164" t="s">
        <v>24</v>
      </c>
      <c r="G44" s="168">
        <v>42707</v>
      </c>
      <c r="H44" s="176"/>
      <c r="I44" s="91"/>
    </row>
    <row r="45" spans="1:9" ht="77.25" customHeight="1">
      <c r="A45" s="164" t="str">
        <f t="shared" si="2"/>
        <v>[Account Module-33]</v>
      </c>
      <c r="B45" s="164" t="s">
        <v>345</v>
      </c>
      <c r="C45" s="164" t="s">
        <v>171</v>
      </c>
      <c r="D45" s="164" t="s">
        <v>346</v>
      </c>
      <c r="E45" s="164" t="s">
        <v>55</v>
      </c>
      <c r="F45" s="164" t="s">
        <v>24</v>
      </c>
      <c r="G45" s="168">
        <v>42707</v>
      </c>
      <c r="H45" s="176"/>
      <c r="I45" s="91"/>
    </row>
    <row r="46" spans="1:9" ht="77.25" customHeight="1">
      <c r="A46" s="164" t="str">
        <f t="shared" si="2"/>
        <v>[Account Module-34]</v>
      </c>
      <c r="B46" s="164" t="s">
        <v>347</v>
      </c>
      <c r="C46" s="164" t="s">
        <v>172</v>
      </c>
      <c r="D46" s="164" t="s">
        <v>348</v>
      </c>
      <c r="E46" s="164" t="s">
        <v>55</v>
      </c>
      <c r="F46" s="164" t="s">
        <v>24</v>
      </c>
      <c r="G46" s="168">
        <v>42707</v>
      </c>
      <c r="H46" s="176"/>
      <c r="I46" s="91"/>
    </row>
    <row r="47" spans="1:9" ht="77.25" customHeight="1">
      <c r="A47" s="164" t="str">
        <f t="shared" si="2"/>
        <v>[Account Module-35]</v>
      </c>
      <c r="B47" s="164" t="s">
        <v>349</v>
      </c>
      <c r="C47" s="164" t="s">
        <v>220</v>
      </c>
      <c r="D47" s="164" t="s">
        <v>350</v>
      </c>
      <c r="E47" s="164" t="s">
        <v>55</v>
      </c>
      <c r="F47" s="164" t="s">
        <v>24</v>
      </c>
      <c r="G47" s="168">
        <v>42707</v>
      </c>
      <c r="H47" s="176"/>
      <c r="I47" s="91"/>
    </row>
    <row r="48" spans="1:9" ht="77.25" customHeight="1">
      <c r="A48" s="164" t="str">
        <f>IF(OR(B48&lt;&gt;"",D48&lt;&gt;""),"["&amp;TEXT($B$2,"##")&amp;"-"&amp;TEXT(ROW()-12,"##")&amp;"]","")</f>
        <v>[Account Module-36]</v>
      </c>
      <c r="B48" s="164" t="s">
        <v>351</v>
      </c>
      <c r="C48" s="164" t="s">
        <v>173</v>
      </c>
      <c r="D48" s="164" t="s">
        <v>352</v>
      </c>
      <c r="E48" s="164" t="s">
        <v>55</v>
      </c>
      <c r="F48" s="164" t="s">
        <v>24</v>
      </c>
      <c r="G48" s="168">
        <v>42707</v>
      </c>
      <c r="H48" s="176"/>
      <c r="I48" s="91"/>
    </row>
    <row r="49" spans="1:9" ht="77.25" customHeight="1">
      <c r="A49" s="164" t="str">
        <f>IF(OR(B49&lt;&gt;"",D49&lt;&gt;""),"["&amp;TEXT($B$2,"##")&amp;"-"&amp;TEXT(ROW()-12,"##")&amp;"]","")</f>
        <v>[Account Module-37]</v>
      </c>
      <c r="B49" s="164" t="s">
        <v>199</v>
      </c>
      <c r="C49" s="164" t="s">
        <v>192</v>
      </c>
      <c r="D49" s="164" t="s">
        <v>193</v>
      </c>
      <c r="E49" s="164" t="s">
        <v>55</v>
      </c>
      <c r="F49" s="164" t="s">
        <v>24</v>
      </c>
      <c r="G49" s="168">
        <v>42707</v>
      </c>
      <c r="H49" s="176"/>
      <c r="I49" s="91"/>
    </row>
    <row r="50" spans="1:9" ht="77.25" customHeight="1">
      <c r="A50" s="164" t="str">
        <f>IF(OR(B48&lt;&gt;"",D48&lt;&gt;""),"["&amp;TEXT($B$2,"##")&amp;"-"&amp;TEXT(ROW()-12,"##")&amp;"]","")</f>
        <v>[Account Module-38]</v>
      </c>
      <c r="B50" s="164" t="s">
        <v>200</v>
      </c>
      <c r="C50" s="164" t="s">
        <v>174</v>
      </c>
      <c r="D50" s="164" t="s">
        <v>353</v>
      </c>
      <c r="E50" s="164" t="s">
        <v>55</v>
      </c>
      <c r="F50" s="164" t="s">
        <v>24</v>
      </c>
      <c r="G50" s="168">
        <v>42707</v>
      </c>
      <c r="H50" s="176"/>
      <c r="I50" s="91"/>
    </row>
    <row r="51" spans="1:9" ht="77.25" customHeight="1">
      <c r="A51" s="164" t="str">
        <f t="shared" si="2"/>
        <v>[Account Module-39]</v>
      </c>
      <c r="B51" s="164" t="s">
        <v>201</v>
      </c>
      <c r="C51" s="164" t="s">
        <v>175</v>
      </c>
      <c r="D51" s="164" t="s">
        <v>354</v>
      </c>
      <c r="E51" s="164" t="s">
        <v>55</v>
      </c>
      <c r="F51" s="164" t="s">
        <v>24</v>
      </c>
      <c r="G51" s="168">
        <v>42707</v>
      </c>
      <c r="H51" s="176"/>
      <c r="I51" s="91"/>
    </row>
    <row r="52" spans="1:9" ht="77.25" customHeight="1">
      <c r="A52" s="164" t="str">
        <f>IF(OR(B52&lt;&gt;"",D52&lt;&gt;""),"["&amp;TEXT($B$2,"##")&amp;"-"&amp;TEXT(ROW()-12,"##")&amp;"]","")</f>
        <v>[Account Module-40]</v>
      </c>
      <c r="B52" s="164" t="s">
        <v>202</v>
      </c>
      <c r="C52" s="164" t="s">
        <v>176</v>
      </c>
      <c r="D52" s="164" t="s">
        <v>355</v>
      </c>
      <c r="E52" s="164" t="s">
        <v>55</v>
      </c>
      <c r="F52" s="164" t="s">
        <v>24</v>
      </c>
      <c r="G52" s="168">
        <v>42707</v>
      </c>
      <c r="H52" s="176"/>
      <c r="I52" s="91"/>
    </row>
    <row r="53" spans="1:9" ht="77.25" customHeight="1">
      <c r="A53" s="164" t="str">
        <f>IF(OR(B53&lt;&gt;"",D53&lt;&gt;""),"["&amp;TEXT($B$2,"##")&amp;"-"&amp;TEXT(ROW()-12,"##")&amp;"]","")</f>
        <v>[Account Module-41]</v>
      </c>
      <c r="B53" s="164" t="s">
        <v>203</v>
      </c>
      <c r="C53" s="164" t="s">
        <v>153</v>
      </c>
      <c r="D53" s="164" t="s">
        <v>355</v>
      </c>
      <c r="E53" s="164" t="s">
        <v>55</v>
      </c>
      <c r="F53" s="164" t="s">
        <v>24</v>
      </c>
      <c r="G53" s="168">
        <v>42707</v>
      </c>
      <c r="H53" s="176"/>
      <c r="I53" s="91"/>
    </row>
    <row r="54" spans="1:9" ht="77.25" customHeight="1">
      <c r="A54" s="164" t="str">
        <f>IF(OR(B53&lt;&gt;"",D53&lt;&gt;""),"["&amp;TEXT($B$2,"##")&amp;"-"&amp;TEXT(ROW()-12,"##")&amp;"]","")</f>
        <v>[Account Module-42]</v>
      </c>
      <c r="B54" s="164" t="s">
        <v>204</v>
      </c>
      <c r="C54" s="164" t="s">
        <v>154</v>
      </c>
      <c r="D54" s="164" t="s">
        <v>355</v>
      </c>
      <c r="E54" s="164" t="s">
        <v>55</v>
      </c>
      <c r="F54" s="164" t="s">
        <v>24</v>
      </c>
      <c r="G54" s="168">
        <v>42707</v>
      </c>
      <c r="H54" s="176"/>
      <c r="I54" s="91"/>
    </row>
    <row r="55" spans="1:9" ht="77.25" customHeight="1">
      <c r="A55" s="164" t="str">
        <f>IF(OR(B52&lt;&gt;"",D52&lt;&gt;""),"["&amp;TEXT($B$2,"##")&amp;"-"&amp;TEXT(ROW()-12,"##")&amp;"]","")</f>
        <v>[Account Module-43]</v>
      </c>
      <c r="B55" s="164" t="s">
        <v>208</v>
      </c>
      <c r="C55" s="164" t="s">
        <v>177</v>
      </c>
      <c r="D55" s="164" t="s">
        <v>356</v>
      </c>
      <c r="E55" s="164" t="s">
        <v>55</v>
      </c>
      <c r="F55" s="164" t="s">
        <v>24</v>
      </c>
      <c r="G55" s="168">
        <v>42707</v>
      </c>
      <c r="H55" s="176"/>
      <c r="I55" s="91"/>
    </row>
    <row r="56" spans="1:9" ht="77.25" customHeight="1">
      <c r="A56" s="164" t="str">
        <f>IF(OR(B56&lt;&gt;"",D56&lt;&gt;""),"["&amp;TEXT($B$2,"##")&amp;"-"&amp;TEXT(ROW()-12,"##")&amp;"]","")</f>
        <v>[Account Module-44]</v>
      </c>
      <c r="B56" s="164" t="s">
        <v>209</v>
      </c>
      <c r="C56" s="164" t="s">
        <v>178</v>
      </c>
      <c r="D56" s="164" t="s">
        <v>354</v>
      </c>
      <c r="E56" s="164" t="s">
        <v>55</v>
      </c>
      <c r="F56" s="164" t="s">
        <v>24</v>
      </c>
      <c r="G56" s="168">
        <v>42707</v>
      </c>
      <c r="H56" s="176"/>
      <c r="I56" s="91"/>
    </row>
    <row r="57" spans="1:9" ht="77.25" customHeight="1">
      <c r="A57" s="164" t="str">
        <f>IF(OR(B57&lt;&gt;"",D57&lt;&gt;""),"["&amp;TEXT($B$2,"##")&amp;"-"&amp;TEXT(ROW()-12,"##")&amp;"]","")</f>
        <v>[Account Module-45]</v>
      </c>
      <c r="B57" s="164" t="s">
        <v>231</v>
      </c>
      <c r="C57" s="164" t="s">
        <v>232</v>
      </c>
      <c r="D57" s="164" t="s">
        <v>354</v>
      </c>
      <c r="E57" s="164" t="s">
        <v>55</v>
      </c>
      <c r="F57" s="164" t="s">
        <v>24</v>
      </c>
      <c r="G57" s="168">
        <v>42707</v>
      </c>
      <c r="H57" s="176"/>
      <c r="I57" s="91"/>
    </row>
    <row r="58" spans="1:9" ht="135.75" customHeight="1">
      <c r="A58" s="164" t="str">
        <f>IF(OR(B58&lt;&gt;"",D58&lt;&gt;""),"["&amp;TEXT($B$2,"##")&amp;"-"&amp;TEXT(ROW()-12,"##")&amp;"]","")</f>
        <v>[Account Module-46]</v>
      </c>
      <c r="B58" s="164" t="s">
        <v>233</v>
      </c>
      <c r="C58" s="164" t="s">
        <v>234</v>
      </c>
      <c r="D58" s="164" t="s">
        <v>354</v>
      </c>
      <c r="E58" s="164" t="s">
        <v>55</v>
      </c>
      <c r="F58" s="164" t="s">
        <v>24</v>
      </c>
      <c r="G58" s="168">
        <v>42707</v>
      </c>
      <c r="H58" s="176"/>
      <c r="I58" s="91"/>
    </row>
    <row r="59" spans="1:9" ht="77.25" customHeight="1">
      <c r="A59" s="164" t="str">
        <f>IF(OR(B59&lt;&gt;"",D59&lt;&gt;""),"["&amp;TEXT($B$2,"##")&amp;"-"&amp;TEXT(ROW()-12,"##")&amp;"]","")</f>
        <v>[Account Module-47]</v>
      </c>
      <c r="B59" s="164" t="s">
        <v>205</v>
      </c>
      <c r="C59" s="164" t="s">
        <v>238</v>
      </c>
      <c r="D59" s="164" t="s">
        <v>357</v>
      </c>
      <c r="E59" s="164" t="s">
        <v>55</v>
      </c>
      <c r="F59" s="164" t="s">
        <v>24</v>
      </c>
      <c r="G59" s="168">
        <v>42707</v>
      </c>
      <c r="H59" s="176"/>
      <c r="I59" s="91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206</v>
      </c>
      <c r="C60" s="89" t="s">
        <v>180</v>
      </c>
      <c r="D60" s="89" t="s">
        <v>358</v>
      </c>
      <c r="E60" s="89" t="s">
        <v>55</v>
      </c>
      <c r="F60" s="89" t="s">
        <v>22</v>
      </c>
      <c r="G60" s="161">
        <v>42707</v>
      </c>
      <c r="H60" s="90"/>
      <c r="I60" s="91"/>
    </row>
    <row r="61" spans="1:9" s="152" customFormat="1" ht="77.25" customHeight="1">
      <c r="A61" s="146" t="str">
        <f>IF(OR(B55&lt;&gt;"",D55&lt;&gt;""),"["&amp;TEXT($B$2,"##")&amp;"-"&amp;TEXT(ROW()-12,"##")&amp;"]","")</f>
        <v>[Account Module-49]</v>
      </c>
      <c r="B61" s="146" t="s">
        <v>210</v>
      </c>
      <c r="C61" s="146" t="s">
        <v>152</v>
      </c>
      <c r="D61" s="146" t="s">
        <v>359</v>
      </c>
      <c r="E61" s="146" t="s">
        <v>55</v>
      </c>
      <c r="F61" s="146" t="s">
        <v>22</v>
      </c>
      <c r="G61" s="161">
        <v>42707</v>
      </c>
      <c r="H61" s="149"/>
      <c r="I61" s="150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213</v>
      </c>
      <c r="C62" s="89" t="s">
        <v>168</v>
      </c>
      <c r="D62" s="89" t="s">
        <v>360</v>
      </c>
      <c r="E62" s="89" t="s">
        <v>55</v>
      </c>
      <c r="F62" s="89" t="s">
        <v>24</v>
      </c>
      <c r="G62" s="161">
        <v>42707</v>
      </c>
      <c r="H62" s="90"/>
      <c r="I62" s="91"/>
    </row>
    <row r="63" spans="1:9" ht="77.25" customHeight="1">
      <c r="A63" s="164" t="str">
        <f t="shared" ref="A63:A67" si="3">IF(OR(B62&lt;&gt;"",D62&lt;&gt;""),"["&amp;TEXT($B$2,"##")&amp;"-"&amp;TEXT(ROW()-12,"##")&amp;"]","")</f>
        <v>[Account Module-51]</v>
      </c>
      <c r="B63" s="164" t="s">
        <v>214</v>
      </c>
      <c r="C63" s="164" t="s">
        <v>169</v>
      </c>
      <c r="D63" s="164" t="s">
        <v>361</v>
      </c>
      <c r="E63" s="164" t="s">
        <v>55</v>
      </c>
      <c r="F63" s="164" t="s">
        <v>24</v>
      </c>
      <c r="G63" s="168">
        <v>42707</v>
      </c>
      <c r="H63" s="176"/>
      <c r="I63" s="91"/>
    </row>
    <row r="64" spans="1:9" ht="77.25" customHeight="1">
      <c r="A64" s="164" t="str">
        <f t="shared" si="3"/>
        <v>[Account Module-52]</v>
      </c>
      <c r="B64" s="164" t="s">
        <v>217</v>
      </c>
      <c r="C64" s="164" t="s">
        <v>170</v>
      </c>
      <c r="D64" s="164" t="s">
        <v>361</v>
      </c>
      <c r="E64" s="164" t="s">
        <v>55</v>
      </c>
      <c r="F64" s="164" t="s">
        <v>24</v>
      </c>
      <c r="G64" s="168">
        <v>42707</v>
      </c>
      <c r="H64" s="176"/>
      <c r="I64" s="91"/>
    </row>
    <row r="65" spans="1:9" ht="77.25" customHeight="1">
      <c r="A65" s="164" t="str">
        <f t="shared" si="3"/>
        <v>[Account Module-53]</v>
      </c>
      <c r="B65" s="164" t="s">
        <v>218</v>
      </c>
      <c r="C65" s="164" t="s">
        <v>171</v>
      </c>
      <c r="D65" s="164" t="s">
        <v>362</v>
      </c>
      <c r="E65" s="164" t="s">
        <v>55</v>
      </c>
      <c r="F65" s="164" t="s">
        <v>24</v>
      </c>
      <c r="G65" s="168">
        <v>42707</v>
      </c>
      <c r="H65" s="176"/>
      <c r="I65" s="91"/>
    </row>
    <row r="66" spans="1:9" ht="77.25" customHeight="1">
      <c r="A66" s="164" t="str">
        <f t="shared" si="3"/>
        <v>[Account Module-54]</v>
      </c>
      <c r="B66" s="164" t="s">
        <v>219</v>
      </c>
      <c r="C66" s="164" t="s">
        <v>172</v>
      </c>
      <c r="D66" s="164" t="s">
        <v>363</v>
      </c>
      <c r="E66" s="164" t="s">
        <v>55</v>
      </c>
      <c r="F66" s="164" t="s">
        <v>24</v>
      </c>
      <c r="G66" s="168">
        <v>42707</v>
      </c>
      <c r="H66" s="176"/>
      <c r="I66" s="91"/>
    </row>
    <row r="67" spans="1:9" ht="77.25" customHeight="1">
      <c r="A67" s="164" t="str">
        <f t="shared" si="3"/>
        <v>[Account Module-55]</v>
      </c>
      <c r="B67" s="164" t="s">
        <v>221</v>
      </c>
      <c r="C67" s="164" t="s">
        <v>220</v>
      </c>
      <c r="D67" s="164" t="s">
        <v>363</v>
      </c>
      <c r="E67" s="164" t="s">
        <v>55</v>
      </c>
      <c r="F67" s="164" t="s">
        <v>24</v>
      </c>
      <c r="G67" s="168">
        <v>42707</v>
      </c>
      <c r="H67" s="176"/>
      <c r="I67" s="91"/>
    </row>
    <row r="68" spans="1:9" ht="77.25" customHeight="1">
      <c r="A68" s="164" t="str">
        <f>IF(OR(B68&lt;&gt;"",D68&lt;&gt;""),"["&amp;TEXT($B$2,"##")&amp;"-"&amp;TEXT(ROW()-12,"##")&amp;"]","")</f>
        <v>[Account Module-56]</v>
      </c>
      <c r="B68" s="164" t="s">
        <v>222</v>
      </c>
      <c r="C68" s="164" t="s">
        <v>173</v>
      </c>
      <c r="D68" s="164" t="s">
        <v>364</v>
      </c>
      <c r="E68" s="164" t="s">
        <v>55</v>
      </c>
      <c r="F68" s="164" t="s">
        <v>24</v>
      </c>
      <c r="G68" s="168">
        <v>42707</v>
      </c>
      <c r="H68" s="176"/>
      <c r="I68" s="91"/>
    </row>
    <row r="69" spans="1:9" ht="77.25" customHeight="1">
      <c r="A69" s="164" t="str">
        <f>IF(OR(B69&lt;&gt;"",D69&lt;&gt;""),"["&amp;TEXT($B$2,"##")&amp;"-"&amp;TEXT(ROW()-12,"##")&amp;"]","")</f>
        <v>[Account Module-57]</v>
      </c>
      <c r="B69" s="164" t="s">
        <v>223</v>
      </c>
      <c r="C69" s="164" t="s">
        <v>192</v>
      </c>
      <c r="D69" s="164" t="s">
        <v>193</v>
      </c>
      <c r="E69" s="164"/>
      <c r="F69" s="164" t="s">
        <v>24</v>
      </c>
      <c r="G69" s="168">
        <v>42707</v>
      </c>
      <c r="H69" s="176"/>
      <c r="I69" s="91"/>
    </row>
    <row r="70" spans="1:9" ht="77.25" customHeight="1">
      <c r="A70" s="164" t="str">
        <f>IF(OR(B68&lt;&gt;"",D68&lt;&gt;""),"["&amp;TEXT($B$2,"##")&amp;"-"&amp;TEXT(ROW()-12,"##")&amp;"]","")</f>
        <v>[Account Module-58]</v>
      </c>
      <c r="B70" s="164" t="s">
        <v>224</v>
      </c>
      <c r="C70" s="164" t="s">
        <v>174</v>
      </c>
      <c r="D70" s="164" t="s">
        <v>365</v>
      </c>
      <c r="E70" s="164" t="s">
        <v>55</v>
      </c>
      <c r="F70" s="164" t="s">
        <v>24</v>
      </c>
      <c r="G70" s="168">
        <v>42707</v>
      </c>
      <c r="H70" s="176"/>
      <c r="I70" s="91"/>
    </row>
    <row r="71" spans="1:9" ht="77.25" customHeight="1">
      <c r="A71" s="164" t="str">
        <f t="shared" ref="A71" si="4">IF(OR(B70&lt;&gt;"",D70&lt;&gt;""),"["&amp;TEXT($B$2,"##")&amp;"-"&amp;TEXT(ROW()-12,"##")&amp;"]","")</f>
        <v>[Account Module-59]</v>
      </c>
      <c r="B71" s="164" t="s">
        <v>225</v>
      </c>
      <c r="C71" s="164" t="s">
        <v>175</v>
      </c>
      <c r="D71" s="164" t="s">
        <v>366</v>
      </c>
      <c r="E71" s="164" t="s">
        <v>55</v>
      </c>
      <c r="F71" s="164" t="s">
        <v>24</v>
      </c>
      <c r="G71" s="168">
        <v>42707</v>
      </c>
      <c r="H71" s="176"/>
      <c r="I71" s="91"/>
    </row>
    <row r="72" spans="1:9" ht="77.25" customHeight="1">
      <c r="A72" s="164" t="str">
        <f>IF(OR(B72&lt;&gt;"",D72&lt;&gt;""),"["&amp;TEXT($B$2,"##")&amp;"-"&amp;TEXT(ROW()-12,"##")&amp;"]","")</f>
        <v>[Account Module-60]</v>
      </c>
      <c r="B72" s="164" t="s">
        <v>226</v>
      </c>
      <c r="C72" s="164" t="s">
        <v>176</v>
      </c>
      <c r="D72" s="164" t="s">
        <v>367</v>
      </c>
      <c r="E72" s="164" t="s">
        <v>55</v>
      </c>
      <c r="F72" s="164" t="s">
        <v>24</v>
      </c>
      <c r="G72" s="168">
        <v>42707</v>
      </c>
      <c r="H72" s="176"/>
      <c r="I72" s="91"/>
    </row>
    <row r="73" spans="1:9" ht="77.25" customHeight="1">
      <c r="A73" s="164" t="str">
        <f>IF(OR(B73&lt;&gt;"",D73&lt;&gt;""),"["&amp;TEXT($B$2,"##")&amp;"-"&amp;TEXT(ROW()-12,"##")&amp;"]","")</f>
        <v>[Account Module-61]</v>
      </c>
      <c r="B73" s="164" t="s">
        <v>227</v>
      </c>
      <c r="C73" s="164" t="s">
        <v>153</v>
      </c>
      <c r="D73" s="164" t="s">
        <v>367</v>
      </c>
      <c r="E73" s="164" t="s">
        <v>55</v>
      </c>
      <c r="F73" s="164" t="s">
        <v>24</v>
      </c>
      <c r="G73" s="168">
        <v>42707</v>
      </c>
      <c r="H73" s="176"/>
      <c r="I73" s="91"/>
    </row>
    <row r="74" spans="1:9" ht="77.25" customHeight="1">
      <c r="A74" s="164" t="str">
        <f>IF(OR(B73&lt;&gt;"",D73&lt;&gt;""),"["&amp;TEXT($B$2,"##")&amp;"-"&amp;TEXT(ROW()-12,"##")&amp;"]","")</f>
        <v>[Account Module-62]</v>
      </c>
      <c r="B74" s="164" t="s">
        <v>228</v>
      </c>
      <c r="C74" s="164" t="s">
        <v>154</v>
      </c>
      <c r="D74" s="164" t="s">
        <v>367</v>
      </c>
      <c r="E74" s="164" t="s">
        <v>55</v>
      </c>
      <c r="F74" s="164" t="s">
        <v>24</v>
      </c>
      <c r="G74" s="168">
        <v>42707</v>
      </c>
      <c r="H74" s="176"/>
      <c r="I74" s="91"/>
    </row>
    <row r="75" spans="1:9" ht="77.25" customHeight="1">
      <c r="A75" s="164" t="str">
        <f>IF(OR(B72&lt;&gt;"",D72&lt;&gt;""),"["&amp;TEXT($B$2,"##")&amp;"-"&amp;TEXT(ROW()-12,"##")&amp;"]","")</f>
        <v>[Account Module-63]</v>
      </c>
      <c r="B75" s="164" t="s">
        <v>229</v>
      </c>
      <c r="C75" s="164" t="s">
        <v>177</v>
      </c>
      <c r="D75" s="164" t="s">
        <v>362</v>
      </c>
      <c r="E75" s="164" t="s">
        <v>55</v>
      </c>
      <c r="F75" s="164" t="s">
        <v>24</v>
      </c>
      <c r="G75" s="168">
        <v>42707</v>
      </c>
      <c r="H75" s="176"/>
      <c r="I75" s="91"/>
    </row>
    <row r="76" spans="1:9" ht="77.25" customHeight="1">
      <c r="A76" s="164" t="str">
        <f>IF(OR(B75&lt;&gt;"",D75&lt;&gt;""),"["&amp;TEXT($B$2,"##")&amp;"-"&amp;TEXT(ROW()-12,"##")&amp;"]","")</f>
        <v>[Account Module-64]</v>
      </c>
      <c r="B76" s="164" t="s">
        <v>230</v>
      </c>
      <c r="C76" s="164" t="s">
        <v>178</v>
      </c>
      <c r="D76" s="164" t="s">
        <v>366</v>
      </c>
      <c r="E76" s="164" t="s">
        <v>55</v>
      </c>
      <c r="F76" s="164" t="s">
        <v>24</v>
      </c>
      <c r="G76" s="168">
        <v>42707</v>
      </c>
      <c r="H76" s="176"/>
      <c r="I76" s="91"/>
    </row>
    <row r="77" spans="1:9" ht="57" customHeight="1">
      <c r="A77" s="164" t="str">
        <f>IF(OR(B77&lt;&gt;"",D77&lt;&gt;""),"["&amp;TEXT($B$2,"##")&amp;"-"&amp;TEXT(ROW()-12,"##")&amp;"]","")</f>
        <v>[Account Module-65]</v>
      </c>
      <c r="B77" s="164" t="s">
        <v>235</v>
      </c>
      <c r="C77" s="164" t="s">
        <v>232</v>
      </c>
      <c r="D77" s="164" t="s">
        <v>366</v>
      </c>
      <c r="E77" s="164" t="s">
        <v>55</v>
      </c>
      <c r="F77" s="164" t="s">
        <v>24</v>
      </c>
      <c r="G77" s="168">
        <v>42707</v>
      </c>
      <c r="H77" s="176"/>
      <c r="I77" s="91"/>
    </row>
    <row r="78" spans="1:9" ht="42" customHeight="1">
      <c r="A78" s="164" t="str">
        <f>IF(OR(B78&lt;&gt;"",D78&lt;&gt;""),"["&amp;TEXT($B$2,"##")&amp;"-"&amp;TEXT(ROW()-12,"##")&amp;"]","")</f>
        <v>[Account Module-66]</v>
      </c>
      <c r="B78" s="164" t="s">
        <v>236</v>
      </c>
      <c r="C78" s="164" t="s">
        <v>234</v>
      </c>
      <c r="D78" s="164" t="s">
        <v>366</v>
      </c>
      <c r="E78" s="164" t="s">
        <v>55</v>
      </c>
      <c r="F78" s="164" t="s">
        <v>24</v>
      </c>
      <c r="G78" s="168">
        <v>42707</v>
      </c>
      <c r="H78" s="176"/>
      <c r="I78" s="91"/>
    </row>
    <row r="79" spans="1:9" ht="77.25" customHeight="1">
      <c r="A79" s="164" t="str">
        <f>IF(OR(B79&lt;&gt;"",D79&lt;&gt;""),"["&amp;TEXT($B$2,"##")&amp;"-"&amp;TEXT(ROW()-12,"##")&amp;"]","")</f>
        <v>[Account Module-67]</v>
      </c>
      <c r="B79" s="164" t="s">
        <v>237</v>
      </c>
      <c r="C79" s="164" t="s">
        <v>238</v>
      </c>
      <c r="D79" s="164" t="s">
        <v>368</v>
      </c>
      <c r="E79" s="164" t="s">
        <v>55</v>
      </c>
      <c r="F79" s="164" t="s">
        <v>24</v>
      </c>
      <c r="G79" s="168">
        <v>42707</v>
      </c>
      <c r="H79" s="176"/>
      <c r="I79" s="91"/>
    </row>
    <row r="80" spans="1:9" s="152" customFormat="1" ht="77.25" customHeight="1">
      <c r="A80" s="164" t="str">
        <f>IF(OR(B57&lt;&gt;"",D57&lt;&gt;""),"["&amp;TEXT($B$2,"##")&amp;"-"&amp;TEXT(ROW()-12,"##")&amp;"]","")</f>
        <v>[Account Module-68]</v>
      </c>
      <c r="B80" s="164" t="s">
        <v>239</v>
      </c>
      <c r="C80" s="164" t="s">
        <v>179</v>
      </c>
      <c r="D80" s="164" t="s">
        <v>369</v>
      </c>
      <c r="E80" s="164" t="s">
        <v>55</v>
      </c>
      <c r="F80" s="164" t="s">
        <v>24</v>
      </c>
      <c r="G80" s="168">
        <v>42707</v>
      </c>
      <c r="H80" s="176"/>
      <c r="I80" s="150"/>
    </row>
    <row r="81" spans="1:9" s="152" customFormat="1" ht="15.75" customHeight="1">
      <c r="A81" s="146" t="str">
        <f>IF(OR(B81&lt;&gt;"",D81&lt;&gt;""),"["&amp;TEXT($B$2,"##")&amp;"-"&amp;TEXT(ROW()-12,"##")&amp;"]","")</f>
        <v>[Account Module-69]</v>
      </c>
      <c r="B81" s="146" t="s">
        <v>243</v>
      </c>
      <c r="C81" s="146" t="s">
        <v>244</v>
      </c>
      <c r="D81" s="146" t="s">
        <v>245</v>
      </c>
      <c r="E81" s="146" t="s">
        <v>55</v>
      </c>
      <c r="F81" s="146" t="s">
        <v>22</v>
      </c>
      <c r="G81" s="161">
        <v>42707</v>
      </c>
      <c r="H81" s="149"/>
      <c r="I81" s="150"/>
    </row>
    <row r="82" spans="1:9" s="152" customFormat="1" ht="77.25" customHeight="1">
      <c r="A82" s="164" t="str">
        <f>IF(OR(B82&lt;&gt;"",D82&lt;&gt;""),"["&amp;TEXT($B$2,"##")&amp;"-"&amp;TEXT(ROW()-12,"##")&amp;"]","")</f>
        <v>[Account Module-70]</v>
      </c>
      <c r="B82" s="164" t="s">
        <v>240</v>
      </c>
      <c r="C82" s="164" t="s">
        <v>241</v>
      </c>
      <c r="D82" s="164" t="s">
        <v>369</v>
      </c>
      <c r="E82" s="164" t="s">
        <v>55</v>
      </c>
      <c r="F82" s="164" t="s">
        <v>24</v>
      </c>
      <c r="G82" s="168">
        <v>42707</v>
      </c>
      <c r="H82" s="176"/>
      <c r="I82" s="150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206</v>
      </c>
      <c r="C83" s="89" t="s">
        <v>180</v>
      </c>
      <c r="D83" s="89" t="s">
        <v>370</v>
      </c>
      <c r="E83" s="89" t="s">
        <v>55</v>
      </c>
      <c r="F83" s="89" t="s">
        <v>22</v>
      </c>
      <c r="G83" s="161">
        <v>42707</v>
      </c>
      <c r="H83" s="90"/>
      <c r="I83" s="91"/>
    </row>
    <row r="84" spans="1:9" s="68" customFormat="1" ht="22.5" customHeight="1">
      <c r="A84" s="86"/>
      <c r="B84" s="85" t="s">
        <v>103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246</v>
      </c>
      <c r="C85" s="89" t="s">
        <v>155</v>
      </c>
      <c r="D85" s="89" t="s">
        <v>371</v>
      </c>
      <c r="E85" s="89" t="s">
        <v>55</v>
      </c>
      <c r="F85" s="89" t="s">
        <v>22</v>
      </c>
      <c r="G85" s="161">
        <v>42707</v>
      </c>
      <c r="H85" s="90"/>
      <c r="I85" s="91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247</v>
      </c>
      <c r="C86" s="89" t="s">
        <v>248</v>
      </c>
      <c r="D86" s="89" t="s">
        <v>249</v>
      </c>
      <c r="E86" s="89" t="s">
        <v>55</v>
      </c>
      <c r="F86" s="89" t="s">
        <v>22</v>
      </c>
      <c r="G86" s="161">
        <v>42707</v>
      </c>
      <c r="H86" s="90"/>
      <c r="I86" s="91"/>
    </row>
    <row r="87" spans="1:9" s="157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53" t="s">
        <v>289</v>
      </c>
      <c r="C87" s="153" t="s">
        <v>290</v>
      </c>
      <c r="D87" s="153" t="s">
        <v>331</v>
      </c>
      <c r="E87" s="153" t="s">
        <v>55</v>
      </c>
      <c r="F87" s="153" t="s">
        <v>22</v>
      </c>
      <c r="G87" s="161">
        <v>42707</v>
      </c>
      <c r="H87" s="158"/>
      <c r="I87" s="156"/>
    </row>
    <row r="88" spans="1:9" s="157" customFormat="1" ht="77.25" customHeight="1">
      <c r="A88" s="89" t="str">
        <f t="shared" si="5"/>
        <v>[Account Module-75]</v>
      </c>
      <c r="B88" s="153" t="s">
        <v>294</v>
      </c>
      <c r="C88" s="153" t="s">
        <v>295</v>
      </c>
      <c r="D88" s="154" t="s">
        <v>314</v>
      </c>
      <c r="E88" s="159" t="s">
        <v>55</v>
      </c>
      <c r="F88" s="153" t="s">
        <v>22</v>
      </c>
      <c r="G88" s="161">
        <v>42707</v>
      </c>
      <c r="H88" s="158"/>
      <c r="I88" s="156"/>
    </row>
    <row r="89" spans="1:9" ht="77.25" customHeight="1">
      <c r="A89" s="164" t="str">
        <f>IF(OR(B89&lt;&gt;"",D89&lt;&gt;""),"["&amp;TEXT($B$2,"##")&amp;"-"&amp;TEXT(ROW()-13,"##")&amp;"]","")</f>
        <v>[Account Module-76]</v>
      </c>
      <c r="B89" s="164" t="s">
        <v>250</v>
      </c>
      <c r="C89" s="164" t="s">
        <v>181</v>
      </c>
      <c r="D89" s="164" t="s">
        <v>372</v>
      </c>
      <c r="E89" s="164" t="s">
        <v>55</v>
      </c>
      <c r="F89" s="164" t="s">
        <v>24</v>
      </c>
      <c r="G89" s="168">
        <v>42707</v>
      </c>
      <c r="H89" s="176"/>
      <c r="I89" s="91"/>
    </row>
    <row r="90" spans="1:9" ht="77.25" customHeight="1">
      <c r="A90" s="164" t="str">
        <f>IF(OR(B89&lt;&gt;"",D89&lt;&gt;""),"["&amp;TEXT($B$2,"##")&amp;"-"&amp;TEXT(ROW()-12,"##")&amp;"]","")</f>
        <v>[Account Module-78]</v>
      </c>
      <c r="B90" s="164" t="s">
        <v>253</v>
      </c>
      <c r="C90" s="164" t="s">
        <v>178</v>
      </c>
      <c r="D90" s="164" t="s">
        <v>373</v>
      </c>
      <c r="E90" s="164" t="s">
        <v>55</v>
      </c>
      <c r="F90" s="164" t="s">
        <v>24</v>
      </c>
      <c r="G90" s="168">
        <v>42707</v>
      </c>
      <c r="H90" s="176"/>
      <c r="I90" s="91"/>
    </row>
    <row r="91" spans="1:9" ht="77.25" customHeight="1">
      <c r="A91" s="164" t="str">
        <f>IF(OR(B91&lt;&gt;"",D91&lt;&gt;""),"["&amp;TEXT($B$2,"##")&amp;"-"&amp;TEXT(ROW()-12,"##")&amp;"]","")</f>
        <v>[Account Module-79]</v>
      </c>
      <c r="B91" s="164" t="s">
        <v>252</v>
      </c>
      <c r="C91" s="164" t="s">
        <v>232</v>
      </c>
      <c r="D91" s="164" t="s">
        <v>373</v>
      </c>
      <c r="E91" s="164" t="s">
        <v>55</v>
      </c>
      <c r="F91" s="164" t="s">
        <v>24</v>
      </c>
      <c r="G91" s="168">
        <v>42707</v>
      </c>
      <c r="H91" s="176"/>
      <c r="I91" s="91"/>
    </row>
    <row r="92" spans="1:9" ht="15.75" customHeight="1">
      <c r="A92" s="164" t="str">
        <f>IF(OR(B92&lt;&gt;"",D92&lt;&gt;""),"["&amp;TEXT($B$2,"##")&amp;"-"&amp;TEXT(ROW()-12,"##")&amp;"]","")</f>
        <v>[Account Module-80]</v>
      </c>
      <c r="B92" s="164" t="s">
        <v>251</v>
      </c>
      <c r="C92" s="164" t="s">
        <v>234</v>
      </c>
      <c r="D92" s="164" t="s">
        <v>373</v>
      </c>
      <c r="E92" s="164" t="s">
        <v>55</v>
      </c>
      <c r="F92" s="164" t="s">
        <v>24</v>
      </c>
      <c r="G92" s="168">
        <v>42707</v>
      </c>
      <c r="H92" s="176"/>
      <c r="I92" s="91"/>
    </row>
    <row r="93" spans="1:9" ht="77.25" customHeight="1">
      <c r="A93" s="164" t="str">
        <f>IF(OR(B93&lt;&gt;"",D93&lt;&gt;""),"["&amp;TEXT($B$2,"##")&amp;"-"&amp;TEXT(ROW()-13,"##")&amp;"]","")</f>
        <v>[Account Module-80]</v>
      </c>
      <c r="B93" s="164" t="s">
        <v>126</v>
      </c>
      <c r="C93" s="164" t="s">
        <v>182</v>
      </c>
      <c r="D93" s="164" t="s">
        <v>372</v>
      </c>
      <c r="E93" s="164" t="s">
        <v>55</v>
      </c>
      <c r="F93" s="164" t="s">
        <v>24</v>
      </c>
      <c r="G93" s="168">
        <v>42707</v>
      </c>
      <c r="H93" s="176"/>
      <c r="I93" s="91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104</v>
      </c>
      <c r="C94" s="89" t="s">
        <v>183</v>
      </c>
      <c r="D94" s="89" t="s">
        <v>374</v>
      </c>
      <c r="E94" s="89" t="s">
        <v>55</v>
      </c>
      <c r="F94" s="89" t="s">
        <v>22</v>
      </c>
      <c r="G94" s="161">
        <v>42707</v>
      </c>
      <c r="H94" s="90"/>
      <c r="I94" s="91"/>
    </row>
    <row r="95" spans="1:9" s="68" customFormat="1">
      <c r="A95" s="86"/>
      <c r="B95" s="85" t="s">
        <v>134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135</v>
      </c>
      <c r="C96" s="89" t="s">
        <v>254</v>
      </c>
      <c r="D96" s="89" t="s">
        <v>139</v>
      </c>
      <c r="E96" s="89" t="s">
        <v>55</v>
      </c>
      <c r="F96" s="89" t="s">
        <v>22</v>
      </c>
      <c r="G96" s="161">
        <v>42707</v>
      </c>
      <c r="H96" s="90"/>
      <c r="I96" s="91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255</v>
      </c>
      <c r="C97" s="89" t="s">
        <v>136</v>
      </c>
      <c r="D97" s="89" t="s">
        <v>256</v>
      </c>
      <c r="E97" s="89" t="s">
        <v>55</v>
      </c>
      <c r="F97" s="89" t="s">
        <v>22</v>
      </c>
      <c r="G97" s="161">
        <v>42707</v>
      </c>
      <c r="H97" s="90"/>
      <c r="I97" s="91"/>
    </row>
    <row r="98" spans="1:9" s="157" customFormat="1" ht="25.5">
      <c r="A98" s="153" t="str">
        <f t="shared" ref="A98:A117" si="6">IF(OR(B98&lt;&gt;"",D98&lt;&gt;""),"["&amp;TEXT($B$2,"##")&amp;"-"&amp;TEXT(ROW()-14,"##")&amp;"]","")</f>
        <v>[Account Module-84]</v>
      </c>
      <c r="B98" s="153" t="s">
        <v>296</v>
      </c>
      <c r="C98" s="153" t="s">
        <v>297</v>
      </c>
      <c r="D98" s="153" t="s">
        <v>331</v>
      </c>
      <c r="E98" s="153" t="s">
        <v>55</v>
      </c>
      <c r="F98" s="153" t="s">
        <v>22</v>
      </c>
      <c r="G98" s="161">
        <v>42707</v>
      </c>
      <c r="H98" s="158"/>
      <c r="I98" s="156"/>
    </row>
    <row r="99" spans="1:9" s="157" customFormat="1" ht="25.5">
      <c r="A99" s="153" t="str">
        <f t="shared" si="6"/>
        <v>[Account Module-85]</v>
      </c>
      <c r="B99" s="153" t="s">
        <v>298</v>
      </c>
      <c r="C99" s="153" t="s">
        <v>299</v>
      </c>
      <c r="D99" s="153" t="s">
        <v>300</v>
      </c>
      <c r="E99" s="153" t="s">
        <v>55</v>
      </c>
      <c r="F99" s="153" t="s">
        <v>22</v>
      </c>
      <c r="G99" s="161">
        <v>42707</v>
      </c>
      <c r="H99" s="158"/>
      <c r="I99" s="156"/>
    </row>
    <row r="100" spans="1:9" s="157" customFormat="1" ht="25.5">
      <c r="A100" s="153" t="str">
        <f t="shared" si="6"/>
        <v>[Account Module-86]</v>
      </c>
      <c r="B100" s="153" t="s">
        <v>301</v>
      </c>
      <c r="C100" s="153" t="s">
        <v>302</v>
      </c>
      <c r="D100" s="153" t="s">
        <v>331</v>
      </c>
      <c r="E100" s="153" t="s">
        <v>55</v>
      </c>
      <c r="F100" s="153" t="s">
        <v>22</v>
      </c>
      <c r="G100" s="161">
        <v>42707</v>
      </c>
      <c r="H100" s="158"/>
      <c r="I100" s="156"/>
    </row>
    <row r="101" spans="1:9" s="157" customFormat="1" ht="77.25" customHeight="1">
      <c r="A101" s="153" t="str">
        <f t="shared" si="6"/>
        <v>[Account Module-87]</v>
      </c>
      <c r="B101" s="153" t="s">
        <v>306</v>
      </c>
      <c r="C101" s="153" t="s">
        <v>303</v>
      </c>
      <c r="D101" s="153" t="s">
        <v>331</v>
      </c>
      <c r="E101" s="153" t="s">
        <v>55</v>
      </c>
      <c r="F101" s="153" t="s">
        <v>22</v>
      </c>
      <c r="G101" s="161">
        <v>42707</v>
      </c>
      <c r="H101" s="158"/>
      <c r="I101" s="156"/>
    </row>
    <row r="102" spans="1:9" s="157" customFormat="1" ht="77.25" customHeight="1">
      <c r="A102" s="153" t="str">
        <f t="shared" si="6"/>
        <v>[Account Module-88]</v>
      </c>
      <c r="B102" s="153" t="s">
        <v>304</v>
      </c>
      <c r="C102" s="153" t="s">
        <v>305</v>
      </c>
      <c r="D102" s="154" t="s">
        <v>285</v>
      </c>
      <c r="E102" s="159" t="s">
        <v>55</v>
      </c>
      <c r="F102" s="153" t="s">
        <v>22</v>
      </c>
      <c r="G102" s="161">
        <v>42707</v>
      </c>
      <c r="H102" s="158"/>
      <c r="I102" s="156"/>
    </row>
    <row r="103" spans="1:9" s="157" customFormat="1" ht="77.25" customHeight="1">
      <c r="A103" s="153" t="str">
        <f t="shared" si="6"/>
        <v>[Account Module-89]</v>
      </c>
      <c r="B103" s="153" t="s">
        <v>307</v>
      </c>
      <c r="C103" s="153" t="s">
        <v>308</v>
      </c>
      <c r="D103" s="154" t="s">
        <v>285</v>
      </c>
      <c r="E103" s="159" t="s">
        <v>55</v>
      </c>
      <c r="F103" s="153" t="s">
        <v>22</v>
      </c>
      <c r="G103" s="161">
        <v>42707</v>
      </c>
      <c r="H103" s="158"/>
      <c r="I103" s="156"/>
    </row>
    <row r="104" spans="1:9" ht="51">
      <c r="A104" s="164" t="str">
        <f t="shared" si="6"/>
        <v>[Account Module-90]</v>
      </c>
      <c r="B104" s="164" t="s">
        <v>137</v>
      </c>
      <c r="C104" s="164" t="s">
        <v>156</v>
      </c>
      <c r="D104" s="164" t="s">
        <v>138</v>
      </c>
      <c r="E104" s="164" t="s">
        <v>55</v>
      </c>
      <c r="F104" s="164" t="s">
        <v>24</v>
      </c>
      <c r="G104" s="168">
        <v>42707</v>
      </c>
      <c r="H104" s="176"/>
      <c r="I104" s="91"/>
    </row>
    <row r="105" spans="1:9" ht="38.25">
      <c r="A105" s="164" t="str">
        <f t="shared" si="6"/>
        <v>[Account Module-91]</v>
      </c>
      <c r="B105" s="164" t="s">
        <v>140</v>
      </c>
      <c r="C105" s="164" t="s">
        <v>157</v>
      </c>
      <c r="D105" s="164" t="s">
        <v>142</v>
      </c>
      <c r="E105" s="164" t="s">
        <v>55</v>
      </c>
      <c r="F105" s="164" t="s">
        <v>24</v>
      </c>
      <c r="G105" s="168">
        <v>42707</v>
      </c>
      <c r="H105" s="176"/>
      <c r="I105" s="91"/>
    </row>
    <row r="106" spans="1:9" ht="38.25">
      <c r="A106" s="164" t="str">
        <f t="shared" si="6"/>
        <v>[Account Module-92]</v>
      </c>
      <c r="B106" s="164" t="s">
        <v>143</v>
      </c>
      <c r="C106" s="164" t="s">
        <v>158</v>
      </c>
      <c r="D106" s="164" t="s">
        <v>144</v>
      </c>
      <c r="E106" s="164" t="s">
        <v>55</v>
      </c>
      <c r="F106" s="164" t="s">
        <v>24</v>
      </c>
      <c r="G106" s="168">
        <v>42707</v>
      </c>
      <c r="H106" s="176"/>
      <c r="I106" s="91"/>
    </row>
    <row r="107" spans="1:9" ht="38.25">
      <c r="A107" s="164" t="str">
        <f>IF(OR(B107&lt;&gt;"",D107&lt;&gt;""),"["&amp;TEXT($B$2,"##")&amp;"-"&amp;TEXT(ROW()-14,"##")&amp;"]","")</f>
        <v>[Account Module-93]</v>
      </c>
      <c r="B107" s="164" t="s">
        <v>145</v>
      </c>
      <c r="C107" s="164" t="s">
        <v>159</v>
      </c>
      <c r="D107" s="164" t="s">
        <v>144</v>
      </c>
      <c r="E107" s="164" t="s">
        <v>55</v>
      </c>
      <c r="F107" s="164" t="s">
        <v>24</v>
      </c>
      <c r="G107" s="168">
        <v>42707</v>
      </c>
      <c r="H107" s="176"/>
      <c r="I107" s="91"/>
    </row>
    <row r="108" spans="1:9" ht="51">
      <c r="A108" s="89" t="str">
        <f>IF(OR(B108&lt;&gt;"",D108&lt;&gt;""),"["&amp;TEXT($B$2,"##")&amp;"-"&amp;TEXT(ROW()-14,"##")&amp;"]","")</f>
        <v>[Account Module-94]</v>
      </c>
      <c r="B108" s="89" t="s">
        <v>258</v>
      </c>
      <c r="C108" s="89" t="s">
        <v>259</v>
      </c>
      <c r="D108" s="89" t="s">
        <v>147</v>
      </c>
      <c r="E108" s="89" t="s">
        <v>55</v>
      </c>
      <c r="F108" s="89" t="s">
        <v>22</v>
      </c>
      <c r="G108" s="161">
        <v>42707</v>
      </c>
      <c r="H108" s="90"/>
      <c r="I108" s="91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260</v>
      </c>
      <c r="C109" s="89" t="s">
        <v>261</v>
      </c>
      <c r="D109" s="89" t="s">
        <v>262</v>
      </c>
      <c r="E109" s="89" t="s">
        <v>55</v>
      </c>
      <c r="F109" s="89" t="s">
        <v>22</v>
      </c>
      <c r="G109" s="161">
        <v>42707</v>
      </c>
      <c r="H109" s="90"/>
      <c r="I109" s="91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263</v>
      </c>
      <c r="C110" s="89" t="s">
        <v>264</v>
      </c>
      <c r="D110" s="89" t="s">
        <v>262</v>
      </c>
      <c r="E110" s="89" t="s">
        <v>55</v>
      </c>
      <c r="F110" s="89" t="s">
        <v>22</v>
      </c>
      <c r="G110" s="161">
        <v>42707</v>
      </c>
      <c r="H110" s="90"/>
      <c r="I110" s="91"/>
    </row>
    <row r="111" spans="1:9" ht="53.25" customHeight="1">
      <c r="A111" s="89" t="str">
        <f t="shared" si="6"/>
        <v>[Account Module-97]</v>
      </c>
      <c r="B111" s="89" t="s">
        <v>146</v>
      </c>
      <c r="C111" s="89" t="s">
        <v>160</v>
      </c>
      <c r="D111" s="89" t="s">
        <v>147</v>
      </c>
      <c r="E111" s="89" t="s">
        <v>55</v>
      </c>
      <c r="F111" s="89" t="s">
        <v>22</v>
      </c>
      <c r="G111" s="161">
        <v>42707</v>
      </c>
      <c r="H111" s="90"/>
      <c r="I111" s="91"/>
    </row>
    <row r="112" spans="1:9" ht="51">
      <c r="A112" s="89" t="str">
        <f t="shared" si="6"/>
        <v>[Account Module-98]</v>
      </c>
      <c r="B112" s="89" t="s">
        <v>265</v>
      </c>
      <c r="C112" s="89" t="s">
        <v>375</v>
      </c>
      <c r="D112" s="89" t="s">
        <v>376</v>
      </c>
      <c r="E112" s="89" t="s">
        <v>55</v>
      </c>
      <c r="F112" s="89" t="s">
        <v>22</v>
      </c>
      <c r="G112" s="161">
        <v>42707</v>
      </c>
      <c r="H112" s="90"/>
      <c r="I112" s="91"/>
    </row>
    <row r="113" spans="1:9" s="152" customFormat="1" ht="44.25" customHeight="1">
      <c r="A113" s="146" t="str">
        <f t="shared" si="6"/>
        <v>[Account Module-99]</v>
      </c>
      <c r="B113" s="146" t="s">
        <v>267</v>
      </c>
      <c r="C113" s="146" t="s">
        <v>269</v>
      </c>
      <c r="D113" s="146" t="s">
        <v>313</v>
      </c>
      <c r="E113" s="146" t="s">
        <v>55</v>
      </c>
      <c r="F113" s="146" t="s">
        <v>22</v>
      </c>
      <c r="G113" s="161">
        <v>42707</v>
      </c>
      <c r="H113" s="149"/>
      <c r="I113" s="150"/>
    </row>
    <row r="114" spans="1:9" ht="53.25" customHeight="1">
      <c r="A114" s="89" t="str">
        <f t="shared" si="6"/>
        <v>[Account Module-100]</v>
      </c>
      <c r="B114" s="89" t="s">
        <v>266</v>
      </c>
      <c r="C114" s="89" t="s">
        <v>272</v>
      </c>
      <c r="D114" s="89" t="s">
        <v>184</v>
      </c>
      <c r="E114" s="89" t="s">
        <v>55</v>
      </c>
      <c r="F114" s="89" t="s">
        <v>22</v>
      </c>
      <c r="G114" s="161">
        <v>42707</v>
      </c>
      <c r="H114" s="90"/>
      <c r="I114" s="91"/>
    </row>
    <row r="115" spans="1:9" ht="63.75">
      <c r="A115" s="89" t="str">
        <f t="shared" si="6"/>
        <v>[Account Module-101]</v>
      </c>
      <c r="B115" s="89" t="s">
        <v>268</v>
      </c>
      <c r="C115" s="89" t="s">
        <v>377</v>
      </c>
      <c r="D115" s="89" t="s">
        <v>378</v>
      </c>
      <c r="E115" s="89" t="s">
        <v>55</v>
      </c>
      <c r="F115" s="89" t="s">
        <v>22</v>
      </c>
      <c r="G115" s="161">
        <v>42707</v>
      </c>
      <c r="H115" s="90"/>
      <c r="I115" s="91"/>
    </row>
    <row r="116" spans="1:9" s="152" customFormat="1" ht="38.25">
      <c r="A116" s="146" t="str">
        <f t="shared" si="6"/>
        <v>[Account Module-102]</v>
      </c>
      <c r="B116" s="146" t="s">
        <v>270</v>
      </c>
      <c r="C116" s="146" t="s">
        <v>269</v>
      </c>
      <c r="D116" s="146" t="s">
        <v>313</v>
      </c>
      <c r="E116" s="146" t="s">
        <v>55</v>
      </c>
      <c r="F116" s="146" t="s">
        <v>22</v>
      </c>
      <c r="G116" s="161">
        <v>42707</v>
      </c>
      <c r="H116" s="149"/>
      <c r="I116" s="150"/>
    </row>
    <row r="117" spans="1:9" ht="51">
      <c r="A117" s="89" t="str">
        <f t="shared" si="6"/>
        <v>[Account Module-103]</v>
      </c>
      <c r="B117" s="89" t="s">
        <v>271</v>
      </c>
      <c r="C117" s="89" t="s">
        <v>273</v>
      </c>
      <c r="D117" s="89" t="s">
        <v>185</v>
      </c>
      <c r="E117" s="89" t="s">
        <v>55</v>
      </c>
      <c r="F117" s="89" t="s">
        <v>22</v>
      </c>
      <c r="G117" s="161">
        <v>42707</v>
      </c>
      <c r="H117" s="90"/>
      <c r="I117" s="91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2" t="s">
        <v>56</v>
      </c>
    </row>
    <row r="2" spans="1:3" ht="14.25" thickBot="1"/>
    <row r="3" spans="1:3" ht="14.25">
      <c r="A3" s="133" t="s">
        <v>16</v>
      </c>
      <c r="B3" s="134" t="s">
        <v>57</v>
      </c>
      <c r="C3" s="135" t="s">
        <v>58</v>
      </c>
    </row>
    <row r="4" spans="1:3" s="142" customFormat="1" ht="15">
      <c r="A4" s="141" t="s">
        <v>59</v>
      </c>
      <c r="B4" s="140" t="s">
        <v>128</v>
      </c>
      <c r="C4" s="140"/>
    </row>
    <row r="5" spans="1:3" s="142" customFormat="1" ht="15">
      <c r="A5" s="141" t="s">
        <v>60</v>
      </c>
      <c r="B5" s="140" t="s">
        <v>105</v>
      </c>
      <c r="C5" s="140"/>
    </row>
    <row r="6" spans="1:3" s="142" customFormat="1" ht="15">
      <c r="A6" s="141" t="s">
        <v>61</v>
      </c>
      <c r="B6" s="140" t="s">
        <v>91</v>
      </c>
      <c r="C6" s="140"/>
    </row>
    <row r="7" spans="1:3" s="142" customFormat="1" ht="15">
      <c r="A7" s="141" t="s">
        <v>62</v>
      </c>
      <c r="B7" s="140" t="s">
        <v>216</v>
      </c>
      <c r="C7" s="140"/>
    </row>
    <row r="8" spans="1:3" s="142" customFormat="1" ht="15">
      <c r="A8" s="141" t="s">
        <v>63</v>
      </c>
      <c r="B8" s="140" t="s">
        <v>68</v>
      </c>
      <c r="C8" s="140"/>
    </row>
    <row r="9" spans="1:3" s="142" customFormat="1" ht="15">
      <c r="A9" s="141" t="s">
        <v>64</v>
      </c>
      <c r="B9" s="140" t="s">
        <v>72</v>
      </c>
      <c r="C9" s="140"/>
    </row>
    <row r="10" spans="1:3" s="142" customFormat="1" ht="15">
      <c r="A10" s="141" t="s">
        <v>65</v>
      </c>
      <c r="B10" s="140" t="s">
        <v>129</v>
      </c>
      <c r="C10" s="140"/>
    </row>
    <row r="11" spans="1:3" s="142" customFormat="1" ht="15">
      <c r="A11" s="141" t="s">
        <v>66</v>
      </c>
      <c r="B11" s="140" t="s">
        <v>102</v>
      </c>
      <c r="C11" s="140"/>
    </row>
    <row r="12" spans="1:3" s="142" customFormat="1" ht="15">
      <c r="A12" s="141" t="s">
        <v>67</v>
      </c>
      <c r="B12" s="140" t="s">
        <v>242</v>
      </c>
      <c r="C12" s="140"/>
    </row>
    <row r="13" spans="1:3" s="142" customFormat="1" ht="20.25" customHeight="1">
      <c r="A13" s="141" t="s">
        <v>69</v>
      </c>
      <c r="B13" s="143" t="s">
        <v>458</v>
      </c>
      <c r="C13" s="140"/>
    </row>
    <row r="14" spans="1:3" s="142" customFormat="1" ht="15">
      <c r="A14" s="141" t="s">
        <v>70</v>
      </c>
      <c r="B14" s="140" t="s">
        <v>453</v>
      </c>
      <c r="C14" s="140"/>
    </row>
    <row r="15" spans="1:3" s="142" customFormat="1" ht="15">
      <c r="A15" s="141" t="s">
        <v>71</v>
      </c>
      <c r="B15" s="140" t="s">
        <v>109</v>
      </c>
      <c r="C15" s="140"/>
    </row>
    <row r="16" spans="1:3" s="142" customFormat="1" ht="15">
      <c r="A16" s="141" t="s">
        <v>73</v>
      </c>
      <c r="B16" s="140" t="s">
        <v>110</v>
      </c>
      <c r="C16" s="140"/>
    </row>
    <row r="17" spans="1:3" ht="15">
      <c r="A17" s="141" t="s">
        <v>74</v>
      </c>
      <c r="B17" s="140" t="s">
        <v>468</v>
      </c>
      <c r="C17" s="136"/>
    </row>
    <row r="18" spans="1:3" ht="15" customHeight="1">
      <c r="A18" s="141" t="s">
        <v>75</v>
      </c>
      <c r="B18" s="137" t="s">
        <v>118</v>
      </c>
      <c r="C18" s="136"/>
    </row>
    <row r="19" spans="1:3" ht="15" customHeight="1">
      <c r="A19" s="141" t="s">
        <v>76</v>
      </c>
      <c r="B19" s="137" t="s">
        <v>502</v>
      </c>
      <c r="C19" s="136"/>
    </row>
    <row r="20" spans="1:3" ht="16.5" customHeight="1">
      <c r="A20" s="141" t="s">
        <v>77</v>
      </c>
      <c r="B20" s="137" t="s">
        <v>111</v>
      </c>
      <c r="C20" s="136"/>
    </row>
    <row r="21" spans="1:3" ht="15">
      <c r="A21" s="141" t="s">
        <v>78</v>
      </c>
      <c r="B21" s="138" t="s">
        <v>121</v>
      </c>
      <c r="C21" s="136"/>
    </row>
    <row r="22" spans="1:3" ht="15">
      <c r="A22" s="141" t="s">
        <v>79</v>
      </c>
      <c r="B22" s="136" t="s">
        <v>122</v>
      </c>
      <c r="C22" s="136"/>
    </row>
    <row r="23" spans="1:3" ht="15">
      <c r="A23" s="141" t="s">
        <v>80</v>
      </c>
      <c r="B23" s="136" t="s">
        <v>123</v>
      </c>
      <c r="C23" s="136"/>
    </row>
    <row r="24" spans="1:3" ht="15">
      <c r="A24" s="141" t="s">
        <v>81</v>
      </c>
      <c r="B24" s="136" t="s">
        <v>117</v>
      </c>
      <c r="C24" s="136"/>
    </row>
    <row r="25" spans="1:3" ht="15">
      <c r="A25" s="141" t="s">
        <v>82</v>
      </c>
      <c r="B25" s="136" t="s">
        <v>116</v>
      </c>
      <c r="C25" s="136"/>
    </row>
    <row r="26" spans="1:3" ht="15">
      <c r="A26" s="141" t="s">
        <v>83</v>
      </c>
      <c r="B26" s="136" t="s">
        <v>132</v>
      </c>
      <c r="C26" s="136"/>
    </row>
    <row r="27" spans="1:3" ht="15">
      <c r="A27" s="141" t="s">
        <v>84</v>
      </c>
      <c r="B27" s="136" t="s">
        <v>141</v>
      </c>
      <c r="C27" s="136"/>
    </row>
    <row r="28" spans="1:3" ht="15">
      <c r="A28" s="141" t="s">
        <v>85</v>
      </c>
      <c r="B28" s="136" t="s">
        <v>257</v>
      </c>
      <c r="C28" s="136"/>
    </row>
    <row r="29" spans="1:3" ht="15">
      <c r="A29" s="141" t="s">
        <v>86</v>
      </c>
      <c r="B29" s="136" t="s">
        <v>473</v>
      </c>
      <c r="C29" s="136"/>
    </row>
    <row r="30" spans="1:3" ht="15">
      <c r="A30" s="139" t="s">
        <v>87</v>
      </c>
      <c r="B30" s="136" t="s">
        <v>187</v>
      </c>
      <c r="C30" s="136"/>
    </row>
    <row r="31" spans="1:3" ht="15">
      <c r="A31" s="139" t="s">
        <v>88</v>
      </c>
      <c r="B31" s="136" t="s">
        <v>188</v>
      </c>
      <c r="C31" s="136"/>
    </row>
    <row r="32" spans="1:3" ht="15">
      <c r="A32" s="139" t="s">
        <v>89</v>
      </c>
      <c r="B32" s="136" t="s">
        <v>190</v>
      </c>
      <c r="C32" s="136"/>
    </row>
    <row r="33" spans="1:3" ht="15">
      <c r="A33" s="139" t="s">
        <v>90</v>
      </c>
      <c r="B33" s="136" t="s">
        <v>310</v>
      </c>
      <c r="C33" s="136"/>
    </row>
    <row r="34" spans="1:3" ht="15">
      <c r="A34" s="139" t="s">
        <v>452</v>
      </c>
      <c r="B34" s="136"/>
      <c r="C34" s="136"/>
    </row>
    <row r="35" spans="1:3" ht="15">
      <c r="A35" s="139" t="s">
        <v>454</v>
      </c>
      <c r="B35" s="136"/>
      <c r="C35" s="136"/>
    </row>
    <row r="36" spans="1:3" ht="15">
      <c r="A36" s="139" t="s">
        <v>459</v>
      </c>
      <c r="B36" s="136"/>
      <c r="C36" s="136"/>
    </row>
    <row r="37" spans="1:3" ht="15">
      <c r="A37" s="139" t="s">
        <v>467</v>
      </c>
      <c r="B37" s="136"/>
      <c r="C37" s="136"/>
    </row>
    <row r="38" spans="1:3" ht="15">
      <c r="A38" s="139" t="s">
        <v>501</v>
      </c>
      <c r="B38" s="136"/>
      <c r="C38" s="1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3" sqref="H13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97" t="s">
        <v>38</v>
      </c>
      <c r="C1" s="197"/>
      <c r="D1" s="197"/>
      <c r="E1" s="197"/>
      <c r="F1" s="197"/>
      <c r="G1" s="197"/>
      <c r="H1" s="197"/>
    </row>
    <row r="2" spans="1:8" ht="14.25" customHeight="1">
      <c r="A2" s="96"/>
      <c r="B2" s="96"/>
      <c r="C2" s="97"/>
      <c r="D2" s="97"/>
      <c r="E2" s="97"/>
      <c r="F2" s="97"/>
      <c r="G2" s="97"/>
      <c r="H2" s="98"/>
    </row>
    <row r="3" spans="1:8" ht="12" customHeight="1">
      <c r="B3" s="11" t="s">
        <v>1</v>
      </c>
      <c r="C3" s="190" t="str">
        <f>Cover!C4</f>
        <v>Bookaholic Social Network</v>
      </c>
      <c r="D3" s="190"/>
      <c r="E3" s="195" t="s">
        <v>2</v>
      </c>
      <c r="F3" s="195"/>
      <c r="G3" s="99"/>
      <c r="H3" s="100" t="s">
        <v>47</v>
      </c>
    </row>
    <row r="4" spans="1:8" ht="12" customHeight="1">
      <c r="B4" s="11" t="s">
        <v>3</v>
      </c>
      <c r="C4" s="190" t="str">
        <f>Cover!C5</f>
        <v>BSN</v>
      </c>
      <c r="D4" s="190"/>
      <c r="E4" s="195" t="s">
        <v>4</v>
      </c>
      <c r="F4" s="195"/>
      <c r="G4" s="99"/>
      <c r="H4" s="100" t="s">
        <v>47</v>
      </c>
    </row>
    <row r="5" spans="1:8" ht="12" customHeight="1">
      <c r="B5" s="101" t="s">
        <v>5</v>
      </c>
      <c r="C5" s="190" t="str">
        <f>C4&amp;"_"&amp;"Test Report"&amp;"_"&amp;"v1.0"</f>
        <v>BSN_Test Report_v1.0</v>
      </c>
      <c r="D5" s="190"/>
      <c r="E5" s="195" t="s">
        <v>6</v>
      </c>
      <c r="F5" s="195"/>
      <c r="G5" s="99"/>
      <c r="H5" s="102"/>
    </row>
    <row r="6" spans="1:8" ht="21.75" customHeight="1">
      <c r="A6" s="96"/>
      <c r="B6" s="101" t="s">
        <v>39</v>
      </c>
      <c r="C6" s="196"/>
      <c r="D6" s="196"/>
      <c r="E6" s="196"/>
      <c r="F6" s="196"/>
      <c r="G6" s="196"/>
      <c r="H6" s="196"/>
    </row>
    <row r="7" spans="1:8" ht="14.25" customHeight="1">
      <c r="A7" s="96"/>
      <c r="B7" s="103"/>
      <c r="C7" s="104"/>
      <c r="D7" s="97"/>
      <c r="E7" s="97"/>
      <c r="F7" s="97"/>
      <c r="G7" s="97"/>
      <c r="H7" s="98"/>
    </row>
    <row r="8" spans="1:8">
      <c r="B8" s="103"/>
      <c r="C8" s="104"/>
      <c r="D8" s="97"/>
      <c r="E8" s="97"/>
      <c r="F8" s="97"/>
      <c r="G8" s="97"/>
      <c r="H8" s="98"/>
    </row>
    <row r="9" spans="1:8">
      <c r="A9" s="105"/>
      <c r="B9" s="105"/>
      <c r="C9" s="105"/>
      <c r="D9" s="105"/>
      <c r="E9" s="105"/>
      <c r="F9" s="105"/>
      <c r="G9" s="105"/>
      <c r="H9" s="105"/>
    </row>
    <row r="10" spans="1:8">
      <c r="A10" s="106"/>
      <c r="B10" s="107" t="s">
        <v>16</v>
      </c>
      <c r="C10" s="108" t="s">
        <v>40</v>
      </c>
      <c r="D10" s="109" t="s">
        <v>22</v>
      </c>
      <c r="E10" s="108" t="s">
        <v>24</v>
      </c>
      <c r="F10" s="108" t="s">
        <v>26</v>
      </c>
      <c r="G10" s="110" t="s">
        <v>27</v>
      </c>
      <c r="H10" s="111" t="s">
        <v>41</v>
      </c>
    </row>
    <row r="11" spans="1:8">
      <c r="A11" s="112"/>
      <c r="B11" s="113">
        <v>1</v>
      </c>
      <c r="C11" s="114" t="str">
        <f>'Account Module'!B2</f>
        <v>Account Module</v>
      </c>
      <c r="D11" s="115">
        <f>'Account Module'!A6</f>
        <v>45</v>
      </c>
      <c r="E11" s="115">
        <f>'Account Module'!B6</f>
        <v>59</v>
      </c>
      <c r="F11" s="115">
        <f>'Account Module'!C6</f>
        <v>0</v>
      </c>
      <c r="G11" s="116">
        <f>'Account Module'!D6</f>
        <v>0</v>
      </c>
      <c r="H11" s="117">
        <f>'Account Module'!E6</f>
        <v>104</v>
      </c>
    </row>
    <row r="12" spans="1:8">
      <c r="A12" s="112"/>
      <c r="B12" s="113">
        <v>2</v>
      </c>
      <c r="C12" s="114" t="str">
        <f>'Admin Module'!B2</f>
        <v>Admin module</v>
      </c>
      <c r="D12" s="115">
        <f>'Admin Module'!A6</f>
        <v>149</v>
      </c>
      <c r="E12" s="115">
        <f>'Admin Module'!B6</f>
        <v>25</v>
      </c>
      <c r="F12" s="115">
        <f>'Admin Module'!C6</f>
        <v>0</v>
      </c>
      <c r="G12" s="116">
        <f>'Admin Module'!D6</f>
        <v>0</v>
      </c>
      <c r="H12" s="117">
        <f>'Admin Module'!E6</f>
        <v>174</v>
      </c>
    </row>
    <row r="13" spans="1:8">
      <c r="A13" s="112"/>
      <c r="B13" s="113">
        <v>3</v>
      </c>
      <c r="C13" s="114" t="s">
        <v>274</v>
      </c>
      <c r="D13" s="115" t="e">
        <f>#REF!</f>
        <v>#REF!</v>
      </c>
      <c r="E13" s="115" t="e">
        <f>#REF!</f>
        <v>#REF!</v>
      </c>
      <c r="F13" s="115" t="e">
        <f>#REF!</f>
        <v>#REF!</v>
      </c>
      <c r="G13" s="116" t="e">
        <f>#REF!</f>
        <v>#REF!</v>
      </c>
      <c r="H13" s="117" t="e">
        <f>#REF!</f>
        <v>#REF!</v>
      </c>
    </row>
    <row r="14" spans="1:8">
      <c r="A14" s="112"/>
      <c r="B14" s="113">
        <v>4</v>
      </c>
      <c r="C14" s="114" t="s">
        <v>120</v>
      </c>
      <c r="D14" s="115" t="e">
        <f>#REF!</f>
        <v>#REF!</v>
      </c>
      <c r="E14" s="115" t="e">
        <f>#REF!</f>
        <v>#REF!</v>
      </c>
      <c r="F14" s="115" t="e">
        <f>#REF!</f>
        <v>#REF!</v>
      </c>
      <c r="G14" s="116" t="e">
        <f>#REF!</f>
        <v>#REF!</v>
      </c>
      <c r="H14" s="117" t="e">
        <f>#REF!</f>
        <v>#REF!</v>
      </c>
    </row>
    <row r="15" spans="1:8">
      <c r="A15" s="112"/>
      <c r="B15" s="113">
        <v>5</v>
      </c>
      <c r="C15" s="114" t="s">
        <v>674</v>
      </c>
      <c r="D15" s="115" t="e">
        <f>#REF!</f>
        <v>#REF!</v>
      </c>
      <c r="E15" s="115" t="e">
        <f>#REF!</f>
        <v>#REF!</v>
      </c>
      <c r="F15" s="115" t="e">
        <f>#REF!</f>
        <v>#REF!</v>
      </c>
      <c r="G15" s="115" t="e">
        <f>#REF!</f>
        <v>#REF!</v>
      </c>
      <c r="H15" s="117" t="e">
        <f>#REF!</f>
        <v>#REF!</v>
      </c>
    </row>
    <row r="16" spans="1:8">
      <c r="A16" s="112"/>
      <c r="B16" s="181">
        <v>6</v>
      </c>
      <c r="C16" s="182" t="s">
        <v>675</v>
      </c>
      <c r="D16" s="115" t="e">
        <f>#REF!</f>
        <v>#REF!</v>
      </c>
      <c r="E16" s="115" t="e">
        <f>#REF!</f>
        <v>#REF!</v>
      </c>
      <c r="F16" s="115" t="e">
        <f>#REF!</f>
        <v>#REF!</v>
      </c>
      <c r="G16" s="115" t="e">
        <f>#REF!</f>
        <v>#REF!</v>
      </c>
      <c r="H16" s="117" t="e">
        <f>#REF!</f>
        <v>#REF!</v>
      </c>
    </row>
    <row r="17" spans="1:8">
      <c r="A17" s="112"/>
      <c r="B17" s="118"/>
      <c r="C17" s="119" t="s">
        <v>42</v>
      </c>
      <c r="D17" s="120" t="e">
        <f>SUM(D9:D15)</f>
        <v>#REF!</v>
      </c>
      <c r="E17" s="120" t="e">
        <f>SUM(E9:E15)</f>
        <v>#REF!</v>
      </c>
      <c r="F17" s="120" t="e">
        <f>SUM(F9:F15)</f>
        <v>#REF!</v>
      </c>
      <c r="G17" s="120" t="e">
        <f>SUM(G9:G15)</f>
        <v>#REF!</v>
      </c>
      <c r="H17" s="121" t="e">
        <f>SUM(H9:H15)</f>
        <v>#REF!</v>
      </c>
    </row>
    <row r="18" spans="1:8">
      <c r="A18" s="105"/>
      <c r="B18" s="122"/>
      <c r="C18" s="105"/>
      <c r="D18" s="123"/>
      <c r="E18" s="124"/>
      <c r="F18" s="124"/>
      <c r="G18" s="124"/>
      <c r="H18" s="124"/>
    </row>
    <row r="19" spans="1:8">
      <c r="A19" s="105"/>
      <c r="B19" s="105"/>
      <c r="C19" s="125" t="s">
        <v>43</v>
      </c>
      <c r="D19" s="105"/>
      <c r="E19" s="126" t="e">
        <f>(D17+E17)*100/(H17-G17)</f>
        <v>#REF!</v>
      </c>
      <c r="F19" s="105" t="s">
        <v>44</v>
      </c>
      <c r="G19" s="105"/>
      <c r="H19" s="81"/>
    </row>
    <row r="20" spans="1:8">
      <c r="A20" s="105"/>
      <c r="B20" s="105"/>
      <c r="C20" s="125" t="s">
        <v>45</v>
      </c>
      <c r="D20" s="105"/>
      <c r="E20" s="126" t="e">
        <f>D17*100/(H17-G17)</f>
        <v>#REF!</v>
      </c>
      <c r="F20" s="105" t="s">
        <v>44</v>
      </c>
      <c r="G20" s="105"/>
      <c r="H20" s="81"/>
    </row>
    <row r="21" spans="1:8">
      <c r="C21" s="105"/>
      <c r="D21" s="105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Admin Module</vt:lpstr>
      <vt:lpstr>Account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Hải Chu Minh</cp:lastModifiedBy>
  <dcterms:created xsi:type="dcterms:W3CDTF">2016-12-02T07:01:30Z</dcterms:created>
  <dcterms:modified xsi:type="dcterms:W3CDTF">2016-12-07T17:07:55Z</dcterms:modified>
  <cp:category>BM</cp:category>
</cp:coreProperties>
</file>