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426"/>
  <workbookPr/>
  <mc:AlternateContent xmlns:mc="http://schemas.openxmlformats.org/markup-compatibility/2006">
    <mc:Choice Requires="x15">
      <x15ac:absPath xmlns:x15ac="http://schemas.microsoft.com/office/spreadsheetml/2010/11/ac" url="C:\Users\GAULUOI\Desktop\"/>
    </mc:Choice>
  </mc:AlternateContent>
  <bookViews>
    <workbookView xWindow="0" yWindow="0" windowWidth="20490" windowHeight="7530" tabRatio="821"/>
  </bookViews>
  <sheets>
    <sheet name="Cover" sheetId="1" r:id="rId1"/>
    <sheet name="Test case List" sheetId="2" r:id="rId2"/>
    <sheet name="Admin Module" sheetId="4" r:id="rId3"/>
    <sheet name="Account Module" sheetId="3" r:id="rId4"/>
    <sheet name="Message Rules" sheetId="6" r:id="rId5"/>
    <sheet name="Test Report" sheetId="5" r:id="rId6"/>
  </sheets>
  <definedNames>
    <definedName name="_xlnm._FilterDatabase" localSheetId="3" hidden="1">'Account Module'!$A$8:$H$30</definedName>
    <definedName name="_xlnm._FilterDatabase" localSheetId="2" hidden="1">'Admin Module'!$A$8:$H$8</definedName>
    <definedName name="ACTION">#REF!</definedName>
  </definedNames>
  <calcPr calcId="162913"/>
</workbook>
</file>

<file path=xl/calcChain.xml><?xml version="1.0" encoding="utf-8"?>
<calcChain xmlns="http://schemas.openxmlformats.org/spreadsheetml/2006/main">
  <c r="A185" i="4" l="1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 l="1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19" i="4"/>
  <c r="A145" i="4"/>
  <c r="A143" i="4" l="1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3" i="4"/>
  <c r="A124" i="4"/>
  <c r="A107" i="4"/>
  <c r="A106" i="4"/>
  <c r="A105" i="4"/>
  <c r="A104" i="4"/>
  <c r="A103" i="4"/>
  <c r="A102" i="4"/>
  <c r="A101" i="4"/>
  <c r="A100" i="4"/>
  <c r="A71" i="4"/>
  <c r="A70" i="4"/>
  <c r="A69" i="4"/>
  <c r="A68" i="4"/>
  <c r="A67" i="4"/>
  <c r="A66" i="4"/>
  <c r="A65" i="4"/>
  <c r="A63" i="4"/>
  <c r="A64" i="4"/>
  <c r="A116" i="4"/>
  <c r="A115" i="4"/>
  <c r="A114" i="4"/>
  <c r="A113" i="4"/>
  <c r="A112" i="4"/>
  <c r="A111" i="4"/>
  <c r="A110" i="4"/>
  <c r="A109" i="4"/>
  <c r="A108" i="4"/>
  <c r="A73" i="4"/>
  <c r="A99" i="4"/>
  <c r="A98" i="4"/>
  <c r="A97" i="4"/>
  <c r="A96" i="4"/>
  <c r="A60" i="4"/>
  <c r="A95" i="4"/>
  <c r="A94" i="4"/>
  <c r="A93" i="4"/>
  <c r="A92" i="4"/>
  <c r="A91" i="4"/>
  <c r="A90" i="4"/>
  <c r="A89" i="4"/>
  <c r="A88" i="4"/>
  <c r="A87" i="4"/>
  <c r="A86" i="4"/>
  <c r="A85" i="4"/>
  <c r="A84" i="4"/>
  <c r="A81" i="4"/>
  <c r="A82" i="4"/>
  <c r="A83" i="4"/>
  <c r="A80" i="4"/>
  <c r="A79" i="4"/>
  <c r="A78" i="4"/>
  <c r="A77" i="4"/>
  <c r="A76" i="4"/>
  <c r="A75" i="4"/>
  <c r="A74" i="4"/>
  <c r="A72" i="4"/>
  <c r="A34" i="4"/>
  <c r="A62" i="4"/>
  <c r="A61" i="4"/>
  <c r="A59" i="4"/>
  <c r="A58" i="4"/>
  <c r="A57" i="4"/>
  <c r="A56" i="4"/>
  <c r="A55" i="4"/>
  <c r="A54" i="4"/>
  <c r="A53" i="4"/>
  <c r="A52" i="4"/>
  <c r="A51" i="4"/>
  <c r="A49" i="4"/>
  <c r="A50" i="4"/>
  <c r="A47" i="4"/>
  <c r="A48" i="4"/>
  <c r="A42" i="4"/>
  <c r="A43" i="4"/>
  <c r="A44" i="4"/>
  <c r="A45" i="4"/>
  <c r="A46" i="4"/>
  <c r="A41" i="4" l="1"/>
  <c r="A40" i="4"/>
  <c r="A38" i="4"/>
  <c r="A39" i="4"/>
  <c r="A37" i="4"/>
  <c r="A36" i="4"/>
  <c r="A33" i="4"/>
  <c r="A35" i="4"/>
  <c r="A30" i="4"/>
  <c r="A31" i="4"/>
  <c r="A32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2" i="4"/>
  <c r="A13" i="4"/>
  <c r="A14" i="4"/>
  <c r="A11" i="4"/>
  <c r="A117" i="3" l="1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4" i="3"/>
  <c r="A93" i="3"/>
  <c r="A92" i="3"/>
  <c r="A91" i="3"/>
  <c r="A90" i="3"/>
  <c r="A89" i="3"/>
  <c r="A88" i="3"/>
  <c r="A87" i="3"/>
  <c r="A86" i="3"/>
  <c r="A85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0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D6" i="3"/>
  <c r="B6" i="3"/>
  <c r="A6" i="3"/>
  <c r="E6" i="3" l="1"/>
  <c r="C6" i="3" s="1"/>
  <c r="A122" i="4" l="1"/>
  <c r="A121" i="4"/>
  <c r="A120" i="4"/>
  <c r="A118" i="4"/>
  <c r="A10" i="4"/>
  <c r="C6" i="1"/>
  <c r="C4" i="5"/>
  <c r="C5" i="5" s="1"/>
  <c r="C3" i="5"/>
  <c r="D11" i="5"/>
  <c r="E11" i="5"/>
  <c r="G11" i="5"/>
  <c r="A6" i="4"/>
  <c r="D12" i="5" s="1"/>
  <c r="B6" i="4"/>
  <c r="E12" i="5" s="1"/>
  <c r="D6" i="4"/>
  <c r="G12" i="5" s="1"/>
  <c r="D3" i="2"/>
  <c r="D4" i="2"/>
  <c r="C11" i="5"/>
  <c r="C12" i="5"/>
  <c r="E6" i="4" l="1"/>
  <c r="D13" i="5"/>
  <c r="G13" i="5"/>
  <c r="E13" i="5"/>
  <c r="H11" i="5"/>
  <c r="C6" i="4" l="1"/>
  <c r="F12" i="5" s="1"/>
  <c r="H12" i="5"/>
  <c r="F11" i="5"/>
  <c r="H13" i="5" l="1"/>
  <c r="E15" i="5" s="1"/>
  <c r="F13" i="5"/>
  <c r="E16" i="5" l="1"/>
</calcChain>
</file>

<file path=xl/comments1.xml><?xml version="1.0" encoding="utf-8"?>
<comments xmlns="http://schemas.openxmlformats.org/spreadsheetml/2006/main">
  <authors>
    <author/>
  </authors>
  <commentList>
    <comment ref="E11" authorId="0" shapeId="0">
      <text>
        <r>
          <rPr>
            <b/>
            <sz val="10"/>
            <color indexed="8"/>
            <rFont val="Times New Roman"/>
            <family val="1"/>
          </rPr>
          <t>*A</t>
        </r>
        <r>
          <rPr>
            <sz val="10"/>
            <color indexed="8"/>
            <rFont val="Times New Roman"/>
            <family val="1"/>
          </rPr>
          <t xml:space="preserve">: Add
  </t>
        </r>
        <r>
          <rPr>
            <b/>
            <sz val="10"/>
            <color indexed="8"/>
            <rFont val="Times New Roman"/>
            <family val="1"/>
          </rPr>
          <t>M</t>
        </r>
        <r>
          <rPr>
            <sz val="10"/>
            <color indexed="8"/>
            <rFont val="Times New Roman"/>
            <family val="1"/>
          </rPr>
          <t xml:space="preserve">: Modify
  </t>
        </r>
        <r>
          <rPr>
            <b/>
            <sz val="10"/>
            <color indexed="8"/>
            <rFont val="Times New Roman"/>
            <family val="1"/>
          </rPr>
          <t>D</t>
        </r>
        <r>
          <rPr>
            <sz val="10"/>
            <color indexed="8"/>
            <rFont val="Times New Roman"/>
            <family val="1"/>
          </rPr>
          <t xml:space="preserve">: Delete
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F8" authorId="0" shape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F8" authorId="0" shape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sharedStrings.xml><?xml version="1.0" encoding="utf-8"?>
<sst xmlns="http://schemas.openxmlformats.org/spreadsheetml/2006/main" count="1553" uniqueCount="660">
  <si>
    <t>TEST CASE</t>
  </si>
  <si>
    <t>Project Name</t>
  </si>
  <si>
    <t>Creator</t>
  </si>
  <si>
    <t>Project Code</t>
  </si>
  <si>
    <t>Reviewer/Approver</t>
  </si>
  <si>
    <t>Document Code</t>
  </si>
  <si>
    <t>Issue Date</t>
  </si>
  <si>
    <t>Version</t>
  </si>
  <si>
    <t>Record of change</t>
  </si>
  <si>
    <t>Effective Date</t>
  </si>
  <si>
    <t>Change Item</t>
  </si>
  <si>
    <t>*A,D,M</t>
  </si>
  <si>
    <t>Change description</t>
  </si>
  <si>
    <t>Reference</t>
  </si>
  <si>
    <t>TEST CASE LIST</t>
  </si>
  <si>
    <t>Test Environment Setup Description</t>
  </si>
  <si>
    <t>No</t>
  </si>
  <si>
    <t>Function Name</t>
  </si>
  <si>
    <t>Sheet Name</t>
  </si>
  <si>
    <t>Description</t>
  </si>
  <si>
    <t>Pre-Condition</t>
  </si>
  <si>
    <t>Module Code</t>
  </si>
  <si>
    <t>Pass</t>
  </si>
  <si>
    <t>Test requirement</t>
  </si>
  <si>
    <t>Fail</t>
  </si>
  <si>
    <t>Tester</t>
  </si>
  <si>
    <t>Untested</t>
  </si>
  <si>
    <t>N/A</t>
  </si>
  <si>
    <t>Number of Test cases</t>
  </si>
  <si>
    <t>Untesed</t>
  </si>
  <si>
    <t>ID</t>
  </si>
  <si>
    <t>Test Case Description</t>
  </si>
  <si>
    <t>Test Case Procedure</t>
  </si>
  <si>
    <t>Expected Output</t>
  </si>
  <si>
    <t>Inter-test case Dependence</t>
  </si>
  <si>
    <t>Result</t>
  </si>
  <si>
    <t>Test date</t>
  </si>
  <si>
    <t>Note</t>
  </si>
  <si>
    <t>TEST REPORT</t>
  </si>
  <si>
    <t>Notes</t>
  </si>
  <si>
    <t>Module code</t>
  </si>
  <si>
    <t>Number of  test cases</t>
  </si>
  <si>
    <t>Sub total</t>
  </si>
  <si>
    <t>Test coverage</t>
  </si>
  <si>
    <t>%</t>
  </si>
  <si>
    <t>Test successful coverage</t>
  </si>
  <si>
    <t>Bookaholic Social Network</t>
  </si>
  <si>
    <t>YenNTHSE03171</t>
  </si>
  <si>
    <t>HuyenPTSE03416</t>
  </si>
  <si>
    <t>BSN</t>
  </si>
  <si>
    <t>1.0</t>
  </si>
  <si>
    <t>A</t>
  </si>
  <si>
    <t>List enviroment requires in this system
1. Server:
2. Database server:
3. Web Browser: Google Chrome 50
4. Operation System: Window 7 Ultimate 64 bit</t>
  </si>
  <si>
    <t>This test cases wrere created to test Account module</t>
  </si>
  <si>
    <t>Login</t>
  </si>
  <si>
    <t>[Account Management Module-]</t>
  </si>
  <si>
    <t>Message Rules</t>
  </si>
  <si>
    <t>Description Vietnam</t>
  </si>
  <si>
    <t>Description English</t>
  </si>
  <si>
    <t>MS01</t>
  </si>
  <si>
    <t>MS02</t>
  </si>
  <si>
    <t>MS03</t>
  </si>
  <si>
    <t>MS04</t>
  </si>
  <si>
    <t>MS05</t>
  </si>
  <si>
    <t>MS06</t>
  </si>
  <si>
    <t>MS07</t>
  </si>
  <si>
    <t>MS08</t>
  </si>
  <si>
    <t>MS09</t>
  </si>
  <si>
    <t>Tên tài khoản chỉ gồm chữ và số</t>
  </si>
  <si>
    <t>MS10</t>
  </si>
  <si>
    <t>MS11</t>
  </si>
  <si>
    <t>MS12</t>
  </si>
  <si>
    <t>Mật khẩu phải từ 8 đến 50 kí tự</t>
  </si>
  <si>
    <t>MS13</t>
  </si>
  <si>
    <t>MS14</t>
  </si>
  <si>
    <t>MS15</t>
  </si>
  <si>
    <t>MS16</t>
  </si>
  <si>
    <t>MS17</t>
  </si>
  <si>
    <t>MS18</t>
  </si>
  <si>
    <t>MS19</t>
  </si>
  <si>
    <t>MS20</t>
  </si>
  <si>
    <t>MS21</t>
  </si>
  <si>
    <t>MS22</t>
  </si>
  <si>
    <t>MS23</t>
  </si>
  <si>
    <t>MS24</t>
  </si>
  <si>
    <t>MS25</t>
  </si>
  <si>
    <t>Sai mật khẩu hoặc sai tài khoản email.</t>
  </si>
  <si>
    <t>Verify that password is encoded</t>
  </si>
  <si>
    <t>Check login when user or author do not input Email and password</t>
  </si>
  <si>
    <t>Check login when user or author input correct Email and password</t>
  </si>
  <si>
    <t>Check user and author login when user or author input Email empty</t>
  </si>
  <si>
    <t>Check user and author login when user or author input Password empty</t>
  </si>
  <si>
    <t>Check user and author login when user or author input correct Email and wrong Password</t>
  </si>
  <si>
    <t>Check user and author login when user or author input wrong Email and correct Password</t>
  </si>
  <si>
    <t>Log out</t>
  </si>
  <si>
    <t>Check user and author when user or author logout with "Đăng xuất" link</t>
  </si>
  <si>
    <t xml:space="preserve">Register </t>
  </si>
  <si>
    <t>Email đã được đăng ký</t>
  </si>
  <si>
    <t>Forgot password</t>
  </si>
  <si>
    <t>Check user and author forgot password when user or author input valid email which used to regsiter account</t>
  </si>
  <si>
    <t>Bạn chưa nhập mật khẩu hoặc mật khẩu không đúng</t>
  </si>
  <si>
    <t>This test cases wrere created to test Admin module</t>
  </si>
  <si>
    <t>Admin module</t>
  </si>
  <si>
    <t>Check user and author login when user or author input wrong Email and wrong password</t>
  </si>
  <si>
    <t>Bạn chưa chọn thể loại sách</t>
  </si>
  <si>
    <t xml:space="preserve">Bạn chưa chọn ngày tháng </t>
  </si>
  <si>
    <t>Ngày xuất bản bắt buộc</t>
  </si>
  <si>
    <r>
      <t xml:space="preserve">Display message </t>
    </r>
    <r>
      <rPr>
        <b/>
        <sz val="10"/>
        <rFont val="Tahoma"/>
        <family val="2"/>
      </rPr>
      <t>MS22</t>
    </r>
  </si>
  <si>
    <t>Slides Management  module</t>
  </si>
  <si>
    <t>Books Management  module</t>
  </si>
  <si>
    <t>Publishers Management  module</t>
  </si>
  <si>
    <t>Tải lên thất bại.</t>
  </si>
  <si>
    <t>Tải lên thành công</t>
  </si>
  <si>
    <t>Bạn chưa nhập miêu tả về sách</t>
  </si>
  <si>
    <t>Admin Module</t>
  </si>
  <si>
    <t>Bạn phải điền tên nhóm</t>
  </si>
  <si>
    <t>Bạn phải chọn thẻ nhóm</t>
  </si>
  <si>
    <t>Bạn phải chọn thể loại nhóm</t>
  </si>
  <si>
    <t xml:space="preserve">Check user and author login when user or author input only Email </t>
  </si>
  <si>
    <t>Check user and author login when user or author input only password</t>
  </si>
  <si>
    <t>Check user forgot password when user input special character on email feild</t>
  </si>
  <si>
    <r>
      <t xml:space="preserve">Display message </t>
    </r>
    <r>
      <rPr>
        <b/>
        <sz val="10"/>
        <rFont val="Tahoma"/>
        <family val="2"/>
      </rPr>
      <t>MS17</t>
    </r>
  </si>
  <si>
    <t>Bạn chưa nhập email hoặc email sai định dạng</t>
  </si>
  <si>
    <t>Bạn chưa nhập tên tài khoản</t>
  </si>
  <si>
    <t>Account  Module</t>
  </si>
  <si>
    <t>Account Module</t>
  </si>
  <si>
    <t>Bạn chưa gắn thẻ sách</t>
  </si>
  <si>
    <t>Click "Xóa" button</t>
  </si>
  <si>
    <t>Edit profie</t>
  </si>
  <si>
    <t xml:space="preserve">Check when user click "Chỉnh sửa thông tin cá nhân" link </t>
  </si>
  <si>
    <t>Click on "Chỉnh sửa thông tin cá nhân" link on home page.</t>
  </si>
  <si>
    <t xml:space="preserve">Check when user input "Tên đăng nhập" textbox empty and click "Lưu" button </t>
  </si>
  <si>
    <r>
      <t xml:space="preserve">Display message </t>
    </r>
    <r>
      <rPr>
        <b/>
        <sz val="10"/>
        <rFont val="Tahoma"/>
        <family val="2"/>
      </rPr>
      <t>MS07</t>
    </r>
  </si>
  <si>
    <t>Form edit profie is displayed</t>
  </si>
  <si>
    <t>Check when user don't choose gender and click "Lưu" button</t>
  </si>
  <si>
    <t>Bạn chưa chọn giới tính</t>
  </si>
  <si>
    <r>
      <t xml:space="preserve">Display message </t>
    </r>
    <r>
      <rPr>
        <b/>
        <sz val="10"/>
        <rFont val="Tahoma"/>
        <family val="2"/>
      </rPr>
      <t>MS24</t>
    </r>
  </si>
  <si>
    <t>Check when user input DOB textbox empty and click "Lưu" button</t>
  </si>
  <si>
    <r>
      <t xml:space="preserve">Display message </t>
    </r>
    <r>
      <rPr>
        <b/>
        <sz val="10"/>
        <rFont val="Tahoma"/>
        <family val="2"/>
      </rPr>
      <t>MS25</t>
    </r>
  </si>
  <si>
    <t>Check when user input DOB textbox incorrect and click "Lưu" button</t>
  </si>
  <si>
    <t>Check when user edit all information and click "Lưu" button</t>
  </si>
  <si>
    <t>Edit profie successfully and home page is displayed</t>
  </si>
  <si>
    <t>Step 1: Enter the website
Step 2:  Input "123456789" to "Mật khẩu" field</t>
  </si>
  <si>
    <t>Step 1: Enter the website 
Step 2: Click "Đăng nhập" button</t>
  </si>
  <si>
    <t xml:space="preserve">Step 1: Enter the website
Step 2:  Input only Email </t>
  </si>
  <si>
    <t>Step 1: Enter the website
Step 2:  Input only password</t>
  </si>
  <si>
    <t>Step 1: Enter the website
Step 2:  Click "Tác giả đăng ký" link</t>
  </si>
  <si>
    <t xml:space="preserve">Step 1: Enter the website
Step 2:  Input: 
+ Password: 123456789
+ Re-enter password: 
</t>
  </si>
  <si>
    <t>Step 1: Enter the website
Step 2:  Input: 
+ Password: 123456789
+ Re-enter password: 12345</t>
  </si>
  <si>
    <t xml:space="preserve">Step 1: Enter the website
Step 2:  Click "Bạn quên?" link 
</t>
  </si>
  <si>
    <t>Step 1: Input: 
+ "Tên đăng nhập" : 
Step 2:  Click "Lưu" button</t>
  </si>
  <si>
    <t xml:space="preserve">Step 1:  Don't choose gender
Step 2:  Click "Lưu" button
</t>
  </si>
  <si>
    <t xml:space="preserve">Step 1: DOB textbox: 
Step 2:  Click "Lưu" button
</t>
  </si>
  <si>
    <t xml:space="preserve">Step 1: DOB textbox: yyyy/mm/dd
Step 2:  Click "Lưu" button
</t>
  </si>
  <si>
    <t xml:space="preserve">Step 1: Edit all information
Step 2:  Click "Lưu" button
</t>
  </si>
  <si>
    <t>Step 1: Enter the website
Step 2:  Input username "yennthse03171"
password "123456789"
Step 3: Click "Đăng nhập" button</t>
  </si>
  <si>
    <t>Step 1: Enter the website
Step 2:  Input:
+ Email : 
+ Password : 123456789
Step 3:  Click "Đăng nhập" button</t>
  </si>
  <si>
    <t>Step 1: Enter the website
Step 2:  Input:
+ Email : YenNTHSE03171@fpt.edu.vn
+ Password : 
Step 3:  Click "Đăng nhập" button</t>
  </si>
  <si>
    <t>Step 1: Enter the website
Step 2:  Input:
+ Email:  YenNTHSE03171@fpt.edu.vn
+ Password: 123def
Step 3:  Click "Đăng nhập" button</t>
  </si>
  <si>
    <t>Step 1: Enter the website
Step 2:  Input:
+ Email: YenNTHfpt.edu.vn
+ Password: 123456789
Step 3:  Click "Đăng nhập" button</t>
  </si>
  <si>
    <t>Step 1: Enter the website
Step 2: Input 
username "yennth"
password "123456789"
Step 3: Click "Đăng nhập" button</t>
  </si>
  <si>
    <t>Step 1: Login the web with member role or author role.
Step 2:  Click setting item on the navbar header 
Step 3:  Click "Logout" link</t>
  </si>
  <si>
    <t>Step 1: Enter the website
Step 2:  Don't input any fields of register form and click "Đăng ký" button
Step 3:  Click "Đăng ký" button</t>
  </si>
  <si>
    <t>Step 1: Enter the website
Step 2:  Input:
+ Username: YenNTH
Step 3:  Click anywhere</t>
  </si>
  <si>
    <t>Step 1: Enter the website
Step 2:  Input:
+ Username: YenNTH123abc123abc123abc
Step 3:  Click anywhere</t>
  </si>
  <si>
    <t xml:space="preserve">Step 1: Enter the website
Step 2:  Input: 
+Username: YenNTH!@#123!@#
Step 3:  Click anywhere
</t>
  </si>
  <si>
    <t>Step 1: Enter the website
Step 2:  Input: 
+Username: 123!@#
Step 3:  Click anywhere</t>
  </si>
  <si>
    <t>Step 1: Enter the website
Step 2:  Input: 
+ Password: 123456
Step 3:  Click anywhere</t>
  </si>
  <si>
    <t>Step 1: Enter the website
Step 2:  Input: 
+ Username: 
Step 3:  Click anywhere</t>
  </si>
  <si>
    <t>Step 1: Enter the website
Step 2:  Input: 
+ Email: 
Step 3:  Click anywhere</t>
  </si>
  <si>
    <t>Step 1: Enter the website
Step 2:  Input: 
+ Password: 
Step 3:  Click anywhere</t>
  </si>
  <si>
    <t>Step 1: Enter the website
Step 2:  Input: 
+Username: YenNTHSE03171!@# 
Step 3:  Click anywhere</t>
  </si>
  <si>
    <t>Step 1: Enter the website
Step 2:  Input: 
+ Email: YenNTHSE03171!@fpt.edu
Step 3:  Click anywhere</t>
  </si>
  <si>
    <t>Step 1: Enter the website
Step 2:  Don't click on the "Chọn file" to up the image "CMND"
Step 3:  Click "Đăng ký" button</t>
  </si>
  <si>
    <t>Step 1: Enter the website
Step 2:  Input correct information 
Step 3:  Click "Đăng ký" button</t>
  </si>
  <si>
    <t xml:space="preserve">Step 1: Enter the website
Step 2:  Click "Bạn quên?" link 
Step 3:  Input: 
+ Email: 
Step 4:  Click "Gửi" button
</t>
  </si>
  <si>
    <t xml:space="preserve">Step 1: Enter the website
Step 2:  Click "Bạn quên?" link 
Step 3:  Input: 
+ Email: !@$#@%$#^
Step 4:  Click "Gửi" button
</t>
  </si>
  <si>
    <t xml:space="preserve">Step 1: Enter the website
Step 2:  Click "Bạn quên?" link 
Step 3:  Input: 
+ Email: YenNTHSE03171@fpt.edu.vn
Step 4:  Click "Gửi" button
</t>
  </si>
  <si>
    <t>1. Avatar image will be displayed .
2. Show successful message</t>
  </si>
  <si>
    <t>1. Cover image will be displayed .
2. Show successful message</t>
  </si>
  <si>
    <r>
      <t xml:space="preserve">Display message </t>
    </r>
    <r>
      <rPr>
        <b/>
        <sz val="10"/>
        <rFont val="Tahoma"/>
        <family val="2"/>
      </rPr>
      <t>MS26</t>
    </r>
  </si>
  <si>
    <r>
      <t xml:space="preserve">Display message </t>
    </r>
    <r>
      <rPr>
        <b/>
        <sz val="10"/>
        <rFont val="Tahoma"/>
        <family val="2"/>
      </rPr>
      <t>MS29</t>
    </r>
  </si>
  <si>
    <r>
      <t xml:space="preserve">Display message </t>
    </r>
    <r>
      <rPr>
        <b/>
        <sz val="10"/>
        <color indexed="8"/>
        <rFont val="Tahoma"/>
        <family val="2"/>
      </rPr>
      <t>MS06</t>
    </r>
  </si>
  <si>
    <t>Input: "01234567890123456789012345678901234567890123456789" to "Mật khẩu" fiel</t>
  </si>
  <si>
    <r>
      <t xml:space="preserve">Display message </t>
    </r>
    <r>
      <rPr>
        <b/>
        <sz val="10"/>
        <rFont val="Tahoma"/>
        <family val="2"/>
      </rPr>
      <t>MS06</t>
    </r>
  </si>
  <si>
    <t xml:space="preserve">Test viewing "Login" form on register and login  page </t>
  </si>
  <si>
    <t xml:space="preserve"> Enter the website 
</t>
  </si>
  <si>
    <t xml:space="preserve"> Enter the website
</t>
  </si>
  <si>
    <t>The form of register is displayed with the following information :
- "Tên tài khoản" textbox
- "Email" textbox
- "Mật khẩu" textbox
- "Xác nhận mật khẩu" textbox
- "Tác giả đăng ký" link
- "Đăng ký" button</t>
  </si>
  <si>
    <t>Test viewing of register form as normal users</t>
  </si>
  <si>
    <t xml:space="preserve">Check register as normal user when normal user input a string  password larger than 50 characters on "Mật khẩu" field </t>
  </si>
  <si>
    <t>Check register as normal user when normal user input username is empty on "Tên tài khoản" field</t>
  </si>
  <si>
    <t>Check register as normal user when normal user input email is empty on "Email" field</t>
  </si>
  <si>
    <t>Check register as normal user when normal user input password is empty on "Mật khẩu" field</t>
  </si>
  <si>
    <t>Check register as normal user when normal user input password is empty on Confirm Password field</t>
  </si>
  <si>
    <t>Check register as normal user when normal user input not match string with Password on Confirm Password field</t>
  </si>
  <si>
    <t>Check register as normal user when normal user input email which was registered</t>
  </si>
  <si>
    <t>Check register as normal user when normal user input correct information on register form</t>
  </si>
  <si>
    <t>Check register as normal user when normal user do not enter any fields of register form and click "Đăng ký" button</t>
  </si>
  <si>
    <t>Check register as normal user when normal user input incorrect format username on "Tên tài khoản" field</t>
  </si>
  <si>
    <t>Check register as normal user when normal user input incorrect format email on "Email" field</t>
  </si>
  <si>
    <t>Check register as author when author click in the "Tác giả đăng ký"</t>
  </si>
  <si>
    <t xml:space="preserve">Verify that password is encoded </t>
  </si>
  <si>
    <t>1. The Register - login page is displayed
2. "123456789" is encoded "•••••••••"</t>
  </si>
  <si>
    <t>Check register as author when author do not enter any fields of register form and click "Đăng ký" button</t>
  </si>
  <si>
    <t>Check register as  author when  author input a string smaller than 8 characters on "Tên tài khoản" field</t>
  </si>
  <si>
    <t>Check register as normal user when normal user input a string more than 50 characters on "Tên tài khoản" field</t>
  </si>
  <si>
    <t>Tên tài khoản từ 8 đến 50 ký tự</t>
  </si>
  <si>
    <t>Check register as author when author input a string more than 50 characters on "Tên tài khoản" field</t>
  </si>
  <si>
    <t>Check register as author when author input user name with string contains special characters.</t>
  </si>
  <si>
    <t>Check register as author when author input a string small than 8 character and contains special characters.</t>
  </si>
  <si>
    <t>Step 1: Enter the website
Step 2:  Input: 
+Username: YenNTHSE03171!@#123!@#....def
Step 3:  Click anywhere</t>
  </si>
  <si>
    <t>Check register as author when author input a string more than 50 character and contains special characters.</t>
  </si>
  <si>
    <t>Check register as author when author input a string smaller than 8 characters on "Mật khẩu" field</t>
  </si>
  <si>
    <t xml:space="preserve">Check register as author  user when author  input a string  password larger than 50 characters on "Mật khẩu" field </t>
  </si>
  <si>
    <t>Check register as author when author input username is empty on "Tên tài khoản" field</t>
  </si>
  <si>
    <t>Check register as author when author input email is empty on "Email" field</t>
  </si>
  <si>
    <t>Check register as author  when author input password is empty on "Mật khẩu" field</t>
  </si>
  <si>
    <t>Check register as author when author input password is empty on Confirm Password field</t>
  </si>
  <si>
    <t>Check register as author when author input not match string with Password on Confirm Password field</t>
  </si>
  <si>
    <t>Check register as author when author input incorrect format username on "Tên tài khoản" field</t>
  </si>
  <si>
    <t>Check register as author when author input incorrect format email on "Email" field</t>
  </si>
  <si>
    <t>Check register as normal user when normal user input email does not contain the @ character on "Email" field</t>
  </si>
  <si>
    <t>Step 1: Enter the website
Step 2:  Input: 
+ Email: YenNTHSE03171fpt.edu
Step 3:  Click anywhere</t>
  </si>
  <si>
    <t>Check register as normal user when normal user input email contain the space character on "Email" field</t>
  </si>
  <si>
    <t>Step 1: Enter the website
Step 2:  Input: 
+ Email: YenNTHSE03171@  fpt.edu
Step 3:  Click anywhere</t>
  </si>
  <si>
    <t>Check register as author when author input email does not contain the @ character on "Email" field</t>
  </si>
  <si>
    <t>Check register as author when author input email contain the space character on "Email" field</t>
  </si>
  <si>
    <t>Check register as author  when author  input email which was registered</t>
  </si>
  <si>
    <t>Step 1: Enter the website
Step 2:  Input: 
+ Email: YenNTHSE03171@fpt.edu.vn
Step 3:  Click "Đăng ký" button</t>
  </si>
  <si>
    <t>Check register as author when author don't click on " Chọn ảnh " button</t>
  </si>
  <si>
    <t>Check register as author when author select the file format that is not .jpg, .png</t>
  </si>
  <si>
    <t>Step 1: Enter the website
Step 2:  Select the file format that is not .jpg, .png
Step 3:  Click "Đăng ký" button</t>
  </si>
  <si>
    <t>Bạn chưa chọn ảnh CMND hoặc ảnh CMDN sai định dạng</t>
  </si>
  <si>
    <t>Check register as author when author click on " Chọn ảnh " button</t>
  </si>
  <si>
    <t xml:space="preserve">Step 1: Enter the website
Step 2:  Click on " Chọn ảnh " button
</t>
  </si>
  <si>
    <t>Appearing image to select</t>
  </si>
  <si>
    <t>Check  when user or author click "Bạn quên?" link</t>
  </si>
  <si>
    <t>Check viewing of form forgot password</t>
  </si>
  <si>
    <t xml:space="preserve">Click "Bạn quên?" link </t>
  </si>
  <si>
    <t>1. The form of forgot password is displayed with following information: 
- "Bạn quên mật khẩu?"
  "Nhập Email để lấy lại mật khẩu" 
- Email textbox
- "Gửi" button</t>
  </si>
  <si>
    <t>Check user forgot password when user  input is empty email</t>
  </si>
  <si>
    <t>Check user forgot password when l user input email contain the space character on "Email" field</t>
  </si>
  <si>
    <t>Check user forgot password when  user input email does not contain the @ character on "Email" field</t>
  </si>
  <si>
    <t>Check user forgot password when user input incorrect format email on "Email" field</t>
  </si>
  <si>
    <t>Step 1: Login to the home page
Step 2: Click on "Chỉnh sửa thông tin cá nhân" link on home page.</t>
  </si>
  <si>
    <t>Check viewing of form edit profie</t>
  </si>
  <si>
    <t>The form of edit profie is displayed with following information: 
- "Tên người dùng" text
- user name textbox
- "Giới tính" text
- "Nam" "Nữ" radiobutton
-"Ngày sinh" text and DOB textbox
-"Địa chỉ " text and address textbox
- "Lưu" and "Hủy" button</t>
  </si>
  <si>
    <t>Bạn chưa nhập ngày sinh hoặc ngày sinh phải là kiểu dd/MM/yyyy</t>
  </si>
  <si>
    <t>Check when user don't input on "Địa chỉ" textbox and click "Lưu" button</t>
  </si>
  <si>
    <t xml:space="preserve">Step 1: Don't input address 
Step 2:  Click "Lưu" button
</t>
  </si>
  <si>
    <t>Check when user don't input anything and click "Hủy" button</t>
  </si>
  <si>
    <t xml:space="preserve">Step 1: Don't input anything
Step 2:  Click "Hủy" button
</t>
  </si>
  <si>
    <t>Cancel the edit profie and switch to individual page.</t>
  </si>
  <si>
    <t>Check when user edit all information and click "Hủy" button</t>
  </si>
  <si>
    <t>Step 1: Edit all information
Step 2:  Click "Hủy" button</t>
  </si>
  <si>
    <t>Check the showing of "Thay đổi ảnh cá nhân" button</t>
  </si>
  <si>
    <t xml:space="preserve">Check when user update avatar image </t>
  </si>
  <si>
    <t>Check when user select avata image format that is not .jpg, .png</t>
  </si>
  <si>
    <t>Check the showing of "Thay đổi ảnh bìa " button</t>
  </si>
  <si>
    <t xml:space="preserve">Select the file format that is not .jpg, .png
</t>
  </si>
  <si>
    <t>Check when user select cover image format that is not .jpg, .png</t>
  </si>
  <si>
    <t xml:space="preserve">Check when user update cover image </t>
  </si>
  <si>
    <t xml:space="preserve">Step 1:  Click "Thay đổi ảnh cá nhân" 
Step 2:  Choose a photo from normal user's device
</t>
  </si>
  <si>
    <t xml:space="preserve">Step 1:  Click "Thay đổi ảnh bìa" 
Step 2:  Choose a photo from normal user's device
</t>
  </si>
  <si>
    <t>Check Email textbox</t>
  </si>
  <si>
    <t>Step 1: Enter the website
Step 2: Click "Email" field</t>
  </si>
  <si>
    <t>1. The Register- login page is displayed
2. "123456789" is encoded "•••••••••"</t>
  </si>
  <si>
    <t>Check "Mật khẩu" textbox</t>
  </si>
  <si>
    <t>Step 1: Enter the website
Step 2: Click "Mật khẩu" field</t>
  </si>
  <si>
    <t>Check "Bạn quên?" link</t>
  </si>
  <si>
    <t>The arrow changes to a hand</t>
  </si>
  <si>
    <t>Check "Đăng nhập" button</t>
  </si>
  <si>
    <t>Step 1: Enter the website
Step 2: Point the mouse to the "Bạn quên?" link</t>
  </si>
  <si>
    <t>Step 1: Enter the website
Step 2: Point the mouse to the "Đăng nhập" button</t>
  </si>
  <si>
    <t>Button is lighted</t>
  </si>
  <si>
    <t>Check "Tên tài khoản" textbox</t>
  </si>
  <si>
    <t>Step 1: Enter the website
Step 2: Click "Tên tài khoản" textbox</t>
  </si>
  <si>
    <t>Check "Email" textbox</t>
  </si>
  <si>
    <t>Step 1: Enter the website
Step 2: Click "Email" textbox</t>
  </si>
  <si>
    <t>Check "Xác nhận mật khẩu" textbox</t>
  </si>
  <si>
    <t>Check "Tác giả đăng ký" link</t>
  </si>
  <si>
    <t xml:space="preserve">Step 1: Enter the website
Step 2: Click </t>
  </si>
  <si>
    <t>Check "Gửi" button</t>
  </si>
  <si>
    <t>Step 1: Enter the website
Step 2: Point the mouse to the "Gửi" button</t>
  </si>
  <si>
    <t>Check "Tên người dùng" textbox</t>
  </si>
  <si>
    <t>Step 1: Enter the website
Step 2: Click "Tên người dùng" textbox</t>
  </si>
  <si>
    <t>Check "Nam" , "Nữ" radio button</t>
  </si>
  <si>
    <t>Step 1: Enter the website
Step 2: Click "Nam" radio or "Nữ" radio</t>
  </si>
  <si>
    <t>Radio button can be click</t>
  </si>
  <si>
    <t>Check "Ngày sinh" button</t>
  </si>
  <si>
    <t>Step 1: Enter the website
Step 2: Click "Ngày sinh" textbox</t>
  </si>
  <si>
    <t>Step 1: Enter the website
Step 2: Click "Địa chỉ" textbox</t>
  </si>
  <si>
    <t>Check "Lưu" button</t>
  </si>
  <si>
    <t>Step 1: Enter the website
Step 2: Point the mouse to the "Lưu" button</t>
  </si>
  <si>
    <t>Check "Địa chỉ" textbox</t>
  </si>
  <si>
    <t>Check "Hủy" button</t>
  </si>
  <si>
    <t>Step 1: Enter the website
Step 2: Point the mouse to the "Hủy" button</t>
  </si>
  <si>
    <t>Check "Thêm" button</t>
  </si>
  <si>
    <t>Step 1: Don't input anything 
Step 2: Click "Hủy" button</t>
  </si>
  <si>
    <t xml:space="preserve">Check "Thêm" button </t>
  </si>
  <si>
    <r>
      <t xml:space="preserve">Display message </t>
    </r>
    <r>
      <rPr>
        <b/>
        <sz val="10"/>
        <rFont val="Tahoma"/>
        <family val="2"/>
      </rPr>
      <t>MS32</t>
    </r>
  </si>
  <si>
    <t>Button is lighted and can be click</t>
  </si>
  <si>
    <t xml:space="preserve">1. The Register-login page is displayed 
2. Login successfully
3. The home page displayed.
</t>
  </si>
  <si>
    <t>Check user and author login when user or author input email does not contain the @ character on "Email" field</t>
  </si>
  <si>
    <r>
      <t xml:space="preserve">1. The Register-login page is displayed.
2. Display message </t>
    </r>
    <r>
      <rPr>
        <b/>
        <sz val="10"/>
        <rFont val="Tahoma"/>
        <family val="2"/>
      </rPr>
      <t>MS01</t>
    </r>
  </si>
  <si>
    <t>Check user and author login when user or authorinput email contain the space character on "Email" field</t>
  </si>
  <si>
    <t xml:space="preserve"> The form login is displayed with the following information:
- "Email" field
-“Mật khẩu” field
-“Bạn quên ?” link
-“Đăng nhập” button 
</t>
  </si>
  <si>
    <t>1. The Register- login page is displayed
2. Textbox can be inputted data</t>
  </si>
  <si>
    <t xml:space="preserve">Check login when user input password less than 8 characters on "Mật khẩu" field </t>
  </si>
  <si>
    <t xml:space="preserve"> Input "1234" to "Mật khẩu" field</t>
  </si>
  <si>
    <t xml:space="preserve">Check login when user input password more than 50 characters on "Mật khẩu" field </t>
  </si>
  <si>
    <t>Input "01234567890123456789012345678901234567890123456789" to "Mật khẩu" field</t>
  </si>
  <si>
    <r>
      <t xml:space="preserve">1. The Register-login page is displayed.
2. Display message </t>
    </r>
    <r>
      <rPr>
        <b/>
        <sz val="10"/>
        <color indexed="8"/>
        <rFont val="Tahoma"/>
        <family val="2"/>
      </rPr>
      <t>MS01 MS02</t>
    </r>
  </si>
  <si>
    <r>
      <t xml:space="preserve">1. The Register-login page is displayed.
2. Display message </t>
    </r>
    <r>
      <rPr>
        <b/>
        <sz val="10"/>
        <color indexed="8"/>
        <rFont val="Tahoma"/>
        <family val="2"/>
      </rPr>
      <t>MS01</t>
    </r>
  </si>
  <si>
    <r>
      <t xml:space="preserve">1. The Register-login page is displayed.
2. Display message </t>
    </r>
    <r>
      <rPr>
        <b/>
        <sz val="10"/>
        <color indexed="8"/>
        <rFont val="Tahoma"/>
        <family val="2"/>
      </rPr>
      <t>MS02</t>
    </r>
  </si>
  <si>
    <r>
      <t xml:space="preserve">1. The Register-login page is displayed.
2. Display message </t>
    </r>
    <r>
      <rPr>
        <b/>
        <sz val="10"/>
        <color indexed="8"/>
        <rFont val="Tahoma"/>
        <family val="2"/>
      </rPr>
      <t>MS03</t>
    </r>
  </si>
  <si>
    <r>
      <t xml:space="preserve">1. The Register-login page is displayed
2. Display message </t>
    </r>
    <r>
      <rPr>
        <b/>
        <sz val="10"/>
        <color indexed="8"/>
        <rFont val="Tahoma"/>
        <family val="2"/>
      </rPr>
      <t>MS03</t>
    </r>
  </si>
  <si>
    <t>1. Logout user or author and redirect to Register-login  page.</t>
  </si>
  <si>
    <t>Textbox can be inputted data</t>
  </si>
  <si>
    <t>Step 1: Enter the website
Step 2: Click "Mật khẩu" textbox</t>
  </si>
  <si>
    <t>Step 1: Enter the website
Step 2: Click "Xác nhận mật khẩu" textbox</t>
  </si>
  <si>
    <t>Step 1: Enter the website
Step 2: Point the mouse to the "Tác giả đăng ký" link</t>
  </si>
  <si>
    <t>Check "Đăng ký" button</t>
  </si>
  <si>
    <t>Step 1: Enter the website
Step 2: Point the mouse to the "Đăng ký" button</t>
  </si>
  <si>
    <t>Check click to next slide</t>
  </si>
  <si>
    <t>Slide switches to the next</t>
  </si>
  <si>
    <t>Check click to previous slide</t>
  </si>
  <si>
    <t>Slide switches to the previous</t>
  </si>
  <si>
    <t>Step 1: Enter the website
Step 2:  Input information on the Register-login page form 
+ Input username on "Tên tài khoản" field
+ Input email "YenNTHSE03171@fpt.edu.vn" on "Email" field
+ Input password "123456789" on "Mật khẩu" field
Step 3:  Click "Đăng ký" button</t>
  </si>
  <si>
    <r>
      <t xml:space="preserve">1. The Register-login page is displayed
2. Display message </t>
    </r>
    <r>
      <rPr>
        <b/>
        <sz val="10"/>
        <rFont val="Tahoma"/>
        <family val="2"/>
      </rPr>
      <t xml:space="preserve">MS01 MS02 </t>
    </r>
    <r>
      <rPr>
        <sz val="10"/>
        <rFont val="Tahoma"/>
        <family val="2"/>
      </rPr>
      <t>MS07</t>
    </r>
  </si>
  <si>
    <t>Check register as normal user when normal user input a string less than 8 characters on "Tên tài khoản" field</t>
  </si>
  <si>
    <r>
      <t xml:space="preserve">1. The Register-login page is displayed
2. Display message </t>
    </r>
    <r>
      <rPr>
        <b/>
        <sz val="10"/>
        <rFont val="Tahoma"/>
        <family val="2"/>
      </rPr>
      <t>MS04</t>
    </r>
  </si>
  <si>
    <t>Check register as normal user when normal user input username with string contains special characters.</t>
  </si>
  <si>
    <r>
      <t xml:space="preserve">1. The Register-login page is displayed
2. Display message </t>
    </r>
    <r>
      <rPr>
        <b/>
        <sz val="10"/>
        <rFont val="Tahoma"/>
        <family val="2"/>
      </rPr>
      <t>MS05</t>
    </r>
  </si>
  <si>
    <t>Check register as normal user when normal user input username with string less than 8 character and contains special characters.</t>
  </si>
  <si>
    <r>
      <t xml:space="preserve">1. The Register-login page is displayed
2. Display message </t>
    </r>
    <r>
      <rPr>
        <b/>
        <sz val="10"/>
        <rFont val="Tahoma"/>
        <family val="2"/>
      </rPr>
      <t>MS04 MS05</t>
    </r>
  </si>
  <si>
    <t>Check register as normal user when normal user input username with string more than 50 character and contains special characters.</t>
  </si>
  <si>
    <r>
      <t xml:space="preserve">1. The Register-login is displayed
2. Display message </t>
    </r>
    <r>
      <rPr>
        <b/>
        <sz val="10"/>
        <rFont val="Tahoma"/>
        <family val="2"/>
      </rPr>
      <t>MS04 MS05</t>
    </r>
  </si>
  <si>
    <t>Check register as normal user when normal user input a string less than 8 characters on "Mật khẩu" field</t>
  </si>
  <si>
    <r>
      <t xml:space="preserve">1. The Register-login is displayed
2. Display message </t>
    </r>
    <r>
      <rPr>
        <b/>
        <sz val="10"/>
        <rFont val="Tahoma"/>
        <family val="2"/>
      </rPr>
      <t>MS06</t>
    </r>
  </si>
  <si>
    <r>
      <t xml:space="preserve">1. The Register-login is displayed
2. Display message </t>
    </r>
    <r>
      <rPr>
        <b/>
        <sz val="10"/>
        <rFont val="Tahoma"/>
        <family val="2"/>
      </rPr>
      <t>MS07</t>
    </r>
  </si>
  <si>
    <r>
      <t xml:space="preserve">1. The Register-login is displayed
2. Display message </t>
    </r>
    <r>
      <rPr>
        <b/>
        <sz val="10"/>
        <rFont val="Tahoma"/>
        <family val="2"/>
      </rPr>
      <t>MS01</t>
    </r>
  </si>
  <si>
    <r>
      <t xml:space="preserve">1. The Register-login is displayed
2. Display message </t>
    </r>
    <r>
      <rPr>
        <b/>
        <sz val="10"/>
        <rFont val="Tahoma"/>
        <family val="2"/>
      </rPr>
      <t>MS02</t>
    </r>
  </si>
  <si>
    <r>
      <t xml:space="preserve">1. The Register-login is displayed
2. Display message </t>
    </r>
    <r>
      <rPr>
        <b/>
        <sz val="10"/>
        <rFont val="Tahoma"/>
        <family val="2"/>
      </rPr>
      <t>MS05</t>
    </r>
  </si>
  <si>
    <r>
      <t xml:space="preserve">1. The Register-login is displayed
2. Display message </t>
    </r>
    <r>
      <rPr>
        <b/>
        <sz val="10"/>
        <rFont val="Tahoma"/>
        <family val="2"/>
      </rPr>
      <t>MS08</t>
    </r>
  </si>
  <si>
    <t>1. The Register-login is displayed
2. Display "Kiểm tra Email để xác nhận tài khoản của bạn, bạn phải xác nhận tài khoản trước khi Đăng Nhập" message</t>
  </si>
  <si>
    <t>1. The Author register  page is displayed
2.The form of register is displayed with the following information:
- "Tên tài khoản" textbox
- "Email" textbox
- "Mật khẩu" textbox
- "Xác nhận mật khẩu" textbox
- "Choose File" button
- "Đăng ký" button</t>
  </si>
  <si>
    <r>
      <t xml:space="preserve">1. The Author register page is displayed
2. Display message </t>
    </r>
    <r>
      <rPr>
        <b/>
        <sz val="10"/>
        <rFont val="Tahoma"/>
        <family val="2"/>
      </rPr>
      <t>MS01 MS02 MS07 MS09</t>
    </r>
  </si>
  <si>
    <r>
      <t xml:space="preserve">1. The Author register page is displayed
2. Display message </t>
    </r>
    <r>
      <rPr>
        <b/>
        <sz val="10"/>
        <rFont val="Tahoma"/>
        <family val="2"/>
      </rPr>
      <t>MS04</t>
    </r>
  </si>
  <si>
    <r>
      <t xml:space="preserve">1. The Author register page is displayed
2. Display message </t>
    </r>
    <r>
      <rPr>
        <b/>
        <sz val="10"/>
        <rFont val="Tahoma"/>
        <family val="2"/>
      </rPr>
      <t>MS05</t>
    </r>
  </si>
  <si>
    <r>
      <t xml:space="preserve">1. The Author register page is displayed
2. Display message </t>
    </r>
    <r>
      <rPr>
        <b/>
        <sz val="10"/>
        <rFont val="Tahoma"/>
        <family val="2"/>
      </rPr>
      <t>MS04</t>
    </r>
    <r>
      <rPr>
        <sz val="10"/>
        <rFont val="Tahoma"/>
        <family val="2"/>
      </rPr>
      <t xml:space="preserve"> </t>
    </r>
    <r>
      <rPr>
        <b/>
        <sz val="10"/>
        <rFont val="Tahoma"/>
        <family val="2"/>
      </rPr>
      <t>MS05</t>
    </r>
  </si>
  <si>
    <r>
      <t xml:space="preserve">1. The Author register page is displayed
2. Display message </t>
    </r>
    <r>
      <rPr>
        <b/>
        <sz val="10"/>
        <rFont val="Tahoma"/>
        <family val="2"/>
      </rPr>
      <t>MS06</t>
    </r>
  </si>
  <si>
    <r>
      <t xml:space="preserve">1. The Author register page is displayed
2. Display message </t>
    </r>
    <r>
      <rPr>
        <b/>
        <sz val="10"/>
        <rFont val="Tahoma"/>
        <family val="2"/>
      </rPr>
      <t>MS07</t>
    </r>
  </si>
  <si>
    <r>
      <t xml:space="preserve">1. The Author register page is displayed
2. Display message </t>
    </r>
    <r>
      <rPr>
        <b/>
        <sz val="10"/>
        <rFont val="Tahoma"/>
        <family val="2"/>
      </rPr>
      <t>MS01</t>
    </r>
  </si>
  <si>
    <r>
      <t xml:space="preserve">1. The Author register page is displayed
2. Display message </t>
    </r>
    <r>
      <rPr>
        <b/>
        <sz val="10"/>
        <rFont val="Tahoma"/>
        <family val="2"/>
      </rPr>
      <t>MS02</t>
    </r>
  </si>
  <si>
    <r>
      <t xml:space="preserve">1. The Author register page is displayed
2. Display message </t>
    </r>
    <r>
      <rPr>
        <b/>
        <sz val="10"/>
        <rFont val="Tahoma"/>
        <family val="2"/>
      </rPr>
      <t>MS08</t>
    </r>
  </si>
  <si>
    <r>
      <t xml:space="preserve">1. The Author register page is displayed
2. Display message </t>
    </r>
    <r>
      <rPr>
        <b/>
        <sz val="10"/>
        <rFont val="Tahoma"/>
        <family val="2"/>
      </rPr>
      <t>MS09</t>
    </r>
  </si>
  <si>
    <t xml:space="preserve">1. The Author register page is displayed
</t>
  </si>
  <si>
    <t xml:space="preserve">1. The Register-login page is displayed 
2. Popup "Bạn quên mật khẩu?" appear.
</t>
  </si>
  <si>
    <r>
      <t xml:space="preserve">1. The Register-login page is displayed 
2. Popup "Bạn quên mật khẩu?" appear.
3. Display error message </t>
    </r>
    <r>
      <rPr>
        <b/>
        <sz val="10"/>
        <rFont val="Tahoma"/>
        <family val="2"/>
      </rPr>
      <t>MS01</t>
    </r>
  </si>
  <si>
    <r>
      <t xml:space="preserve">1. The Register-login page is displayed
2. Display message </t>
    </r>
    <r>
      <rPr>
        <b/>
        <sz val="10"/>
        <rFont val="Tahoma"/>
        <family val="2"/>
      </rPr>
      <t>MS01</t>
    </r>
  </si>
  <si>
    <t>1. The Register-login page is displayed 
2. Popup "Bạn quên mật khẩu?" appear.
3. New password is sent email to YenNTHSE03171@fpt.edu.vn</t>
  </si>
  <si>
    <t>Step 1: Click on "Chỉnh sửa thông tin cá nhân" link on home page. 
Step 2: Move mouse control to avatar and cover area</t>
  </si>
  <si>
    <t>"Thay đổi ảnh cá nhân " button is displayed with the icon camera and does not broken layout.</t>
  </si>
  <si>
    <t xml:space="preserve">Step 1: Click on "Chỉnh sửa thông tin cá nhân" link on home page. 
Step 2: Move mouse control to avatar and cover area
</t>
  </si>
  <si>
    <t>"Thay đổi ảnh bìa " button is displayed with the icon camera and does not broken layout.</t>
  </si>
  <si>
    <t>[Admin module-8]</t>
  </si>
  <si>
    <t>Check search textbox</t>
  </si>
  <si>
    <t xml:space="preserve"> Click search textbox</t>
  </si>
  <si>
    <t>Check "Tìm" button</t>
  </si>
  <si>
    <t>Point the mouse to the "Gửi" button</t>
  </si>
  <si>
    <t xml:space="preserve">Check when admin search group does not exits </t>
  </si>
  <si>
    <t>Input name of group does not exits on the search textbox</t>
  </si>
  <si>
    <t>Not found the information of group</t>
  </si>
  <si>
    <t xml:space="preserve">Check when admin search group exits </t>
  </si>
  <si>
    <t>Input name of group</t>
  </si>
  <si>
    <t xml:space="preserve">Check "Hành động " column </t>
  </si>
  <si>
    <t>Check paging link</t>
  </si>
  <si>
    <t>Show the page coressponding with number</t>
  </si>
  <si>
    <t>Check first page link</t>
  </si>
  <si>
    <t xml:space="preserve">Show the first page </t>
  </si>
  <si>
    <t xml:space="preserve">Show the last page </t>
  </si>
  <si>
    <t>Check last page link</t>
  </si>
  <si>
    <t>Check next page link</t>
  </si>
  <si>
    <t xml:space="preserve">Show the next page </t>
  </si>
  <si>
    <t>Check Privious page link</t>
  </si>
  <si>
    <t xml:space="preserve">Show Privious page </t>
  </si>
  <si>
    <t xml:space="preserve">Check "Quản lý sách" drop down list </t>
  </si>
  <si>
    <t xml:space="preserve">Step 1: Login the system with the admin role.
Step 2: Click "Quản lý sách" drop down list
</t>
  </si>
  <si>
    <t>1. The admin page is displayed 
2. The "Quản lý sách" drop down list is displayed with the following informations:
"Thống kê sách" button
"Yêu cầu thêm sách" button
"Thêm sách" button</t>
  </si>
  <si>
    <t>Check "Thống kê sách" button</t>
  </si>
  <si>
    <t>Step 1: Login the system with the admin role.
Step 2: Click "Quản lý sách" drop down list
Step 3: Point the mouse to the "Thống kê sách" button</t>
  </si>
  <si>
    <t>Check "Yêu cầu thêm sách" button</t>
  </si>
  <si>
    <t>Step 1: Login the system with the admin role.
Step 2: Click "Quản lý sách" drop down list
Step 3: Point the mouse to the "Yêu cầu thêm sách" button</t>
  </si>
  <si>
    <t>Check "Thêm sách" button</t>
  </si>
  <si>
    <t>Step 1: Login the system with the admin role.
Step 2: Click "Quản lý sách" drop down list
Step 3: Point the mouse to the "Thêm sách" button</t>
  </si>
  <si>
    <t>Check when click "Thống kê sách" button</t>
  </si>
  <si>
    <t>Step 1: Login the system with the admin role.
Step 2: Click "Quản lý sách" drop down list
Step 3: Click "Thống kê sách" button</t>
  </si>
  <si>
    <t>The admin "Thống kê sách" page is displayed</t>
  </si>
  <si>
    <t>Check screen of admin "Thống kê sách" page</t>
  </si>
  <si>
    <t>1. The admin page is displayed 
2. The "Thống kê sách" page is displayed with the following informations:
- Avatar and name of admin
- "Tổng số sách" form
- Search textbox
- "Tìm" button
- "Danh sách sách" table</t>
  </si>
  <si>
    <t>Check viewing of "Tổng số sách" form</t>
  </si>
  <si>
    <t>1. The admin page is displayed 
2. The "Tổng số sách" form is displayed with the informations:
- icon book
- "Tổng số sách" text 
- Number of books</t>
  </si>
  <si>
    <t xml:space="preserve">Check "Quản lý sách" tag </t>
  </si>
  <si>
    <t xml:space="preserve">Step 1: Login the system with the admin role.
Step 2: Click "Quản lý sách" tag </t>
  </si>
  <si>
    <t>"Quản lý sách" tag can be selected</t>
  </si>
  <si>
    <t>Check "Tên sách" column</t>
  </si>
  <si>
    <t>Check "Tác giả" column</t>
  </si>
  <si>
    <t>Check "Thể loại" column</t>
  </si>
  <si>
    <t>Check "Ngày xuất bản" column</t>
  </si>
  <si>
    <t>Check "Nhà xuất bản" column</t>
  </si>
  <si>
    <t>Check "Miêu tả" column</t>
  </si>
  <si>
    <t>Check "Hành động" column</t>
  </si>
  <si>
    <t>Check click "Sửa" button</t>
  </si>
  <si>
    <t>Step 1: Login the system with the admin role.
Step 2: Click "Quản lý sách" drop down list
Step 3: Click "Thống kê sách" button
Step 4: Click "Sửa" button</t>
  </si>
  <si>
    <t>Switch to admin edit book page</t>
  </si>
  <si>
    <t>Check click "Thêm thể loại " button</t>
  </si>
  <si>
    <t>Step 1: Login the system with the admin role.
Step 2: Click "Quản lý sách" drop down list
Step 3: Click "Thống kê sách" button
Step 4: Click "Sửa" button
Step 5: Click "Thêm thể loại" button</t>
  </si>
  <si>
    <t xml:space="preserve">Popup add new category is displayed </t>
  </si>
  <si>
    <t>Check "Tên thể loại " textbox</t>
  </si>
  <si>
    <t>Click "Tên thể loại " textbox</t>
  </si>
  <si>
    <t>Check when admin don't input category and click "Thêm" button</t>
  </si>
  <si>
    <t>Step 1: Don't input category
Step 2: Click "Thêm" button</t>
  </si>
  <si>
    <t>Check when admin input category and click "Thêm" button</t>
  </si>
  <si>
    <t>Step 1: Input "#Kinhdi" on "Tên thể loại" textbox
Step 2: Click "Thêm" button</t>
  </si>
  <si>
    <t>Add new category successful</t>
  </si>
  <si>
    <t>Check when admin don't input category and click "Hủy" button</t>
  </si>
  <si>
    <t>Step 1: Don't input category
Step 2: Click "Hủy" button</t>
  </si>
  <si>
    <t>Check when admin input category and click "Hủy" button</t>
  </si>
  <si>
    <t>Check when admin don't edit anything and click "Lưu" button</t>
  </si>
  <si>
    <t>Step 1: Don't edit anything 
Step 2: Click "Lưu" button</t>
  </si>
  <si>
    <t>Tác giả bắt buộc</t>
  </si>
  <si>
    <t>Check when admin edit information of book but input empty name of book</t>
  </si>
  <si>
    <t>Step 1: Input empty name of book
Step 2: Click "Lưu" button</t>
  </si>
  <si>
    <t>Tên sách bắt buộc</t>
  </si>
  <si>
    <t>Check when admin select book image format that is not .jpg, .png</t>
  </si>
  <si>
    <t>Select the file format that is not .jpg, .png</t>
  </si>
  <si>
    <t>Check when admin edit information of book but input empty name of author</t>
  </si>
  <si>
    <t>Step 1: Input empty name of author
Step 2: Click "Lưu" button</t>
  </si>
  <si>
    <t>Check when admin edit information of book but don't choose the date</t>
  </si>
  <si>
    <t>Step 1: Don't choose the date
Step 2: Click "Lưu" button</t>
  </si>
  <si>
    <r>
      <t xml:space="preserve">Display message  </t>
    </r>
    <r>
      <rPr>
        <b/>
        <sz val="10"/>
        <rFont val="Tahoma"/>
        <family val="2"/>
      </rPr>
      <t>MS17</t>
    </r>
  </si>
  <si>
    <t>Nhà xuất bản bắt buộc</t>
  </si>
  <si>
    <t>Check when admin edit information of book but input empty "Nhà xuất bản"</t>
  </si>
  <si>
    <t>Step 1: Input empty name of publisher
Step 2: Click "Lưu" button</t>
  </si>
  <si>
    <t>Check when admin edit information of book but input empty "Category"</t>
  </si>
  <si>
    <t>Step 1: Input empty category
Step 2: Click "Lưu" button</t>
  </si>
  <si>
    <t>Check when admin edit all information of book</t>
  </si>
  <si>
    <t>Step 1: Edit all information of book
Step 2: Click "Lưu" button</t>
  </si>
  <si>
    <t>Edit information of book successful</t>
  </si>
  <si>
    <t>Check when admin don't edit anything and click "Hủy" button</t>
  </si>
  <si>
    <t>Information of book can not edit and switch to admin "Thống kê sách" page</t>
  </si>
  <si>
    <t>Check when admin edit all information of book and click "Hủy" button</t>
  </si>
  <si>
    <t>Step 1: Don't edit anything
Step 2: Click "Hủy" button</t>
  </si>
  <si>
    <t>Step 1: Edit all information of book 
Step 2: Click "Hủy" button</t>
  </si>
  <si>
    <t>Check when admin click "Xóa" button</t>
  </si>
  <si>
    <t>Check click "Xóa" button</t>
  </si>
  <si>
    <t>Step 1: Login the system with the admin role.
Step 2: Click "Quản lý sách" drop down list
Step 3: Click "Thống kê sách" button
Step 4: Click "Xóa" button
Step 5: Click "OK" button</t>
  </si>
  <si>
    <t>This book can be deleted</t>
  </si>
  <si>
    <t>Step 1: Login the system with the admin role.
Step 2: Click "Quản lý sách" drop down list
Step 3: Click "Thống kê sách" button
Step 4: Click "Xóa" button
Step 5: Click "Cancel" button</t>
  </si>
  <si>
    <t>This book will will not be deleted</t>
  </si>
  <si>
    <t>Check screen of admin "Yêu cầu thêm sách" page</t>
  </si>
  <si>
    <t>Step 1: Login the system with the admin role.
Step 2: Click "Quản lý sách" drop down list
Step 3: Click "Yêu cầu thêm sách" button</t>
  </si>
  <si>
    <t>1. The admin page is displayed 
2. The "Yêu cầu thêm sách" page is displayed with the following informations:
- Avatar and name of admin
- "Tổng số sách" form
- Search textbox
- "Tìm" button
- "Thêm sách" button
- "Danh sách sách" table</t>
  </si>
  <si>
    <t>Check when click "Yêu cầu thêm sách" button</t>
  </si>
  <si>
    <t>The admin "Yêu cầu thêm sách" page is displayed</t>
  </si>
  <si>
    <t>Point the mouse to the "Thêm sách" button</t>
  </si>
  <si>
    <t>Check when admin click "Thêm sách" button</t>
  </si>
  <si>
    <t>Step 1: Login the system with the admin role.
Step 2: Click "Quản lý sách" drop down list
Step 3: Click "Yêu cầu thêm sách" button
Step 4: Click "Thêm sách" button</t>
  </si>
  <si>
    <t xml:space="preserve">Admin add new book page is displayed </t>
  </si>
  <si>
    <t xml:space="preserve">Step 1: Login the system with the admin role.
Step 2: Click "Quản lý sách" drop down list
Step 3: Click "Yêu cầu thêm sách" button
Step 4: Click "Thêm thể loại" button
</t>
  </si>
  <si>
    <t>Step 1: Input "#Kinhdi" on "Tên thể loại" textbox
Step 2: Click "Hủy" button</t>
  </si>
  <si>
    <t xml:space="preserve">Check when admin input category already exists </t>
  </si>
  <si>
    <t>Step 1: Don't input anything 
Step 2: Click "Thêm" button</t>
  </si>
  <si>
    <t>Ảnh sách bắt buộc</t>
  </si>
  <si>
    <t>Check when admin don't input name of book on "Tựa sách" textbox and click "Thêm" button</t>
  </si>
  <si>
    <t>Step 1: Don't input name of book
Step 2: Click "Thêm" button</t>
  </si>
  <si>
    <t>Check when admin don't input "Ngày xuất bản" and click "Thêm" button</t>
  </si>
  <si>
    <t>Step 1: Don't input "Ngày xuất bản"
Step 2: Click "Thêm" button</t>
  </si>
  <si>
    <t>Check when admin don't choose "Nhà xuất bản" and click "Thêm" button</t>
  </si>
  <si>
    <t>Step 1: Don't choose "Nhà xuất bản"
Step 2: Click "Thêm" button</t>
  </si>
  <si>
    <t>Check when admin don't choose "Thể loại sách" and click "Thêm" button</t>
  </si>
  <si>
    <t>Step 1: Don't choose "Thể loại sách"
Step 2: Click "Thêm" button</t>
  </si>
  <si>
    <r>
      <t>Display message</t>
    </r>
    <r>
      <rPr>
        <b/>
        <sz val="10"/>
        <rFont val="Tahoma"/>
        <family val="2"/>
      </rPr>
      <t xml:space="preserve"> MS26</t>
    </r>
  </si>
  <si>
    <t>Step 1: Don't choose "Đổi ảnh bìa"
Step 2: Click "Thêm" button</t>
  </si>
  <si>
    <t>Check when admin don't choose  image of book on "Choose file" button and click "Thêm" button</t>
  </si>
  <si>
    <t>Check when admin select  image format that is not .jpg, .png</t>
  </si>
  <si>
    <t>Check when admin don't input anything and click "Hủy " button</t>
  </si>
  <si>
    <t>New book can not added</t>
  </si>
  <si>
    <t>Check when admin input all information of book and click "Hủy" button</t>
  </si>
  <si>
    <t>Step 1: Input all information of book
Step 2: Click "Hủy" button</t>
  </si>
  <si>
    <t>Check "Tên sách" column of admin "Yêu cầu thêm sách" page</t>
  </si>
  <si>
    <t xml:space="preserve">Step 1: Login the system with the admin role.
Step 2: Click "Quản lý sách" drop down list
Step 3: Click "Yêu cầu thêm sách" button
</t>
  </si>
  <si>
    <t>Check "Thể loại " column</t>
  </si>
  <si>
    <t>Step 1: Login the system with the admin role.
Step 2: Click "Quản lý sách" tag
Step 3: Click "1,2,3" paging link</t>
  </si>
  <si>
    <t>Step 1: Login the system with the admin role.
Step 2: Click "Quản lý sách" tag
Step 3: Click "First" paging link</t>
  </si>
  <si>
    <t>Step 1: Login the system with the admin role.
Step 2: Click "Quản lý sách" tag
Step 3: Click "Last" paging link</t>
  </si>
  <si>
    <t>Step 1: Login the system with the admin role.
Step 2: Click "Quản lý sách" tag
Step 3: Click next paging link</t>
  </si>
  <si>
    <t>Step 1: Login the system with the admin role.
Step 2: Click "Quản lý sách" tag
Step 3: Click Privious page link</t>
  </si>
  <si>
    <t>Check when click "Thêm sách" button</t>
  </si>
  <si>
    <t>Step 1: Login the system with the admin role.
Step 2: Click "Quản lý sách" drop down list
Step 3: Click "Thêm sách" button</t>
  </si>
  <si>
    <t>The admin "Thêm sách" page is displayed</t>
  </si>
  <si>
    <t>Check screen of admin "Thêm sách" page</t>
  </si>
  <si>
    <t>1. The admin page is displayed 
2. The "Thêm sách" page is displayed with the following informations:
- Avatar and name of admin
- "Tổng số sách" form
- Form add new book</t>
  </si>
  <si>
    <t xml:space="preserve">Step 1: Login the system with the admin role.
Step 2: Click "Quản lý sách" drop down list
Step 3: Click "Thêm sách" button
Step 4: Click "Thêm thể loại" button
</t>
  </si>
  <si>
    <t>Check when admin don't input anything in the form add book and click "Thêm " button</t>
  </si>
  <si>
    <r>
      <t xml:space="preserve">Display message </t>
    </r>
    <r>
      <rPr>
        <b/>
        <sz val="10"/>
        <rFont val="Tahoma"/>
        <family val="2"/>
      </rPr>
      <t>MS10</t>
    </r>
  </si>
  <si>
    <r>
      <t xml:space="preserve">Display message </t>
    </r>
    <r>
      <rPr>
        <b/>
        <sz val="10"/>
        <rFont val="Tahoma"/>
        <family val="2"/>
      </rPr>
      <t xml:space="preserve">MS10 </t>
    </r>
  </si>
  <si>
    <r>
      <t xml:space="preserve">Display message </t>
    </r>
    <r>
      <rPr>
        <b/>
        <sz val="10"/>
        <rFont val="Tahoma"/>
        <family val="2"/>
      </rPr>
      <t>MS17 MS11</t>
    </r>
  </si>
  <si>
    <r>
      <t xml:space="preserve">Display message </t>
    </r>
    <r>
      <rPr>
        <b/>
        <sz val="10"/>
        <rFont val="Tahoma"/>
        <family val="2"/>
      </rPr>
      <t>MS17 MS11 MS10</t>
    </r>
  </si>
  <si>
    <r>
      <t xml:space="preserve">Display message  </t>
    </r>
    <r>
      <rPr>
        <b/>
        <sz val="10"/>
        <rFont val="Tahoma"/>
        <family val="2"/>
      </rPr>
      <t>MS11</t>
    </r>
  </si>
  <si>
    <r>
      <rPr>
        <sz val="10"/>
        <rFont val="Tahoma"/>
        <family val="2"/>
      </rPr>
      <t>Display message</t>
    </r>
    <r>
      <rPr>
        <b/>
        <sz val="10"/>
        <rFont val="Tahoma"/>
        <family val="2"/>
      </rPr>
      <t xml:space="preserve"> MS32</t>
    </r>
  </si>
  <si>
    <r>
      <t xml:space="preserve">Display message </t>
    </r>
    <r>
      <rPr>
        <b/>
        <sz val="10"/>
        <rFont val="Tahoma"/>
        <family val="2"/>
      </rPr>
      <t xml:space="preserve"> MS14</t>
    </r>
  </si>
  <si>
    <r>
      <t xml:space="preserve">Display message  </t>
    </r>
    <r>
      <rPr>
        <b/>
        <sz val="10"/>
        <rFont val="Tahoma"/>
        <family val="2"/>
      </rPr>
      <t>MS14</t>
    </r>
  </si>
  <si>
    <r>
      <t xml:space="preserve">Display message </t>
    </r>
    <r>
      <rPr>
        <b/>
        <sz val="10"/>
        <rFont val="Tahoma"/>
        <family val="2"/>
      </rPr>
      <t>MS14</t>
    </r>
  </si>
  <si>
    <r>
      <t xml:space="preserve">Display message </t>
    </r>
    <r>
      <rPr>
        <b/>
        <sz val="10"/>
        <rFont val="Tahoma"/>
        <family val="2"/>
      </rPr>
      <t>MS16</t>
    </r>
  </si>
  <si>
    <r>
      <t xml:space="preserve">Display message </t>
    </r>
    <r>
      <rPr>
        <b/>
        <sz val="10"/>
        <rFont val="Tahoma"/>
        <family val="2"/>
      </rPr>
      <t>MS10 MS17 MS14 MS26 MS16</t>
    </r>
  </si>
  <si>
    <t>Check "Tựa sách" textbox in the add book form</t>
  </si>
  <si>
    <t>Click "Tựa sách " textbox</t>
  </si>
  <si>
    <t>Check when click "Thêm sách" button in the "Yêu cầu thêm sách " page</t>
  </si>
  <si>
    <t xml:space="preserve">Step 1: Login the system with the admin role.
Step 2: Click "Quản lý sách" drop down list
Step 3: Click "Yêu cầu thêm sách" button
Step 4: Click "Thêm sách" button
</t>
  </si>
  <si>
    <t>Switch to admin add book page</t>
  </si>
  <si>
    <t>Check "Chọn tác giả" textbox in the add book form</t>
  </si>
  <si>
    <t>Click "Chọn tác giả " textbox</t>
  </si>
  <si>
    <t xml:space="preserve">Check when admin click calendar </t>
  </si>
  <si>
    <t>Click "Ngày xuất bản " textbox</t>
  </si>
  <si>
    <t>Can be choose date time</t>
  </si>
  <si>
    <t>Check "Chọn NXB" textbox in the add book form</t>
  </si>
  <si>
    <t>Click "Chọn NXB" textbox</t>
  </si>
  <si>
    <t>Check "Chọn thể loại" textbox in the add book form</t>
  </si>
  <si>
    <t>Click "Chọn thể loại" textbox</t>
  </si>
  <si>
    <t>Check "Miêu tả" textbox in the add book form</t>
  </si>
  <si>
    <t>Click "Miêu tả" textbox</t>
  </si>
  <si>
    <t>Point the mouse to the "Thêm" button</t>
  </si>
  <si>
    <t>Point the mouse to the "Hủy" button</t>
  </si>
  <si>
    <t xml:space="preserve">Step 1: Login the system with the admin role.
Step 2: Click "Quản lý Slider" </t>
  </si>
  <si>
    <t>1. Admin "Quản lý Slider" page is displayed.
2. The "Quản lý sách" page is displayed with the following informations:
- Avatar and name of admin
- "Danh sách sliders" text
- "Thêm slide" button
- "Tìm kiếm" button</t>
  </si>
  <si>
    <t xml:space="preserve">Check "Thêm slide" button </t>
  </si>
  <si>
    <t>Point the mouse to the "Thêm slide" button</t>
  </si>
  <si>
    <t>Check "Tìm kiếm" textbox</t>
  </si>
  <si>
    <t>Click "Tìm kiếm" textbox</t>
  </si>
  <si>
    <t>Check click "Thêm slide" button</t>
  </si>
  <si>
    <t xml:space="preserve">Click "Thêm silde" button
</t>
  </si>
  <si>
    <t>Check when admin click "Choose File" button and select image format that is not .jpg, .png</t>
  </si>
  <si>
    <t>Step 1: Click "Choose File" button
Step 2: Choose image format that is not .jpg, .png</t>
  </si>
  <si>
    <t>Check when admin add slide image</t>
  </si>
  <si>
    <t>Check when admin don't choose slide image and don't input decription of slide then click "Thêm" button</t>
  </si>
  <si>
    <t>Step 1: Don't choose slide image and don't input description of slide
Step 2: Click "Thêm" button</t>
  </si>
  <si>
    <t>Step 1: Click "Choose File" button
Step 2: Choose slide from device and don't input description
Step 3: Click "Thêm" button</t>
  </si>
  <si>
    <t>New slide added successful</t>
  </si>
  <si>
    <t>Step 1: Click "Choose File" button
Step 2: Choose slide from device and  input description
Step 3: Click "Thêm" button</t>
  </si>
  <si>
    <t>Check when admin don't choose slide and don't input description and click "Hủy" button</t>
  </si>
  <si>
    <t>Step 1: Don't choose slide and don't input description
Step 2: Click "Hủy" button</t>
  </si>
  <si>
    <t xml:space="preserve">New slide can not added </t>
  </si>
  <si>
    <t>Check when admin choose slide and input description and click "Hủy" button</t>
  </si>
  <si>
    <t>Step 1:Choose slide and input description
Step 2: Click "Hủy" button</t>
  </si>
  <si>
    <t>Check "Ảnh" column</t>
  </si>
  <si>
    <t>Image will be display in the "Ảnh" column</t>
  </si>
  <si>
    <t>Check "Chế độ" column</t>
  </si>
  <si>
    <t>Check "Bật" button</t>
  </si>
  <si>
    <t>Check "Tắt" button</t>
  </si>
  <si>
    <t>Point the mouse to the "Bật" button</t>
  </si>
  <si>
    <t>Point the mouse to the "Tắt" button</t>
  </si>
  <si>
    <t>Check "Xóa" button</t>
  </si>
  <si>
    <t>Point the mouse to the "Xóa" button</t>
  </si>
  <si>
    <t>Check when admin click "Bật" button</t>
  </si>
  <si>
    <t>Click "Bật" button</t>
  </si>
  <si>
    <t>Check when admin click "Tắt" button</t>
  </si>
  <si>
    <t>Click "Tắt" button</t>
  </si>
  <si>
    <t>This slide can not displayed</t>
  </si>
  <si>
    <t>This slide can be deleted</t>
  </si>
  <si>
    <t>Step 1: Login the system with the admin role.
Step 2: Click "Quản lý Slider" tag</t>
  </si>
  <si>
    <t>Check when admin Click "Quản lý Slider" tag in slidebar</t>
  </si>
  <si>
    <t>Step 1: Login the system with the admin role.
Step 2: Click "Quản lý Slider" tag
Step 3: Click "1,2,3" paging link</t>
  </si>
  <si>
    <t>Step 1: Login the system with the admin role.
Step 2: Click "Quản lý Slider" tag
Step 3: Click "First" paging link</t>
  </si>
  <si>
    <t>Step 1: Login the system with the admin role.
Step 2: CClick "Quản lý Slider" tag
Step 3: Click "Last" paging link</t>
  </si>
  <si>
    <t>Step 1: Login the system with the admin role.
Step 2: Click "Quản lý Slider" tag
Step 3: Click next paging link</t>
  </si>
  <si>
    <t>Step 1: Login the system with the admin role.
Step 2: Click "Quản lý Slider" tag
Step 3: Click Privious page link</t>
  </si>
  <si>
    <t>Check when admin Click "Quản lý Nhà xuất bản" tag in slidebar</t>
  </si>
  <si>
    <t xml:space="preserve">Step 1: Login the system with the admin role.
Step 2: Click "Quản lý Nhà xuất bản" </t>
  </si>
  <si>
    <t>1. Admin "Quản lý Nhà xuất bản" page is displayed.
2. The "Quản lý Nhà xuất bản" page is displayed with the following informations:
- Avatar and name of admin
- "Quản lý Nhà xuất bản" text
- "Thêm NXB" button
- "Tìm kiếm" button</t>
  </si>
  <si>
    <t>Check "Quản lý Slider" tag</t>
  </si>
  <si>
    <t>"Quản lý Slider" tag was selected</t>
  </si>
  <si>
    <t>Check "Quản lý Nhà xuất bản" tag</t>
  </si>
  <si>
    <t>Step 1: Login the system with the admin role.
Step 2: Click "Quản lý Nhà xuất bản" tag</t>
  </si>
  <si>
    <t>"Quản lý Nhà xuất bản" tag was selected</t>
  </si>
  <si>
    <t xml:space="preserve">Check "Thêm NXB" button </t>
  </si>
  <si>
    <t>Point the mouse to the "Thêm NXB" button</t>
  </si>
  <si>
    <t xml:space="preserve">Check click "Thêm NXB" button </t>
  </si>
  <si>
    <t xml:space="preserve">Click "Thêm NXB" button 
</t>
  </si>
  <si>
    <t>Check "Tên NXB" textbox</t>
  </si>
  <si>
    <t>Click "Tên NXB" textbox</t>
  </si>
  <si>
    <t>Click "Địa chỉ" textbox</t>
  </si>
  <si>
    <t>Check "Số điện thoại" textbox</t>
  </si>
  <si>
    <t>Click "Số điện thoại" textbox</t>
  </si>
  <si>
    <t xml:space="preserve">Check "Hủy" button </t>
  </si>
  <si>
    <t>Check when admin don't input anything in the form add publisher and click "Thêm" button</t>
  </si>
  <si>
    <t>Check when admin don't input empty "Tên NXB" textbox and click "Thêm" button</t>
  </si>
  <si>
    <t>Step 1: Input "Tên NXB" empty 
Step 2: Click "Thêm" button</t>
  </si>
  <si>
    <t>Check when admin don't choose Logo of publisher and click "Thêm" button</t>
  </si>
  <si>
    <t>Step 1: Don't choose logo of publisher 
Step 2: Click "Thêm" button</t>
  </si>
  <si>
    <t>Display message MS14</t>
  </si>
  <si>
    <t>Check when admin input all information of publisher and click "Thêm" button</t>
  </si>
  <si>
    <t>Step 1: Input all information of publisher
Step 2: Click "Thêm" button</t>
  </si>
  <si>
    <t>Add new publisher successful</t>
  </si>
  <si>
    <t>Check when admin don't input anything in the "Thêm Nhà xuất bản" popup and click "Hủy" button</t>
  </si>
  <si>
    <t>Step 1: Don't input anything in the "Thêm Nhà xuất bản" popup
Step 2: Click "Hủy" button</t>
  </si>
  <si>
    <t>Popup "Thêm Nhà xuất bản" will be cloed and new publisher can not added</t>
  </si>
  <si>
    <t>Check when admin  input all information in the "Thêm Nhà xuất bản" popup and click "Hủy" button</t>
  </si>
  <si>
    <t>Step 1: Input all information in the "Thêm Nhà xuất bản" popup
Step 2: Click "Hủy" button</t>
  </si>
  <si>
    <t>Image of publisher will be display in the "Ảnh" column</t>
  </si>
  <si>
    <t>Check "Địa chỉ" column</t>
  </si>
  <si>
    <t>Check "Số điện thoại" column</t>
  </si>
  <si>
    <t>Check when admin click "Sửa" button in the "Hành động" column</t>
  </si>
  <si>
    <t>Step 1: Login the system with the admin role.
Step 2: Click "Quản lý Nhà xuất bản" 
Step 3: Click "Sửa" button</t>
  </si>
  <si>
    <t>Check when admin don't input anything in the form edit publisher and click "Thêm" button</t>
  </si>
  <si>
    <t>Check when admin don't input anythingin the form edit publisher  and click "Hủy" button</t>
  </si>
  <si>
    <t>Check when admin  input all information in the form edit publisher  and click "Hủy" button</t>
  </si>
  <si>
    <t>Check when admin don't input empty "Tên NXB" textbox in the form edit publisher and click "Sửa" button</t>
  </si>
  <si>
    <t>Step 1: Input "Tên NXB" empty 
Step 2: Click "Sửa" button</t>
  </si>
  <si>
    <t>Check when admin don't choose Logo of publisher in the form edit publisher and click "Sửa" button</t>
  </si>
  <si>
    <t>Step 1: Don't choose logo of publisher 
Step 2: Click "Sửa" button</t>
  </si>
  <si>
    <t>Check when admin input all information of publisher and click "Sửa" button</t>
  </si>
  <si>
    <t>Step 1: Input all information of publisher
Step 2: Click "Sửa" button</t>
  </si>
  <si>
    <t>Step 1: Login the system with the admin role.
Step 2: Click "Quản lý Nhà xuất bản" 
Step 3: Click "Xóa" button</t>
  </si>
  <si>
    <t xml:space="preserve">Display message "Bạn có chắc chắn muốn xóa nhà xuất bản này?" </t>
  </si>
  <si>
    <t>Check when admin click "OK" button on message confirm delete publisher</t>
  </si>
  <si>
    <t>Step 1: Login the system with the admin role.
Step 2: Click "Quản lý Nhà xuất bản" 
Step 3: Click "Xóa" button
Step 4: Click "OK" button</t>
  </si>
  <si>
    <t>This publisher was deleted</t>
  </si>
  <si>
    <t>Check when admin click "Cancel" button on message confirm delete publisher</t>
  </si>
  <si>
    <t>Step 1: Login the system with the admin role.
Step 2: Click "Quản lý Nhà xuất bản" 
Step 3: Click "Xóa" button
Step 4: Click "Cancel" button</t>
  </si>
  <si>
    <t>This publisher can not delete</t>
  </si>
  <si>
    <t>Step 1: Login the system with the admin role.
Step 2:Click "Quản lý Nhà xuất bản" 
Step 3: Click "1,2,3" paging link</t>
  </si>
  <si>
    <t>Step 1: Login the system with the admin role.
Step 2: Click "Quản lý Nhà xuất bản" 
Step 3: Click "First" paging link</t>
  </si>
  <si>
    <t>Step 1: Login the system with the admin role.
Step 2: Click "Quản lý Nhà xuất bản" 
Step 3: Click "Last" paging link</t>
  </si>
  <si>
    <t>Step 1: Login the system with the admin role.
Step 2: Click "Quản lý Nhà xuất bản" 
Step 3: Click next paging link</t>
  </si>
  <si>
    <t>Step 1: Login the system with the admin role.
Step 2: Click "Quản lý Nhà xuất bản" 
Step 3: Click Privious page link</t>
  </si>
  <si>
    <t>Create</t>
  </si>
  <si>
    <t>Button is lighted and can be clicked</t>
  </si>
  <si>
    <t>"Sửa" button and "Xóa" button will be display in the "Hành động" column</t>
  </si>
  <si>
    <t>Publisher of books will be display in the "Nhà xuất bản" column</t>
  </si>
  <si>
    <t>Description of books will be display in the "Miêu tả" column</t>
  </si>
  <si>
    <t>Author of books will be display in the "Tác giả" column</t>
  </si>
  <si>
    <t>Category of books will be display in the "Thể loại" column</t>
  </si>
  <si>
    <t>Publishing date of books will be display in the "Ngày xuất bản" column</t>
  </si>
  <si>
    <t>Name of books will be display in the "Tên sách" column</t>
  </si>
  <si>
    <t>Information of group can display on the "Danh sách nhóm" table</t>
  </si>
  <si>
    <t>"Bật" button and "Tắt" button can display in the "Chế độ" column</t>
  </si>
  <si>
    <t>This slide can display</t>
  </si>
  <si>
    <t>Description of sliders will display in the "Miêu tả" column</t>
  </si>
  <si>
    <t>Popup add publisher will display</t>
  </si>
  <si>
    <t>Name of publishers will display in the "Nhà xuất bản" column</t>
  </si>
  <si>
    <t>Address of publishers will display in the "Địa chỉ" column</t>
  </si>
  <si>
    <t>The phone number of publishers will display in the "Số điện thoại" column</t>
  </si>
  <si>
    <t>Popup "Chỉnh sửa thông tin NXB" will display with information:
- "Tên NXB" textbox
- "Địa chỉ" textbox
- "Số điện thoại" textbox
- Choose File button
- "Sửa" button
- "Hủy" button</t>
  </si>
  <si>
    <t>Name of books will display in the "Tên sách" column</t>
  </si>
  <si>
    <t>Popup add slide will display</t>
  </si>
  <si>
    <t>Popup add new category will close</t>
  </si>
  <si>
    <t>Popup "Thêm Nhà xuất bản" will close and new publisher can not added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</si>
</sst>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\-mmm\-yy;@"/>
    <numFmt numFmtId="165" formatCode="0.0"/>
  </numFmts>
  <fonts count="27">
    <font>
      <sz val="11"/>
      <name val="ＭＳ Ｐゴシック"/>
      <charset val="128"/>
    </font>
    <font>
      <sz val="9"/>
      <name val="ＭＳ ゴシック"/>
      <family val="3"/>
      <charset val="128"/>
    </font>
    <font>
      <sz val="10"/>
      <name val="Tahoma"/>
      <family val="2"/>
    </font>
    <font>
      <b/>
      <sz val="22"/>
      <color indexed="10"/>
      <name val="Tahoma"/>
      <family val="2"/>
    </font>
    <font>
      <b/>
      <sz val="26"/>
      <color indexed="10"/>
      <name val="Tahoma"/>
      <family val="2"/>
    </font>
    <font>
      <b/>
      <sz val="20"/>
      <color indexed="8"/>
      <name val="Tahoma"/>
      <family val="2"/>
    </font>
    <font>
      <b/>
      <sz val="10"/>
      <color indexed="60"/>
      <name val="Tahoma"/>
      <family val="2"/>
    </font>
    <font>
      <i/>
      <sz val="10"/>
      <color indexed="17"/>
      <name val="Tahoma"/>
      <family val="2"/>
    </font>
    <font>
      <b/>
      <sz val="10"/>
      <color indexed="9"/>
      <name val="Tahoma"/>
      <family val="2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  <font>
      <b/>
      <sz val="10"/>
      <color indexed="8"/>
      <name val="Tahoma"/>
      <family val="2"/>
    </font>
    <font>
      <b/>
      <sz val="10"/>
      <color indexed="10"/>
      <name val="Tahoma"/>
      <family val="2"/>
    </font>
    <font>
      <b/>
      <sz val="10"/>
      <name val="Tahoma"/>
      <family val="2"/>
    </font>
    <font>
      <u/>
      <sz val="10"/>
      <color indexed="12"/>
      <name val="Tahoma"/>
      <family val="2"/>
    </font>
    <font>
      <u/>
      <sz val="11"/>
      <color indexed="12"/>
      <name val="ＭＳ Ｐゴシック"/>
      <family val="3"/>
      <charset val="128"/>
    </font>
    <font>
      <sz val="10"/>
      <color indexed="10"/>
      <name val="Tahoma"/>
      <family val="2"/>
    </font>
    <font>
      <sz val="10"/>
      <color indexed="8"/>
      <name val="Tahoma"/>
      <family val="2"/>
    </font>
    <font>
      <b/>
      <sz val="8"/>
      <color indexed="8"/>
      <name val="Times New Roman"/>
      <family val="1"/>
    </font>
    <font>
      <sz val="10"/>
      <color indexed="9"/>
      <name val="Tahoma"/>
      <family val="2"/>
    </font>
    <font>
      <b/>
      <sz val="10"/>
      <color indexed="12"/>
      <name val="Tahoma"/>
      <family val="2"/>
    </font>
    <font>
      <sz val="11"/>
      <name val="ＭＳ Ｐゴシック"/>
      <charset val="128"/>
    </font>
    <font>
      <sz val="11"/>
      <name val="Times New Roman"/>
      <family val="1"/>
    </font>
    <font>
      <sz val="16"/>
      <name val="Times New Roman"/>
      <family val="1"/>
    </font>
    <font>
      <b/>
      <sz val="11"/>
      <name val="Times New Roman"/>
      <family val="1"/>
    </font>
    <font>
      <b/>
      <sz val="11"/>
      <color theme="0"/>
      <name val="Times New Roman"/>
      <family val="1"/>
    </font>
    <font>
      <sz val="10"/>
      <color theme="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18"/>
        <bgColor indexed="32"/>
      </patternFill>
    </fill>
    <fill>
      <patternFill patternType="solid">
        <fgColor indexed="62"/>
        <bgColor indexed="56"/>
      </patternFill>
    </fill>
    <fill>
      <patternFill patternType="solid">
        <fgColor indexed="27"/>
        <bgColor indexed="41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rgb="FFFF0000"/>
        <bgColor indexed="26"/>
      </patternFill>
    </fill>
    <fill>
      <patternFill patternType="solid">
        <fgColor rgb="FFFF0000"/>
        <bgColor indexed="64"/>
      </patternFill>
    </fill>
  </fills>
  <borders count="38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/>
      <top style="thin">
        <color indexed="8"/>
      </top>
      <bottom style="hair">
        <color indexed="8"/>
      </bottom>
      <diagonal/>
    </border>
    <border>
      <left/>
      <right/>
      <top/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/>
      <bottom/>
      <diagonal/>
    </border>
    <border>
      <left/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medium">
        <color indexed="8"/>
      </right>
      <top style="thin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 style="medium">
        <color indexed="8"/>
      </right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medium">
        <color indexed="8"/>
      </right>
      <top style="hair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</borders>
  <cellStyleXfs count="5">
    <xf numFmtId="0" fontId="0" fillId="0" borderId="0"/>
    <xf numFmtId="0" fontId="15" fillId="0" borderId="0" applyNumberFormat="0" applyFill="0" applyBorder="0" applyAlignment="0" applyProtection="0"/>
    <xf numFmtId="0" fontId="21" fillId="0" borderId="0"/>
    <xf numFmtId="0" fontId="21" fillId="0" borderId="0"/>
    <xf numFmtId="0" fontId="1" fillId="0" borderId="0"/>
  </cellStyleXfs>
  <cellXfs count="195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 indent="1"/>
    </xf>
    <xf numFmtId="0" fontId="3" fillId="2" borderId="0" xfId="0" applyFont="1" applyFill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2" borderId="0" xfId="0" applyFont="1" applyFill="1" applyAlignment="1">
      <alignment horizontal="left" indent="1"/>
    </xf>
    <xf numFmtId="0" fontId="7" fillId="0" borderId="0" xfId="0" applyFont="1" applyAlignment="1">
      <alignment horizontal="left" indent="1"/>
    </xf>
    <xf numFmtId="0" fontId="2" fillId="2" borderId="0" xfId="0" applyFont="1" applyFill="1"/>
    <xf numFmtId="0" fontId="6" fillId="2" borderId="2" xfId="0" applyFont="1" applyFill="1" applyBorder="1" applyAlignment="1">
      <alignment horizontal="left"/>
    </xf>
    <xf numFmtId="0" fontId="2" fillId="0" borderId="3" xfId="0" applyFont="1" applyBorder="1" applyAlignment="1"/>
    <xf numFmtId="0" fontId="6" fillId="2" borderId="2" xfId="0" applyFont="1" applyFill="1" applyBorder="1" applyAlignment="1">
      <alignment horizontal="left" vertical="center"/>
    </xf>
    <xf numFmtId="0" fontId="6" fillId="2" borderId="0" xfId="0" applyFont="1" applyFill="1" applyBorder="1"/>
    <xf numFmtId="0" fontId="7" fillId="0" borderId="0" xfId="0" applyFont="1" applyBorder="1" applyAlignment="1">
      <alignment horizontal="left"/>
    </xf>
    <xf numFmtId="0" fontId="2" fillId="0" borderId="0" xfId="0" applyFont="1" applyBorder="1" applyAlignment="1"/>
    <xf numFmtId="0" fontId="6" fillId="2" borderId="0" xfId="0" applyFont="1" applyFill="1" applyBorder="1" applyAlignment="1">
      <alignment horizontal="left" indent="1"/>
    </xf>
    <xf numFmtId="0" fontId="7" fillId="0" borderId="0" xfId="0" applyFont="1" applyBorder="1" applyAlignment="1">
      <alignment horizontal="left" indent="1"/>
    </xf>
    <xf numFmtId="0" fontId="2" fillId="0" borderId="0" xfId="0" applyFont="1" applyBorder="1" applyAlignment="1">
      <alignment horizontal="left" indent="1"/>
    </xf>
    <xf numFmtId="0" fontId="2" fillId="0" borderId="0" xfId="0" applyFont="1" applyBorder="1"/>
    <xf numFmtId="0" fontId="6" fillId="0" borderId="0" xfId="0" applyFont="1" applyAlignment="1">
      <alignment horizontal="left"/>
    </xf>
    <xf numFmtId="0" fontId="2" fillId="0" borderId="0" xfId="0" applyFont="1" applyAlignment="1">
      <alignment vertical="center"/>
    </xf>
    <xf numFmtId="164" fontId="8" fillId="3" borderId="4" xfId="0" applyNumberFormat="1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center" vertical="center"/>
    </xf>
    <xf numFmtId="0" fontId="2" fillId="0" borderId="0" xfId="0" applyFont="1" applyAlignment="1">
      <alignment vertical="top"/>
    </xf>
    <xf numFmtId="49" fontId="2" fillId="0" borderId="7" xfId="0" applyNumberFormat="1" applyFont="1" applyBorder="1" applyAlignment="1">
      <alignment vertical="top"/>
    </xf>
    <xf numFmtId="0" fontId="2" fillId="0" borderId="7" xfId="0" applyFont="1" applyBorder="1" applyAlignment="1">
      <alignment vertical="top"/>
    </xf>
    <xf numFmtId="15" fontId="2" fillId="0" borderId="7" xfId="0" applyNumberFormat="1" applyFont="1" applyBorder="1" applyAlignment="1">
      <alignment vertical="top"/>
    </xf>
    <xf numFmtId="0" fontId="7" fillId="0" borderId="8" xfId="0" applyFont="1" applyBorder="1" applyAlignment="1">
      <alignment vertical="top" wrapText="1"/>
    </xf>
    <xf numFmtId="164" fontId="2" fillId="0" borderId="9" xfId="0" applyNumberFormat="1" applyFont="1" applyBorder="1" applyAlignment="1">
      <alignment vertical="top"/>
    </xf>
    <xf numFmtId="0" fontId="2" fillId="0" borderId="8" xfId="0" applyFont="1" applyBorder="1" applyAlignment="1">
      <alignment vertical="top"/>
    </xf>
    <xf numFmtId="164" fontId="2" fillId="0" borderId="10" xfId="0" applyNumberFormat="1" applyFont="1" applyBorder="1" applyAlignment="1">
      <alignment vertical="top"/>
    </xf>
    <xf numFmtId="49" fontId="2" fillId="0" borderId="11" xfId="0" applyNumberFormat="1" applyFont="1" applyBorder="1" applyAlignment="1">
      <alignment vertical="top"/>
    </xf>
    <xf numFmtId="0" fontId="2" fillId="0" borderId="11" xfId="0" applyFont="1" applyBorder="1" applyAlignment="1">
      <alignment vertical="top"/>
    </xf>
    <xf numFmtId="0" fontId="2" fillId="0" borderId="12" xfId="0" applyFont="1" applyBorder="1" applyAlignment="1">
      <alignment vertical="top"/>
    </xf>
    <xf numFmtId="1" fontId="2" fillId="2" borderId="0" xfId="0" applyNumberFormat="1" applyFont="1" applyFill="1"/>
    <xf numFmtId="0" fontId="2" fillId="2" borderId="0" xfId="0" applyFont="1" applyFill="1" applyAlignment="1">
      <alignment horizontal="left"/>
    </xf>
    <xf numFmtId="1" fontId="2" fillId="2" borderId="0" xfId="0" applyNumberFormat="1" applyFont="1" applyFill="1" applyProtection="1">
      <protection hidden="1"/>
    </xf>
    <xf numFmtId="0" fontId="5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2" fillId="2" borderId="0" xfId="0" applyFont="1" applyFill="1" applyAlignment="1">
      <alignment horizontal="left"/>
    </xf>
    <xf numFmtId="0" fontId="2" fillId="2" borderId="0" xfId="0" applyFont="1" applyFill="1" applyAlignment="1">
      <alignment wrapText="1"/>
    </xf>
    <xf numFmtId="1" fontId="6" fillId="2" borderId="0" xfId="0" applyNumberFormat="1" applyFont="1" applyFill="1" applyBorder="1" applyAlignment="1"/>
    <xf numFmtId="0" fontId="2" fillId="2" borderId="0" xfId="0" applyFont="1" applyFill="1" applyBorder="1" applyAlignment="1"/>
    <xf numFmtId="0" fontId="2" fillId="2" borderId="0" xfId="0" applyFont="1" applyFill="1" applyAlignment="1">
      <alignment vertical="center"/>
    </xf>
    <xf numFmtId="1" fontId="2" fillId="2" borderId="0" xfId="0" applyNumberFormat="1" applyFont="1" applyFill="1" applyAlignment="1" applyProtection="1">
      <alignment vertical="center"/>
      <protection hidden="1"/>
    </xf>
    <xf numFmtId="0" fontId="2" fillId="2" borderId="0" xfId="0" applyFont="1" applyFill="1" applyAlignment="1">
      <alignment horizontal="left" vertical="center"/>
    </xf>
    <xf numFmtId="0" fontId="13" fillId="2" borderId="0" xfId="0" applyFont="1" applyFill="1" applyAlignment="1">
      <alignment horizontal="center"/>
    </xf>
    <xf numFmtId="1" fontId="8" fillId="4" borderId="4" xfId="0" applyNumberFormat="1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 vertical="center"/>
    </xf>
    <xf numFmtId="0" fontId="8" fillId="4" borderId="13" xfId="0" applyFont="1" applyFill="1" applyBorder="1" applyAlignment="1">
      <alignment horizontal="center" vertical="center"/>
    </xf>
    <xf numFmtId="0" fontId="8" fillId="4" borderId="6" xfId="0" applyFont="1" applyFill="1" applyBorder="1" applyAlignment="1">
      <alignment horizontal="center" vertical="center"/>
    </xf>
    <xf numFmtId="1" fontId="2" fillId="2" borderId="9" xfId="0" applyNumberFormat="1" applyFont="1" applyFill="1" applyBorder="1" applyAlignment="1">
      <alignment vertical="center"/>
    </xf>
    <xf numFmtId="49" fontId="2" fillId="2" borderId="7" xfId="0" applyNumberFormat="1" applyFont="1" applyFill="1" applyBorder="1" applyAlignment="1">
      <alignment horizontal="left" vertical="center"/>
    </xf>
    <xf numFmtId="0" fontId="14" fillId="2" borderId="7" xfId="1" applyNumberFormat="1" applyFont="1" applyFill="1" applyBorder="1" applyAlignment="1" applyProtection="1">
      <alignment horizontal="left" vertical="center"/>
    </xf>
    <xf numFmtId="0" fontId="2" fillId="2" borderId="8" xfId="0" applyFont="1" applyFill="1" applyBorder="1" applyAlignment="1">
      <alignment horizontal="left" vertical="center"/>
    </xf>
    <xf numFmtId="0" fontId="2" fillId="2" borderId="7" xfId="0" applyFont="1" applyFill="1" applyBorder="1" applyAlignment="1">
      <alignment horizontal="left" vertical="center"/>
    </xf>
    <xf numFmtId="1" fontId="2" fillId="2" borderId="10" xfId="0" applyNumberFormat="1" applyFont="1" applyFill="1" applyBorder="1" applyAlignment="1">
      <alignment vertical="center"/>
    </xf>
    <xf numFmtId="49" fontId="2" fillId="2" borderId="11" xfId="0" applyNumberFormat="1" applyFont="1" applyFill="1" applyBorder="1" applyAlignment="1">
      <alignment horizontal="left" vertical="center"/>
    </xf>
    <xf numFmtId="0" fontId="2" fillId="2" borderId="11" xfId="0" applyFont="1" applyFill="1" applyBorder="1" applyAlignment="1">
      <alignment horizontal="left" vertical="center"/>
    </xf>
    <xf numFmtId="0" fontId="2" fillId="2" borderId="12" xfId="0" applyFont="1" applyFill="1" applyBorder="1" applyAlignment="1">
      <alignment horizontal="left" vertical="center"/>
    </xf>
    <xf numFmtId="0" fontId="2" fillId="2" borderId="0" xfId="0" applyFont="1" applyFill="1" applyAlignment="1"/>
    <xf numFmtId="0" fontId="16" fillId="2" borderId="0" xfId="0" applyFont="1" applyFill="1"/>
    <xf numFmtId="0" fontId="17" fillId="2" borderId="14" xfId="0" applyFont="1" applyFill="1" applyBorder="1" applyAlignment="1"/>
    <xf numFmtId="0" fontId="17" fillId="2" borderId="14" xfId="0" applyFont="1" applyFill="1" applyBorder="1" applyAlignment="1">
      <alignment wrapText="1"/>
    </xf>
    <xf numFmtId="0" fontId="2" fillId="2" borderId="14" xfId="0" applyFont="1" applyFill="1" applyBorder="1" applyAlignment="1">
      <alignment wrapText="1"/>
    </xf>
    <xf numFmtId="0" fontId="13" fillId="2" borderId="0" xfId="0" applyFont="1" applyFill="1" applyAlignment="1" applyProtection="1">
      <alignment wrapText="1"/>
    </xf>
    <xf numFmtId="0" fontId="16" fillId="2" borderId="0" xfId="0" applyFont="1" applyFill="1" applyAlignment="1">
      <alignment wrapText="1"/>
    </xf>
    <xf numFmtId="0" fontId="17" fillId="2" borderId="0" xfId="0" applyFont="1" applyFill="1" applyAlignment="1"/>
    <xf numFmtId="0" fontId="13" fillId="2" borderId="15" xfId="3" applyFont="1" applyFill="1" applyBorder="1" applyAlignment="1">
      <alignment horizontal="left" wrapText="1"/>
    </xf>
    <xf numFmtId="0" fontId="2" fillId="2" borderId="0" xfId="0" applyFont="1" applyFill="1" applyAlignment="1" applyProtection="1">
      <alignment wrapText="1"/>
    </xf>
    <xf numFmtId="0" fontId="13" fillId="2" borderId="16" xfId="3" applyFont="1" applyFill="1" applyBorder="1" applyAlignment="1">
      <alignment horizontal="left" wrapText="1"/>
    </xf>
    <xf numFmtId="0" fontId="11" fillId="2" borderId="0" xfId="0" applyFont="1" applyFill="1" applyAlignment="1"/>
    <xf numFmtId="0" fontId="11" fillId="2" borderId="16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wrapText="1"/>
    </xf>
    <xf numFmtId="0" fontId="16" fillId="2" borderId="0" xfId="0" applyFont="1" applyFill="1" applyBorder="1" applyAlignment="1">
      <alignment horizontal="center" wrapText="1"/>
    </xf>
    <xf numFmtId="0" fontId="17" fillId="2" borderId="17" xfId="0" applyFont="1" applyFill="1" applyBorder="1" applyAlignment="1">
      <alignment horizontal="center" vertical="center"/>
    </xf>
    <xf numFmtId="0" fontId="17" fillId="2" borderId="18" xfId="0" applyFont="1" applyFill="1" applyBorder="1" applyAlignment="1">
      <alignment horizontal="center" vertical="center"/>
    </xf>
    <xf numFmtId="0" fontId="17" fillId="2" borderId="19" xfId="0" applyFont="1" applyFill="1" applyBorder="1" applyAlignment="1">
      <alignment horizontal="center" vertical="center"/>
    </xf>
    <xf numFmtId="0" fontId="17" fillId="2" borderId="0" xfId="0" applyFont="1" applyFill="1" applyBorder="1" applyAlignment="1">
      <alignment horizontal="center" wrapText="1"/>
    </xf>
    <xf numFmtId="0" fontId="8" fillId="3" borderId="2" xfId="3" applyFont="1" applyFill="1" applyBorder="1" applyAlignment="1">
      <alignment horizontal="center" vertical="center" wrapText="1"/>
    </xf>
    <xf numFmtId="0" fontId="8" fillId="3" borderId="20" xfId="3" applyFont="1" applyFill="1" applyBorder="1" applyAlignment="1">
      <alignment horizontal="center" vertical="center" wrapText="1"/>
    </xf>
    <xf numFmtId="0" fontId="12" fillId="2" borderId="0" xfId="3" applyFont="1" applyFill="1" applyBorder="1" applyAlignment="1">
      <alignment horizontal="center" vertical="center" wrapText="1"/>
    </xf>
    <xf numFmtId="0" fontId="13" fillId="5" borderId="1" xfId="3" applyFont="1" applyFill="1" applyBorder="1" applyAlignment="1">
      <alignment horizontal="left" vertical="center"/>
    </xf>
    <xf numFmtId="0" fontId="13" fillId="5" borderId="21" xfId="3" applyFont="1" applyFill="1" applyBorder="1" applyAlignment="1">
      <alignment horizontal="left" vertical="center"/>
    </xf>
    <xf numFmtId="0" fontId="13" fillId="5" borderId="3" xfId="3" applyFont="1" applyFill="1" applyBorder="1" applyAlignment="1">
      <alignment horizontal="left" vertical="center"/>
    </xf>
    <xf numFmtId="0" fontId="12" fillId="2" borderId="0" xfId="3" applyFont="1" applyFill="1" applyBorder="1" applyAlignment="1">
      <alignment horizontal="left" vertical="center"/>
    </xf>
    <xf numFmtId="0" fontId="2" fillId="2" borderId="2" xfId="3" applyFont="1" applyFill="1" applyBorder="1" applyAlignment="1">
      <alignment vertical="top" wrapText="1"/>
    </xf>
    <xf numFmtId="0" fontId="2" fillId="2" borderId="2" xfId="0" applyFont="1" applyFill="1" applyBorder="1" applyAlignment="1">
      <alignment vertical="top" wrapText="1"/>
    </xf>
    <xf numFmtId="0" fontId="16" fillId="2" borderId="0" xfId="0" applyFont="1" applyFill="1" applyBorder="1" applyAlignment="1">
      <alignment vertical="top" wrapText="1"/>
    </xf>
    <xf numFmtId="0" fontId="17" fillId="2" borderId="0" xfId="0" applyFont="1" applyFill="1" applyAlignment="1">
      <alignment vertical="top"/>
    </xf>
    <xf numFmtId="0" fontId="17" fillId="2" borderId="2" xfId="0" applyFont="1" applyFill="1" applyBorder="1" applyAlignment="1">
      <alignment horizontal="left" vertical="top" wrapText="1"/>
    </xf>
    <xf numFmtId="0" fontId="17" fillId="2" borderId="22" xfId="0" applyFont="1" applyFill="1" applyBorder="1" applyAlignment="1">
      <alignment horizontal="center" vertical="center"/>
    </xf>
    <xf numFmtId="0" fontId="17" fillId="2" borderId="2" xfId="0" applyFont="1" applyFill="1" applyBorder="1" applyAlignment="1">
      <alignment vertical="top" wrapText="1"/>
    </xf>
    <xf numFmtId="0" fontId="13" fillId="2" borderId="0" xfId="2" applyFont="1" applyFill="1" applyBorder="1"/>
    <xf numFmtId="0" fontId="2" fillId="2" borderId="0" xfId="2" applyFont="1" applyFill="1" applyBorder="1"/>
    <xf numFmtId="164" fontId="2" fillId="2" borderId="0" xfId="2" applyNumberFormat="1" applyFont="1" applyFill="1" applyBorder="1"/>
    <xf numFmtId="0" fontId="6" fillId="2" borderId="3" xfId="0" applyFont="1" applyFill="1" applyBorder="1" applyAlignment="1">
      <alignment horizontal="left"/>
    </xf>
    <xf numFmtId="0" fontId="2" fillId="2" borderId="3" xfId="0" applyFont="1" applyFill="1" applyBorder="1" applyAlignment="1">
      <alignment vertical="top"/>
    </xf>
    <xf numFmtId="0" fontId="6" fillId="2" borderId="2" xfId="0" applyFont="1" applyFill="1" applyBorder="1" applyAlignment="1">
      <alignment vertical="center"/>
    </xf>
    <xf numFmtId="0" fontId="7" fillId="2" borderId="3" xfId="0" applyFont="1" applyFill="1" applyBorder="1" applyAlignment="1">
      <alignment vertical="top"/>
    </xf>
    <xf numFmtId="0" fontId="6" fillId="2" borderId="0" xfId="0" applyFont="1" applyFill="1"/>
    <xf numFmtId="0" fontId="7" fillId="2" borderId="0" xfId="2" applyFont="1" applyFill="1" applyBorder="1"/>
    <xf numFmtId="0" fontId="2" fillId="2" borderId="0" xfId="0" applyFont="1" applyFill="1" applyBorder="1"/>
    <xf numFmtId="0" fontId="2" fillId="2" borderId="23" xfId="0" applyFont="1" applyFill="1" applyBorder="1" applyAlignment="1"/>
    <xf numFmtId="0" fontId="8" fillId="3" borderId="24" xfId="0" applyNumberFormat="1" applyFont="1" applyFill="1" applyBorder="1" applyAlignment="1">
      <alignment horizontal="center"/>
    </xf>
    <xf numFmtId="0" fontId="8" fillId="3" borderId="5" xfId="0" applyNumberFormat="1" applyFont="1" applyFill="1" applyBorder="1" applyAlignment="1">
      <alignment horizontal="center"/>
    </xf>
    <xf numFmtId="0" fontId="8" fillId="3" borderId="5" xfId="0" applyNumberFormat="1" applyFont="1" applyFill="1" applyBorder="1" applyAlignment="1">
      <alignment horizontal="center" wrapText="1"/>
    </xf>
    <xf numFmtId="0" fontId="8" fillId="3" borderId="13" xfId="0" applyNumberFormat="1" applyFont="1" applyFill="1" applyBorder="1" applyAlignment="1">
      <alignment horizontal="center"/>
    </xf>
    <xf numFmtId="0" fontId="8" fillId="3" borderId="25" xfId="0" applyNumberFormat="1" applyFont="1" applyFill="1" applyBorder="1" applyAlignment="1">
      <alignment horizontal="center" wrapText="1"/>
    </xf>
    <xf numFmtId="0" fontId="2" fillId="2" borderId="23" xfId="0" applyFont="1" applyFill="1" applyBorder="1"/>
    <xf numFmtId="0" fontId="2" fillId="2" borderId="26" xfId="0" applyNumberFormat="1" applyFont="1" applyFill="1" applyBorder="1" applyAlignment="1">
      <alignment horizontal="center"/>
    </xf>
    <xf numFmtId="0" fontId="2" fillId="2" borderId="7" xfId="0" applyNumberFormat="1" applyFont="1" applyFill="1" applyBorder="1"/>
    <xf numFmtId="0" fontId="2" fillId="2" borderId="7" xfId="0" applyNumberFormat="1" applyFont="1" applyFill="1" applyBorder="1" applyAlignment="1">
      <alignment horizontal="center"/>
    </xf>
    <xf numFmtId="0" fontId="2" fillId="2" borderId="27" xfId="0" applyNumberFormat="1" applyFont="1" applyFill="1" applyBorder="1" applyAlignment="1">
      <alignment horizontal="center"/>
    </xf>
    <xf numFmtId="0" fontId="2" fillId="2" borderId="28" xfId="0" applyNumberFormat="1" applyFont="1" applyFill="1" applyBorder="1" applyAlignment="1">
      <alignment horizontal="center"/>
    </xf>
    <xf numFmtId="0" fontId="19" fillId="3" borderId="29" xfId="0" applyNumberFormat="1" applyFont="1" applyFill="1" applyBorder="1" applyAlignment="1">
      <alignment horizontal="center"/>
    </xf>
    <xf numFmtId="0" fontId="8" fillId="3" borderId="11" xfId="0" applyFont="1" applyFill="1" applyBorder="1"/>
    <xf numFmtId="0" fontId="19" fillId="3" borderId="11" xfId="0" applyFont="1" applyFill="1" applyBorder="1" applyAlignment="1">
      <alignment horizontal="center"/>
    </xf>
    <xf numFmtId="0" fontId="19" fillId="3" borderId="30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10" fontId="2" fillId="2" borderId="0" xfId="0" applyNumberFormat="1" applyFont="1" applyFill="1" applyBorder="1" applyAlignment="1">
      <alignment horizontal="center"/>
    </xf>
    <xf numFmtId="9" fontId="2" fillId="2" borderId="0" xfId="0" applyNumberFormat="1" applyFont="1" applyFill="1" applyBorder="1" applyAlignment="1">
      <alignment horizontal="center"/>
    </xf>
    <xf numFmtId="0" fontId="6" fillId="2" borderId="0" xfId="0" applyFont="1" applyFill="1" applyBorder="1" applyAlignment="1">
      <alignment horizontal="left"/>
    </xf>
    <xf numFmtId="2" fontId="20" fillId="2" borderId="0" xfId="0" applyNumberFormat="1" applyFont="1" applyFill="1" applyBorder="1" applyAlignment="1">
      <alignment horizontal="right" wrapText="1"/>
    </xf>
    <xf numFmtId="14" fontId="7" fillId="0" borderId="3" xfId="0" applyNumberFormat="1" applyFont="1" applyBorder="1" applyAlignment="1">
      <alignment horizontal="left" indent="1"/>
    </xf>
    <xf numFmtId="14" fontId="7" fillId="0" borderId="9" xfId="0" applyNumberFormat="1" applyFont="1" applyBorder="1" applyAlignment="1">
      <alignment horizontal="center" vertical="top" wrapText="1"/>
    </xf>
    <xf numFmtId="49" fontId="2" fillId="0" borderId="7" xfId="0" applyNumberFormat="1" applyFont="1" applyBorder="1" applyAlignment="1">
      <alignment horizontal="center" vertical="top"/>
    </xf>
    <xf numFmtId="0" fontId="2" fillId="0" borderId="7" xfId="0" applyFont="1" applyBorder="1" applyAlignment="1">
      <alignment horizontal="center" vertical="top"/>
    </xf>
    <xf numFmtId="0" fontId="15" fillId="2" borderId="7" xfId="1" applyNumberFormat="1" applyFill="1" applyBorder="1" applyAlignment="1" applyProtection="1">
      <alignment horizontal="left" vertical="center"/>
    </xf>
    <xf numFmtId="0" fontId="23" fillId="0" borderId="0" xfId="0" applyFont="1"/>
    <xf numFmtId="0" fontId="25" fillId="6" borderId="31" xfId="0" applyFont="1" applyFill="1" applyBorder="1" applyAlignment="1">
      <alignment horizontal="center" vertical="center" wrapText="1"/>
    </xf>
    <xf numFmtId="0" fontId="25" fillId="6" borderId="32" xfId="0" applyFont="1" applyFill="1" applyBorder="1" applyAlignment="1">
      <alignment horizontal="center" vertical="center" wrapText="1"/>
    </xf>
    <xf numFmtId="0" fontId="25" fillId="6" borderId="33" xfId="0" applyFont="1" applyFill="1" applyBorder="1" applyAlignment="1">
      <alignment horizontal="center" vertical="center" wrapText="1"/>
    </xf>
    <xf numFmtId="0" fontId="22" fillId="0" borderId="33" xfId="0" applyFont="1" applyBorder="1"/>
    <xf numFmtId="0" fontId="22" fillId="0" borderId="34" xfId="0" applyFont="1" applyBorder="1" applyAlignment="1">
      <alignment vertical="center" wrapText="1"/>
    </xf>
    <xf numFmtId="0" fontId="22" fillId="0" borderId="33" xfId="0" applyFont="1" applyBorder="1" applyAlignment="1">
      <alignment wrapText="1"/>
    </xf>
    <xf numFmtId="0" fontId="22" fillId="7" borderId="33" xfId="0" applyFont="1" applyFill="1" applyBorder="1"/>
    <xf numFmtId="0" fontId="24" fillId="7" borderId="33" xfId="0" applyFont="1" applyFill="1" applyBorder="1" applyAlignment="1">
      <alignment horizontal="left" vertical="center" wrapText="1" indent="1"/>
    </xf>
    <xf numFmtId="0" fontId="0" fillId="7" borderId="0" xfId="0" applyFill="1"/>
    <xf numFmtId="0" fontId="22" fillId="7" borderId="34" xfId="0" applyFont="1" applyFill="1" applyBorder="1" applyAlignment="1">
      <alignment vertical="center" wrapText="1"/>
    </xf>
    <xf numFmtId="0" fontId="26" fillId="2" borderId="2" xfId="0" applyFont="1" applyFill="1" applyBorder="1" applyAlignment="1">
      <alignment horizontal="left" vertical="top" wrapText="1"/>
    </xf>
    <xf numFmtId="0" fontId="13" fillId="2" borderId="2" xfId="3" applyFont="1" applyFill="1" applyBorder="1" applyAlignment="1">
      <alignment vertical="top" wrapText="1"/>
    </xf>
    <xf numFmtId="0" fontId="2" fillId="8" borderId="2" xfId="3" applyFont="1" applyFill="1" applyBorder="1" applyAlignment="1">
      <alignment vertical="top" wrapText="1"/>
    </xf>
    <xf numFmtId="0" fontId="17" fillId="8" borderId="2" xfId="0" applyFont="1" applyFill="1" applyBorder="1" applyAlignment="1">
      <alignment horizontal="left" vertical="top" wrapText="1"/>
    </xf>
    <xf numFmtId="0" fontId="26" fillId="8" borderId="2" xfId="0" applyFont="1" applyFill="1" applyBorder="1" applyAlignment="1">
      <alignment horizontal="left" vertical="top" wrapText="1"/>
    </xf>
    <xf numFmtId="0" fontId="2" fillId="8" borderId="2" xfId="0" applyFont="1" applyFill="1" applyBorder="1" applyAlignment="1">
      <alignment vertical="top" wrapText="1"/>
    </xf>
    <xf numFmtId="0" fontId="16" fillId="8" borderId="0" xfId="0" applyFont="1" applyFill="1" applyBorder="1" applyAlignment="1">
      <alignment vertical="top" wrapText="1"/>
    </xf>
    <xf numFmtId="0" fontId="17" fillId="8" borderId="0" xfId="0" applyFont="1" applyFill="1" applyAlignment="1">
      <alignment vertical="top"/>
    </xf>
    <xf numFmtId="0" fontId="2" fillId="8" borderId="0" xfId="0" applyFont="1" applyFill="1"/>
    <xf numFmtId="0" fontId="2" fillId="0" borderId="2" xfId="3" applyFont="1" applyFill="1" applyBorder="1" applyAlignment="1">
      <alignment vertical="top" wrapText="1"/>
    </xf>
    <xf numFmtId="0" fontId="17" fillId="0" borderId="2" xfId="0" applyFont="1" applyFill="1" applyBorder="1" applyAlignment="1">
      <alignment horizontal="left" vertical="top" wrapText="1"/>
    </xf>
    <xf numFmtId="0" fontId="17" fillId="0" borderId="2" xfId="0" applyFont="1" applyFill="1" applyBorder="1" applyAlignment="1">
      <alignment vertical="top" wrapText="1"/>
    </xf>
    <xf numFmtId="0" fontId="16" fillId="0" borderId="0" xfId="0" applyFont="1" applyFill="1" applyBorder="1" applyAlignment="1">
      <alignment vertical="top" wrapText="1"/>
    </xf>
    <xf numFmtId="0" fontId="2" fillId="0" borderId="0" xfId="0" applyFont="1" applyFill="1"/>
    <xf numFmtId="0" fontId="2" fillId="0" borderId="2" xfId="0" applyFont="1" applyFill="1" applyBorder="1" applyAlignment="1">
      <alignment vertical="top" wrapText="1"/>
    </xf>
    <xf numFmtId="0" fontId="26" fillId="0" borderId="2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center" vertical="center" wrapText="1"/>
    </xf>
    <xf numFmtId="14" fontId="2" fillId="8" borderId="2" xfId="3" applyNumberFormat="1" applyFont="1" applyFill="1" applyBorder="1" applyAlignment="1">
      <alignment vertical="top" wrapText="1"/>
    </xf>
    <xf numFmtId="14" fontId="2" fillId="0" borderId="2" xfId="3" applyNumberFormat="1" applyFont="1" applyFill="1" applyBorder="1" applyAlignment="1">
      <alignment vertical="top" wrapText="1"/>
    </xf>
    <xf numFmtId="14" fontId="2" fillId="2" borderId="2" xfId="3" applyNumberFormat="1" applyFont="1" applyFill="1" applyBorder="1" applyAlignment="1">
      <alignment vertical="top" wrapText="1"/>
    </xf>
    <xf numFmtId="0" fontId="2" fillId="9" borderId="2" xfId="3" applyFont="1" applyFill="1" applyBorder="1" applyAlignment="1">
      <alignment vertical="top" wrapText="1"/>
    </xf>
    <xf numFmtId="0" fontId="17" fillId="9" borderId="2" xfId="0" applyFont="1" applyFill="1" applyBorder="1" applyAlignment="1">
      <alignment vertical="top" wrapText="1"/>
    </xf>
    <xf numFmtId="0" fontId="16" fillId="9" borderId="0" xfId="0" applyFont="1" applyFill="1" applyBorder="1" applyAlignment="1">
      <alignment vertical="top" wrapText="1"/>
    </xf>
    <xf numFmtId="0" fontId="2" fillId="9" borderId="0" xfId="0" applyFont="1" applyFill="1"/>
    <xf numFmtId="14" fontId="2" fillId="9" borderId="2" xfId="3" applyNumberFormat="1" applyFont="1" applyFill="1" applyBorder="1" applyAlignment="1">
      <alignment vertical="top" wrapText="1"/>
    </xf>
    <xf numFmtId="0" fontId="2" fillId="10" borderId="2" xfId="3" applyFont="1" applyFill="1" applyBorder="1" applyAlignment="1">
      <alignment vertical="top" wrapText="1"/>
    </xf>
    <xf numFmtId="14" fontId="2" fillId="10" borderId="2" xfId="3" applyNumberFormat="1" applyFont="1" applyFill="1" applyBorder="1" applyAlignment="1">
      <alignment vertical="top" wrapText="1"/>
    </xf>
    <xf numFmtId="0" fontId="17" fillId="10" borderId="2" xfId="0" applyFont="1" applyFill="1" applyBorder="1" applyAlignment="1">
      <alignment vertical="top" wrapText="1"/>
    </xf>
    <xf numFmtId="0" fontId="16" fillId="10" borderId="0" xfId="0" applyFont="1" applyFill="1" applyBorder="1" applyAlignment="1">
      <alignment vertical="top" wrapText="1"/>
    </xf>
    <xf numFmtId="0" fontId="2" fillId="10" borderId="0" xfId="0" applyFont="1" applyFill="1"/>
    <xf numFmtId="0" fontId="17" fillId="9" borderId="2" xfId="0" applyFont="1" applyFill="1" applyBorder="1" applyAlignment="1">
      <alignment horizontal="left" vertical="top" wrapText="1"/>
    </xf>
    <xf numFmtId="0" fontId="26" fillId="9" borderId="2" xfId="0" applyFont="1" applyFill="1" applyBorder="1" applyAlignment="1">
      <alignment horizontal="left" vertical="top" wrapText="1"/>
    </xf>
    <xf numFmtId="0" fontId="2" fillId="9" borderId="2" xfId="0" applyFont="1" applyFill="1" applyBorder="1" applyAlignment="1">
      <alignment vertical="top" wrapText="1"/>
    </xf>
    <xf numFmtId="0" fontId="2" fillId="10" borderId="2" xfId="0" applyFont="1" applyFill="1" applyBorder="1" applyAlignment="1">
      <alignment vertical="top" wrapText="1"/>
    </xf>
    <xf numFmtId="0" fontId="15" fillId="0" borderId="0" xfId="1" applyFill="1"/>
    <xf numFmtId="49" fontId="15" fillId="2" borderId="7" xfId="1" applyNumberFormat="1" applyFill="1" applyBorder="1" applyAlignment="1">
      <alignment horizontal="left" vertical="center"/>
    </xf>
    <xf numFmtId="165" fontId="7" fillId="0" borderId="3" xfId="0" applyNumberFormat="1" applyFont="1" applyBorder="1" applyAlignment="1">
      <alignment horizontal="left" indent="1"/>
    </xf>
    <xf numFmtId="0" fontId="5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left"/>
    </xf>
    <xf numFmtId="0" fontId="6" fillId="2" borderId="2" xfId="0" applyFont="1" applyFill="1" applyBorder="1" applyAlignment="1">
      <alignment horizontal="left" vertical="center"/>
    </xf>
    <xf numFmtId="0" fontId="7" fillId="0" borderId="2" xfId="0" applyFont="1" applyBorder="1" applyAlignment="1">
      <alignment horizontal="left" vertical="center"/>
    </xf>
    <xf numFmtId="1" fontId="6" fillId="2" borderId="2" xfId="0" applyNumberFormat="1" applyFont="1" applyFill="1" applyBorder="1" applyAlignment="1">
      <alignment vertical="center" wrapText="1"/>
    </xf>
    <xf numFmtId="0" fontId="7" fillId="2" borderId="2" xfId="0" applyFont="1" applyFill="1" applyBorder="1" applyAlignment="1">
      <alignment vertical="top" wrapText="1"/>
    </xf>
    <xf numFmtId="1" fontId="6" fillId="2" borderId="1" xfId="0" applyNumberFormat="1" applyFont="1" applyFill="1" applyBorder="1" applyAlignment="1"/>
    <xf numFmtId="0" fontId="7" fillId="2" borderId="2" xfId="0" applyFont="1" applyFill="1" applyBorder="1" applyAlignment="1">
      <alignment horizontal="left"/>
    </xf>
    <xf numFmtId="0" fontId="17" fillId="2" borderId="35" xfId="0" applyFont="1" applyFill="1" applyBorder="1" applyAlignment="1">
      <alignment horizontal="center" vertical="center" wrapText="1"/>
    </xf>
    <xf numFmtId="0" fontId="7" fillId="2" borderId="36" xfId="3" applyFont="1" applyFill="1" applyBorder="1" applyAlignment="1">
      <alignment horizontal="left" wrapText="1"/>
    </xf>
    <xf numFmtId="0" fontId="7" fillId="2" borderId="37" xfId="3" applyFont="1" applyFill="1" applyBorder="1" applyAlignment="1">
      <alignment horizontal="left" wrapText="1"/>
    </xf>
    <xf numFmtId="0" fontId="11" fillId="2" borderId="36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left"/>
    </xf>
    <xf numFmtId="0" fontId="7" fillId="2" borderId="2" xfId="2" applyFont="1" applyFill="1" applyBorder="1" applyAlignment="1">
      <alignment vertical="top"/>
    </xf>
    <xf numFmtId="0" fontId="5" fillId="2" borderId="0" xfId="2" applyFont="1" applyFill="1" applyBorder="1" applyAlignment="1">
      <alignment horizontal="center"/>
    </xf>
  </cellXfs>
  <cellStyles count="5">
    <cellStyle name="Hyperlink" xfId="1" builtinId="8"/>
    <cellStyle name="Normal" xfId="0" builtinId="0"/>
    <cellStyle name="Normal_Functional Test Case v1.0" xfId="2"/>
    <cellStyle name="Normal_Sheet1" xfId="3"/>
    <cellStyle name="標準_結合試験(AllOvertheWorld)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</xdr:colOff>
      <xdr:row>1</xdr:row>
      <xdr:rowOff>123825</xdr:rowOff>
    </xdr:from>
    <xdr:to>
      <xdr:col>1</xdr:col>
      <xdr:colOff>1323975</xdr:colOff>
      <xdr:row>1</xdr:row>
      <xdr:rowOff>847725</xdr:rowOff>
    </xdr:to>
    <xdr:pic>
      <xdr:nvPicPr>
        <xdr:cNvPr id="1179" name="Picture 2">
          <a:extLst>
            <a:ext uri="{FF2B5EF4-FFF2-40B4-BE49-F238E27FC236}">
              <a16:creationId xmlns:a16="http://schemas.microsoft.com/office/drawing/2014/main" id="{00000000-0008-0000-0000-00009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125" y="285750"/>
          <a:ext cx="125730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790575</xdr:colOff>
      <xdr:row>38</xdr:row>
      <xdr:rowOff>152400</xdr:rowOff>
    </xdr:from>
    <xdr:to>
      <xdr:col>2</xdr:col>
      <xdr:colOff>1152525</xdr:colOff>
      <xdr:row>38</xdr:row>
      <xdr:rowOff>476250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38625" y="22936200"/>
          <a:ext cx="361950" cy="323850"/>
        </a:xfrm>
        <a:prstGeom prst="rect">
          <a:avLst/>
        </a:prstGeom>
      </xdr:spPr>
    </xdr:pic>
    <xdr:clientData/>
  </xdr:twoCellAnchor>
  <xdr:twoCellAnchor editAs="oneCell">
    <xdr:from>
      <xdr:col>2</xdr:col>
      <xdr:colOff>790575</xdr:colOff>
      <xdr:row>38</xdr:row>
      <xdr:rowOff>180975</xdr:rowOff>
    </xdr:from>
    <xdr:to>
      <xdr:col>2</xdr:col>
      <xdr:colOff>1152525</xdr:colOff>
      <xdr:row>38</xdr:row>
      <xdr:rowOff>504825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38625" y="22050375"/>
          <a:ext cx="361950" cy="323850"/>
        </a:xfrm>
        <a:prstGeom prst="rect">
          <a:avLst/>
        </a:prstGeom>
      </xdr:spPr>
    </xdr:pic>
    <xdr:clientData/>
  </xdr:twoCellAnchor>
  <xdr:oneCellAnchor>
    <xdr:from>
      <xdr:col>2</xdr:col>
      <xdr:colOff>790575</xdr:colOff>
      <xdr:row>39</xdr:row>
      <xdr:rowOff>180975</xdr:rowOff>
    </xdr:from>
    <xdr:ext cx="361950" cy="323850"/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4238625" y="22583775"/>
          <a:ext cx="361950" cy="3238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G18"/>
  <sheetViews>
    <sheetView tabSelected="1" workbookViewId="0"/>
  </sheetViews>
  <sheetFormatPr defaultRowHeight="12.75"/>
  <cols>
    <col min="1" max="1" width="2.25" style="1" customWidth="1"/>
    <col min="2" max="2" width="19.625" style="2" customWidth="1"/>
    <col min="3" max="3" width="9.25" style="1" customWidth="1"/>
    <col min="4" max="4" width="14.5" style="1" customWidth="1"/>
    <col min="5" max="5" width="8" style="1" customWidth="1"/>
    <col min="6" max="6" width="31.125" style="1" customWidth="1"/>
    <col min="7" max="7" width="31" style="1" customWidth="1"/>
    <col min="8" max="16384" width="9" style="1"/>
  </cols>
  <sheetData>
    <row r="2" spans="1:7" s="5" customFormat="1" ht="75.75" customHeight="1">
      <c r="A2" s="3"/>
      <c r="B2" s="4"/>
      <c r="C2" s="180" t="s">
        <v>0</v>
      </c>
      <c r="D2" s="180"/>
      <c r="E2" s="180"/>
      <c r="F2" s="180"/>
      <c r="G2" s="180"/>
    </row>
    <row r="3" spans="1:7">
      <c r="B3" s="6"/>
      <c r="C3" s="7"/>
      <c r="F3" s="8"/>
    </row>
    <row r="4" spans="1:7" ht="14.25" customHeight="1">
      <c r="B4" s="9" t="s">
        <v>1</v>
      </c>
      <c r="C4" s="181" t="s">
        <v>46</v>
      </c>
      <c r="D4" s="181"/>
      <c r="E4" s="181"/>
      <c r="F4" s="9" t="s">
        <v>2</v>
      </c>
      <c r="G4" s="10" t="s">
        <v>47</v>
      </c>
    </row>
    <row r="5" spans="1:7" ht="14.25" customHeight="1">
      <c r="B5" s="9" t="s">
        <v>3</v>
      </c>
      <c r="C5" s="181" t="s">
        <v>49</v>
      </c>
      <c r="D5" s="181"/>
      <c r="E5" s="181"/>
      <c r="F5" s="9" t="s">
        <v>4</v>
      </c>
      <c r="G5" s="10" t="s">
        <v>48</v>
      </c>
    </row>
    <row r="6" spans="1:7" ht="15.75" customHeight="1">
      <c r="B6" s="182" t="s">
        <v>5</v>
      </c>
      <c r="C6" s="183" t="str">
        <f>C5&amp;"_"&amp;"System Test Case"&amp;"_"&amp;"v1.0"</f>
        <v>BSN_System Test Case_v1.0</v>
      </c>
      <c r="D6" s="183"/>
      <c r="E6" s="183"/>
      <c r="F6" s="9" t="s">
        <v>6</v>
      </c>
      <c r="G6" s="127">
        <v>42647</v>
      </c>
    </row>
    <row r="7" spans="1:7" ht="13.5" customHeight="1">
      <c r="B7" s="182"/>
      <c r="C7" s="183"/>
      <c r="D7" s="183"/>
      <c r="E7" s="183"/>
      <c r="F7" s="9" t="s">
        <v>7</v>
      </c>
      <c r="G7" s="179">
        <v>1</v>
      </c>
    </row>
    <row r="8" spans="1:7">
      <c r="B8" s="12"/>
      <c r="C8" s="13"/>
      <c r="D8" s="14"/>
      <c r="E8" s="14"/>
      <c r="F8" s="15"/>
      <c r="G8" s="16"/>
    </row>
    <row r="9" spans="1:7">
      <c r="B9" s="17"/>
      <c r="C9" s="18"/>
      <c r="D9" s="18"/>
      <c r="E9" s="18"/>
      <c r="F9" s="18"/>
    </row>
    <row r="10" spans="1:7">
      <c r="B10" s="19" t="s">
        <v>8</v>
      </c>
    </row>
    <row r="11" spans="1:7" s="20" customFormat="1">
      <c r="B11" s="21" t="s">
        <v>9</v>
      </c>
      <c r="C11" s="22" t="s">
        <v>7</v>
      </c>
      <c r="D11" s="22" t="s">
        <v>10</v>
      </c>
      <c r="E11" s="22" t="s">
        <v>11</v>
      </c>
      <c r="F11" s="22" t="s">
        <v>12</v>
      </c>
      <c r="G11" s="23" t="s">
        <v>13</v>
      </c>
    </row>
    <row r="12" spans="1:7" s="24" customFormat="1">
      <c r="B12" s="128">
        <v>42647</v>
      </c>
      <c r="C12" s="129" t="s">
        <v>50</v>
      </c>
      <c r="D12" s="130" t="s">
        <v>638</v>
      </c>
      <c r="E12" s="130" t="s">
        <v>51</v>
      </c>
      <c r="F12" s="27"/>
      <c r="G12" s="28"/>
    </row>
    <row r="13" spans="1:7" s="24" customFormat="1" ht="21.75" customHeight="1">
      <c r="B13" s="29"/>
      <c r="C13" s="25"/>
      <c r="D13" s="26"/>
      <c r="E13" s="26"/>
      <c r="F13" s="26"/>
      <c r="G13" s="30"/>
    </row>
    <row r="14" spans="1:7" s="24" customFormat="1" ht="19.5" customHeight="1">
      <c r="B14" s="29"/>
      <c r="C14" s="25"/>
      <c r="D14" s="26"/>
      <c r="E14" s="26"/>
      <c r="F14" s="26"/>
      <c r="G14" s="30"/>
    </row>
    <row r="15" spans="1:7" s="24" customFormat="1" ht="21.75" customHeight="1">
      <c r="B15" s="29"/>
      <c r="C15" s="25"/>
      <c r="D15" s="26"/>
      <c r="E15" s="26"/>
      <c r="F15" s="26"/>
      <c r="G15" s="30"/>
    </row>
    <row r="16" spans="1:7" s="24" customFormat="1" ht="19.5" customHeight="1">
      <c r="B16" s="29"/>
      <c r="C16" s="25"/>
      <c r="D16" s="26"/>
      <c r="E16" s="26"/>
      <c r="F16" s="26"/>
      <c r="G16" s="30"/>
    </row>
    <row r="17" spans="2:7" s="24" customFormat="1" ht="21.75" customHeight="1">
      <c r="B17" s="29"/>
      <c r="C17" s="25"/>
      <c r="D17" s="26"/>
      <c r="E17" s="26"/>
      <c r="F17" s="26"/>
      <c r="G17" s="30"/>
    </row>
    <row r="18" spans="2:7" s="24" customFormat="1" ht="19.5" customHeight="1">
      <c r="B18" s="31"/>
      <c r="C18" s="32"/>
      <c r="D18" s="33"/>
      <c r="E18" s="33"/>
      <c r="F18" s="33"/>
      <c r="G18" s="34"/>
    </row>
  </sheetData>
  <mergeCells count="5">
    <mergeCell ref="C2:G2"/>
    <mergeCell ref="C4:E4"/>
    <mergeCell ref="C5:E5"/>
    <mergeCell ref="B6:B7"/>
    <mergeCell ref="C6:E7"/>
  </mergeCells>
  <phoneticPr fontId="0" type="noConversion"/>
  <pageMargins left="0.47013888888888888" right="0.47013888888888888" top="0.5" bottom="0.35138888888888886" header="0.51180555555555562" footer="0.1701388888888889"/>
  <pageSetup paperSize="9" firstPageNumber="0" orientation="landscape" horizontalDpi="300" verticalDpi="300" r:id="rId1"/>
  <headerFooter alignWithMargins="0">
    <oddFooter>&amp;L&amp;"Tahoma,Regular"&amp;8 02ae-BM/PM/HDCV/FSOFT v2/0&amp;C&amp;"Tahoma,Regular"&amp;8Internal use&amp;R&amp;"tahomaTahoma,Regular"&amp;8&amp;P/&amp;N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1"/>
  <sheetViews>
    <sheetView workbookViewId="0"/>
  </sheetViews>
  <sheetFormatPr defaultRowHeight="12.75"/>
  <cols>
    <col min="1" max="1" width="1.375" style="8" customWidth="1"/>
    <col min="2" max="2" width="11.75" style="35" customWidth="1"/>
    <col min="3" max="3" width="26.5" style="36" customWidth="1"/>
    <col min="4" max="4" width="25.5" style="36" customWidth="1"/>
    <col min="5" max="5" width="28.125" style="36" customWidth="1"/>
    <col min="6" max="6" width="30.625" style="36" customWidth="1"/>
    <col min="7" max="16384" width="9" style="8"/>
  </cols>
  <sheetData>
    <row r="1" spans="2:6" ht="25.5">
      <c r="B1" s="37"/>
      <c r="D1" s="38" t="s">
        <v>14</v>
      </c>
      <c r="E1" s="39"/>
    </row>
    <row r="2" spans="2:6" ht="13.5" customHeight="1">
      <c r="B2" s="37"/>
      <c r="D2" s="40"/>
      <c r="E2" s="40"/>
    </row>
    <row r="3" spans="2:6">
      <c r="B3" s="186" t="s">
        <v>1</v>
      </c>
      <c r="C3" s="186"/>
      <c r="D3" s="187" t="str">
        <f>Cover!C4</f>
        <v>Bookaholic Social Network</v>
      </c>
      <c r="E3" s="187"/>
      <c r="F3" s="187"/>
    </row>
    <row r="4" spans="2:6">
      <c r="B4" s="186" t="s">
        <v>3</v>
      </c>
      <c r="C4" s="186"/>
      <c r="D4" s="187" t="str">
        <f>Cover!C5</f>
        <v>BSN</v>
      </c>
      <c r="E4" s="187"/>
      <c r="F4" s="187"/>
    </row>
    <row r="5" spans="2:6" s="41" customFormat="1" ht="84.75" customHeight="1">
      <c r="B5" s="184" t="s">
        <v>15</v>
      </c>
      <c r="C5" s="184"/>
      <c r="D5" s="185" t="s">
        <v>52</v>
      </c>
      <c r="E5" s="185"/>
      <c r="F5" s="185"/>
    </row>
    <row r="6" spans="2:6">
      <c r="B6" s="42"/>
      <c r="C6" s="43"/>
      <c r="D6" s="43"/>
      <c r="E6" s="43"/>
      <c r="F6" s="43"/>
    </row>
    <row r="7" spans="2:6" s="44" customFormat="1">
      <c r="B7" s="45"/>
      <c r="C7" s="46"/>
      <c r="D7" s="46"/>
      <c r="E7" s="46"/>
      <c r="F7" s="46"/>
    </row>
    <row r="8" spans="2:6" s="47" customFormat="1" ht="21" customHeight="1">
      <c r="B8" s="48" t="s">
        <v>16</v>
      </c>
      <c r="C8" s="49" t="s">
        <v>17</v>
      </c>
      <c r="D8" s="49" t="s">
        <v>18</v>
      </c>
      <c r="E8" s="50" t="s">
        <v>19</v>
      </c>
      <c r="F8" s="51" t="s">
        <v>20</v>
      </c>
    </row>
    <row r="9" spans="2:6" ht="13.5">
      <c r="B9" s="52">
        <v>1</v>
      </c>
      <c r="C9" s="53" t="s">
        <v>114</v>
      </c>
      <c r="D9" s="131" t="s">
        <v>114</v>
      </c>
      <c r="E9" s="54"/>
      <c r="F9" s="55"/>
    </row>
    <row r="10" spans="2:6" ht="13.5">
      <c r="B10" s="52">
        <v>2</v>
      </c>
      <c r="C10" s="53" t="s">
        <v>124</v>
      </c>
      <c r="D10" s="131" t="s">
        <v>125</v>
      </c>
      <c r="F10" s="55"/>
    </row>
    <row r="11" spans="2:6" ht="13.5">
      <c r="B11" s="52"/>
      <c r="D11" s="131"/>
      <c r="E11" s="54"/>
      <c r="F11" s="55"/>
    </row>
    <row r="12" spans="2:6" ht="13.5">
      <c r="B12" s="52"/>
      <c r="C12" s="53"/>
      <c r="D12" s="131"/>
      <c r="E12" s="54"/>
      <c r="F12" s="55"/>
    </row>
    <row r="13" spans="2:6" ht="14.25">
      <c r="B13" s="52"/>
      <c r="C13" s="53"/>
      <c r="D13" s="177"/>
      <c r="E13" s="54"/>
      <c r="F13" s="55"/>
    </row>
    <row r="14" spans="2:6" ht="13.5">
      <c r="B14" s="52"/>
      <c r="C14" s="53"/>
      <c r="D14" s="178"/>
      <c r="E14" s="56"/>
      <c r="F14" s="55"/>
    </row>
    <row r="15" spans="2:6">
      <c r="B15" s="52"/>
      <c r="C15" s="53"/>
      <c r="D15" s="56"/>
      <c r="E15" s="56"/>
      <c r="F15" s="55"/>
    </row>
    <row r="16" spans="2:6">
      <c r="B16" s="52"/>
      <c r="C16" s="53"/>
      <c r="D16" s="56"/>
      <c r="E16" s="56"/>
      <c r="F16" s="55"/>
    </row>
    <row r="17" spans="2:6">
      <c r="B17" s="52"/>
      <c r="C17" s="53"/>
      <c r="D17" s="56"/>
      <c r="E17" s="56"/>
      <c r="F17" s="55"/>
    </row>
    <row r="18" spans="2:6">
      <c r="B18" s="52"/>
      <c r="C18" s="53"/>
      <c r="D18" s="56"/>
      <c r="E18" s="56"/>
      <c r="F18" s="55"/>
    </row>
    <row r="19" spans="2:6">
      <c r="B19" s="52"/>
      <c r="C19" s="53"/>
      <c r="D19" s="56"/>
      <c r="E19" s="56"/>
      <c r="F19" s="55"/>
    </row>
    <row r="20" spans="2:6">
      <c r="B20" s="52"/>
      <c r="C20" s="53"/>
      <c r="D20" s="56"/>
      <c r="E20" s="56"/>
      <c r="F20" s="55"/>
    </row>
    <row r="21" spans="2:6">
      <c r="B21" s="57"/>
      <c r="C21" s="58"/>
      <c r="D21" s="59"/>
      <c r="E21" s="59"/>
      <c r="F21" s="60"/>
    </row>
  </sheetData>
  <mergeCells count="6">
    <mergeCell ref="B5:C5"/>
    <mergeCell ref="D5:F5"/>
    <mergeCell ref="B3:C3"/>
    <mergeCell ref="D3:F3"/>
    <mergeCell ref="B4:C4"/>
    <mergeCell ref="D4:F4"/>
  </mergeCells>
  <phoneticPr fontId="0" type="noConversion"/>
  <hyperlinks>
    <hyperlink ref="D10" location="'Account Module'!A1" display="Account Module"/>
    <hyperlink ref="D9" location="'Admin Module'!A1" display="Admin module"/>
  </hyperlinks>
  <pageMargins left="0.74791666666666667" right="0.74791666666666667" top="0.98402777777777783" bottom="1.1506944444444445" header="0.51180555555555562" footer="0.98402777777777783"/>
  <pageSetup paperSize="9" firstPageNumber="0" orientation="landscape" horizontalDpi="300" verticalDpi="300" r:id="rId1"/>
  <headerFooter alignWithMargins="0">
    <oddFooter>&amp;L&amp;"Tahoma,Regular"&amp;8 02ae-BM/PM/HDCV/FSOFT v2/0&amp;C&amp;"tahoma,Regular"&amp;8Internal use&amp;R&amp;"tahoma,Regular"&amp;8&amp;P/&amp;N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85"/>
  <sheetViews>
    <sheetView zoomScaleNormal="100" workbookViewId="0">
      <pane ySplit="8" topLeftCell="A9" activePane="bottomLeft" state="frozen"/>
      <selection pane="bottomLeft" activeCell="A9" sqref="A9"/>
    </sheetView>
  </sheetViews>
  <sheetFormatPr defaultRowHeight="12.75"/>
  <cols>
    <col min="1" max="1" width="18.25" style="8" customWidth="1"/>
    <col min="2" max="2" width="19.125" style="8" customWidth="1"/>
    <col min="3" max="3" width="25.625" style="8" customWidth="1"/>
    <col min="4" max="4" width="30.125" style="8" customWidth="1"/>
    <col min="5" max="5" width="16.875" style="8" customWidth="1"/>
    <col min="6" max="6" width="7.125" style="8" customWidth="1"/>
    <col min="7" max="7" width="9" style="61"/>
    <col min="8" max="8" width="17.625" style="8" customWidth="1"/>
    <col min="9" max="9" width="8.25" style="62" customWidth="1"/>
    <col min="10" max="10" width="0" style="8" hidden="1" customWidth="1"/>
    <col min="11" max="16384" width="9" style="8"/>
  </cols>
  <sheetData>
    <row r="1" spans="1:10" s="68" customFormat="1">
      <c r="A1" s="63"/>
      <c r="B1" s="64"/>
      <c r="C1" s="64"/>
      <c r="D1" s="64"/>
      <c r="E1" s="64"/>
      <c r="F1" s="65"/>
      <c r="G1" s="66"/>
      <c r="H1" s="41"/>
      <c r="I1" s="67"/>
    </row>
    <row r="2" spans="1:10" s="68" customFormat="1" ht="15" customHeight="1">
      <c r="A2" s="69" t="s">
        <v>21</v>
      </c>
      <c r="B2" s="189" t="s">
        <v>102</v>
      </c>
      <c r="C2" s="189"/>
      <c r="D2" s="189"/>
      <c r="E2" s="189"/>
      <c r="F2" s="189"/>
      <c r="G2" s="70"/>
      <c r="H2" s="41"/>
      <c r="I2" s="67"/>
      <c r="J2" s="68" t="s">
        <v>22</v>
      </c>
    </row>
    <row r="3" spans="1:10" s="68" customFormat="1" ht="14.25" customHeight="1">
      <c r="A3" s="71" t="s">
        <v>23</v>
      </c>
      <c r="B3" s="189" t="s">
        <v>101</v>
      </c>
      <c r="C3" s="189"/>
      <c r="D3" s="189"/>
      <c r="E3" s="189"/>
      <c r="F3" s="189"/>
      <c r="G3" s="70"/>
      <c r="H3" s="41"/>
      <c r="I3" s="67"/>
      <c r="J3" s="68" t="s">
        <v>24</v>
      </c>
    </row>
    <row r="4" spans="1:10" s="68" customFormat="1" ht="18" customHeight="1">
      <c r="A4" s="69" t="s">
        <v>25</v>
      </c>
      <c r="B4" s="190" t="s">
        <v>47</v>
      </c>
      <c r="C4" s="190"/>
      <c r="D4" s="190"/>
      <c r="E4" s="190"/>
      <c r="F4" s="190"/>
      <c r="G4" s="70"/>
      <c r="H4" s="41"/>
      <c r="I4" s="67"/>
      <c r="J4" s="72"/>
    </row>
    <row r="5" spans="1:10" s="68" customFormat="1" ht="19.5" customHeight="1">
      <c r="A5" s="73" t="s">
        <v>22</v>
      </c>
      <c r="B5" s="74" t="s">
        <v>24</v>
      </c>
      <c r="C5" s="74" t="s">
        <v>26</v>
      </c>
      <c r="D5" s="75" t="s">
        <v>27</v>
      </c>
      <c r="E5" s="191" t="s">
        <v>28</v>
      </c>
      <c r="F5" s="191"/>
      <c r="G5" s="76"/>
      <c r="H5" s="76"/>
      <c r="I5" s="77"/>
      <c r="J5" s="68" t="s">
        <v>29</v>
      </c>
    </row>
    <row r="6" spans="1:10" s="68" customFormat="1" ht="15" customHeight="1">
      <c r="A6" s="94">
        <f>COUNTIF(F9:F1108,"Pass")</f>
        <v>149</v>
      </c>
      <c r="B6" s="79">
        <f>COUNTIF(F9:F1108,"Fail")</f>
        <v>25</v>
      </c>
      <c r="C6" s="79">
        <f>E6-D6-B6-A6</f>
        <v>0</v>
      </c>
      <c r="D6" s="80">
        <f>COUNTIF(F$9:F$1108,"N/A")</f>
        <v>0</v>
      </c>
      <c r="E6" s="188">
        <f>COUNTA(A9:A1108)</f>
        <v>174</v>
      </c>
      <c r="F6" s="188"/>
      <c r="G6" s="76"/>
      <c r="H6" s="76"/>
      <c r="I6" s="77"/>
      <c r="J6" s="68" t="s">
        <v>27</v>
      </c>
    </row>
    <row r="7" spans="1:10" s="68" customFormat="1" ht="15" customHeight="1">
      <c r="D7" s="81"/>
      <c r="E7" s="81"/>
      <c r="F7" s="81"/>
      <c r="G7" s="81"/>
      <c r="H7" s="81"/>
      <c r="I7" s="77"/>
    </row>
    <row r="8" spans="1:10" s="68" customFormat="1" ht="25.5" customHeight="1">
      <c r="A8" s="82" t="s">
        <v>30</v>
      </c>
      <c r="B8" s="82" t="s">
        <v>31</v>
      </c>
      <c r="C8" s="82" t="s">
        <v>32</v>
      </c>
      <c r="D8" s="82" t="s">
        <v>33</v>
      </c>
      <c r="E8" s="83" t="s">
        <v>34</v>
      </c>
      <c r="F8" s="83" t="s">
        <v>35</v>
      </c>
      <c r="G8" s="83" t="s">
        <v>36</v>
      </c>
      <c r="H8" s="82" t="s">
        <v>37</v>
      </c>
      <c r="I8" s="84"/>
    </row>
    <row r="9" spans="1:10" s="68" customFormat="1" ht="15.75" customHeight="1">
      <c r="A9" s="85"/>
      <c r="B9" s="85" t="s">
        <v>109</v>
      </c>
      <c r="C9" s="86"/>
      <c r="D9" s="86"/>
      <c r="E9" s="86"/>
      <c r="F9" s="86"/>
      <c r="G9" s="86"/>
      <c r="H9" s="87"/>
      <c r="I9" s="88"/>
    </row>
    <row r="10" spans="1:10" ht="89.25">
      <c r="A10" s="89" t="str">
        <f>IF(OR(B10&lt;&gt;"",D10&lt;&gt;""),"["&amp;TEXT($B$2,"##")&amp;"-"&amp;TEXT(ROW()-14,"##")&amp;"]","")</f>
        <v>[Admin module--4]</v>
      </c>
      <c r="B10" s="89" t="s">
        <v>388</v>
      </c>
      <c r="C10" s="89" t="s">
        <v>389</v>
      </c>
      <c r="D10" s="89" t="s">
        <v>390</v>
      </c>
      <c r="E10" s="89" t="s">
        <v>367</v>
      </c>
      <c r="F10" s="89" t="s">
        <v>22</v>
      </c>
      <c r="G10" s="162">
        <v>42709</v>
      </c>
      <c r="H10" s="95"/>
      <c r="I10" s="91"/>
    </row>
    <row r="11" spans="1:10" ht="76.5">
      <c r="A11" s="89" t="str">
        <f t="shared" ref="A11:A14" si="0">IF(OR(B11&lt;&gt;"",D11&lt;&gt;""),"["&amp;TEXT($B$2,"##")&amp;"-"&amp;TEXT(ROW()-14,"##")&amp;"]","")</f>
        <v>[Admin module--3]</v>
      </c>
      <c r="B11" s="89" t="s">
        <v>391</v>
      </c>
      <c r="C11" s="89" t="s">
        <v>392</v>
      </c>
      <c r="D11" s="89" t="s">
        <v>639</v>
      </c>
      <c r="E11" s="89" t="s">
        <v>367</v>
      </c>
      <c r="F11" s="89" t="s">
        <v>22</v>
      </c>
      <c r="G11" s="162">
        <v>42709</v>
      </c>
      <c r="H11" s="95"/>
      <c r="I11" s="91"/>
    </row>
    <row r="12" spans="1:10" ht="76.5">
      <c r="A12" s="89" t="str">
        <f t="shared" si="0"/>
        <v>[Admin module--2]</v>
      </c>
      <c r="B12" s="89" t="s">
        <v>393</v>
      </c>
      <c r="C12" s="89" t="s">
        <v>394</v>
      </c>
      <c r="D12" s="89" t="s">
        <v>639</v>
      </c>
      <c r="E12" s="89" t="s">
        <v>367</v>
      </c>
      <c r="F12" s="89" t="s">
        <v>22</v>
      </c>
      <c r="G12" s="162">
        <v>42709</v>
      </c>
      <c r="H12" s="95"/>
      <c r="I12" s="91"/>
    </row>
    <row r="13" spans="1:10" ht="76.5">
      <c r="A13" s="89" t="str">
        <f t="shared" si="0"/>
        <v>[Admin module--1]</v>
      </c>
      <c r="B13" s="89" t="s">
        <v>395</v>
      </c>
      <c r="C13" s="89" t="s">
        <v>396</v>
      </c>
      <c r="D13" s="89" t="s">
        <v>639</v>
      </c>
      <c r="E13" s="89" t="s">
        <v>367</v>
      </c>
      <c r="F13" s="89" t="s">
        <v>22</v>
      </c>
      <c r="G13" s="162">
        <v>42709</v>
      </c>
      <c r="H13" s="95"/>
      <c r="I13" s="91"/>
    </row>
    <row r="14" spans="1:10" ht="76.5">
      <c r="A14" s="89" t="str">
        <f t="shared" si="0"/>
        <v>[Admin module-]</v>
      </c>
      <c r="B14" s="89" t="s">
        <v>397</v>
      </c>
      <c r="C14" s="89" t="s">
        <v>398</v>
      </c>
      <c r="D14" s="89" t="s">
        <v>399</v>
      </c>
      <c r="E14" s="89" t="s">
        <v>367</v>
      </c>
      <c r="F14" s="89" t="s">
        <v>22</v>
      </c>
      <c r="G14" s="162">
        <v>42709</v>
      </c>
      <c r="H14" s="95"/>
      <c r="I14" s="91"/>
    </row>
    <row r="15" spans="1:10" ht="114.75">
      <c r="A15" s="89" t="str">
        <f>IF(OR(B13&lt;&gt;"",D13&lt;&gt;""),"["&amp;TEXT($B$2,"##")&amp;"-"&amp;TEXT(ROW()-14,"##")&amp;"]","")</f>
        <v>[Admin module-1]</v>
      </c>
      <c r="B15" s="89" t="s">
        <v>400</v>
      </c>
      <c r="C15" s="89" t="s">
        <v>398</v>
      </c>
      <c r="D15" s="89" t="s">
        <v>401</v>
      </c>
      <c r="E15" s="89" t="s">
        <v>367</v>
      </c>
      <c r="F15" s="89" t="s">
        <v>22</v>
      </c>
      <c r="G15" s="162">
        <v>42709</v>
      </c>
      <c r="H15" s="95"/>
      <c r="I15" s="91"/>
    </row>
    <row r="16" spans="1:10" ht="76.5">
      <c r="A16" s="89" t="str">
        <f t="shared" ref="A16:A24" si="1">IF(OR(B14&lt;&gt;"",D14&lt;&gt;""),"["&amp;TEXT($B$2,"##")&amp;"-"&amp;TEXT(ROW()-14,"##")&amp;"]","")</f>
        <v>[Admin module-2]</v>
      </c>
      <c r="B16" s="89" t="s">
        <v>402</v>
      </c>
      <c r="C16" s="89" t="s">
        <v>398</v>
      </c>
      <c r="D16" s="89" t="s">
        <v>403</v>
      </c>
      <c r="E16" s="89" t="s">
        <v>367</v>
      </c>
      <c r="F16" s="89" t="s">
        <v>22</v>
      </c>
      <c r="G16" s="162">
        <v>42709</v>
      </c>
      <c r="H16" s="95"/>
      <c r="I16" s="91"/>
    </row>
    <row r="17" spans="1:9">
      <c r="A17" s="89" t="str">
        <f t="shared" si="1"/>
        <v>[Admin module-3]</v>
      </c>
      <c r="B17" s="89" t="s">
        <v>368</v>
      </c>
      <c r="C17" s="89" t="s">
        <v>369</v>
      </c>
      <c r="D17" s="89" t="s">
        <v>319</v>
      </c>
      <c r="E17" s="89" t="s">
        <v>367</v>
      </c>
      <c r="F17" s="89" t="s">
        <v>22</v>
      </c>
      <c r="G17" s="162">
        <v>42709</v>
      </c>
      <c r="H17" s="95"/>
      <c r="I17" s="91"/>
    </row>
    <row r="18" spans="1:9" ht="25.5">
      <c r="A18" s="89" t="str">
        <f t="shared" si="1"/>
        <v>[Admin module-4]</v>
      </c>
      <c r="B18" s="89" t="s">
        <v>370</v>
      </c>
      <c r="C18" s="89" t="s">
        <v>371</v>
      </c>
      <c r="D18" s="89" t="s">
        <v>639</v>
      </c>
      <c r="E18" s="89" t="s">
        <v>367</v>
      </c>
      <c r="F18" s="89" t="s">
        <v>22</v>
      </c>
      <c r="G18" s="162">
        <v>42709</v>
      </c>
      <c r="H18" s="95"/>
      <c r="I18" s="91"/>
    </row>
    <row r="19" spans="1:9" s="156" customFormat="1" ht="38.25">
      <c r="A19" s="152" t="str">
        <f t="shared" si="1"/>
        <v>[Admin module-5]</v>
      </c>
      <c r="B19" s="152" t="s">
        <v>404</v>
      </c>
      <c r="C19" s="152" t="s">
        <v>405</v>
      </c>
      <c r="D19" s="152" t="s">
        <v>406</v>
      </c>
      <c r="E19" s="152" t="s">
        <v>367</v>
      </c>
      <c r="F19" s="152" t="s">
        <v>22</v>
      </c>
      <c r="G19" s="161">
        <v>42709</v>
      </c>
      <c r="H19" s="154"/>
      <c r="I19" s="155"/>
    </row>
    <row r="20" spans="1:9" s="166" customFormat="1" ht="38.25">
      <c r="A20" s="163" t="str">
        <f t="shared" si="1"/>
        <v>[Admin module-6]</v>
      </c>
      <c r="B20" s="163" t="s">
        <v>372</v>
      </c>
      <c r="C20" s="163" t="s">
        <v>373</v>
      </c>
      <c r="D20" s="163" t="s">
        <v>374</v>
      </c>
      <c r="E20" s="163" t="s">
        <v>367</v>
      </c>
      <c r="F20" s="163" t="s">
        <v>24</v>
      </c>
      <c r="G20" s="163"/>
      <c r="H20" s="164"/>
      <c r="I20" s="165"/>
    </row>
    <row r="21" spans="1:9" s="166" customFormat="1" ht="25.5">
      <c r="A21" s="163" t="str">
        <f t="shared" si="1"/>
        <v>[Admin module-7]</v>
      </c>
      <c r="B21" s="163" t="s">
        <v>375</v>
      </c>
      <c r="C21" s="163" t="s">
        <v>376</v>
      </c>
      <c r="D21" s="163" t="s">
        <v>647</v>
      </c>
      <c r="E21" s="163" t="s">
        <v>367</v>
      </c>
      <c r="F21" s="163" t="s">
        <v>24</v>
      </c>
      <c r="G21" s="163"/>
      <c r="H21" s="164"/>
      <c r="I21" s="165"/>
    </row>
    <row r="22" spans="1:9" ht="76.5">
      <c r="A22" s="89" t="str">
        <f t="shared" si="1"/>
        <v>[Admin module-8]</v>
      </c>
      <c r="B22" s="89" t="s">
        <v>407</v>
      </c>
      <c r="C22" s="89" t="s">
        <v>398</v>
      </c>
      <c r="D22" s="89" t="s">
        <v>646</v>
      </c>
      <c r="E22" s="89" t="s">
        <v>367</v>
      </c>
      <c r="F22" s="89" t="s">
        <v>22</v>
      </c>
      <c r="G22" s="162">
        <v>42709</v>
      </c>
      <c r="H22" s="95"/>
      <c r="I22" s="91"/>
    </row>
    <row r="23" spans="1:9" s="166" customFormat="1" ht="76.5">
      <c r="A23" s="163" t="str">
        <f t="shared" si="1"/>
        <v>[Admin module-9]</v>
      </c>
      <c r="B23" s="163" t="s">
        <v>408</v>
      </c>
      <c r="C23" s="163" t="s">
        <v>398</v>
      </c>
      <c r="D23" s="163" t="s">
        <v>643</v>
      </c>
      <c r="E23" s="163" t="s">
        <v>367</v>
      </c>
      <c r="F23" s="163" t="s">
        <v>24</v>
      </c>
      <c r="G23" s="167"/>
      <c r="H23" s="164"/>
      <c r="I23" s="165"/>
    </row>
    <row r="24" spans="1:9" ht="76.5">
      <c r="A24" s="89" t="str">
        <f t="shared" si="1"/>
        <v>[Admin module-10]</v>
      </c>
      <c r="B24" s="89" t="s">
        <v>409</v>
      </c>
      <c r="C24" s="89" t="s">
        <v>398</v>
      </c>
      <c r="D24" s="89" t="s">
        <v>644</v>
      </c>
      <c r="E24" s="89" t="s">
        <v>367</v>
      </c>
      <c r="F24" s="89" t="s">
        <v>22</v>
      </c>
      <c r="G24" s="162">
        <v>42709</v>
      </c>
      <c r="H24" s="95"/>
      <c r="I24" s="91"/>
    </row>
    <row r="25" spans="1:9" ht="76.5">
      <c r="A25" s="89" t="str">
        <f t="shared" ref="A25" si="2">IF(OR(B23&lt;&gt;"",D23&lt;&gt;""),"["&amp;TEXT($B$2,"##")&amp;"-"&amp;TEXT(ROW()-14,"##")&amp;"]","")</f>
        <v>[Admin module-11]</v>
      </c>
      <c r="B25" s="89" t="s">
        <v>410</v>
      </c>
      <c r="C25" s="89" t="s">
        <v>398</v>
      </c>
      <c r="D25" s="89" t="s">
        <v>645</v>
      </c>
      <c r="E25" s="89" t="s">
        <v>367</v>
      </c>
      <c r="F25" s="89" t="s">
        <v>22</v>
      </c>
      <c r="G25" s="162">
        <v>42709</v>
      </c>
      <c r="H25" s="95"/>
      <c r="I25" s="91"/>
    </row>
    <row r="26" spans="1:9" ht="76.5">
      <c r="A26" s="89" t="str">
        <f t="shared" ref="A26" si="3">IF(OR(B24&lt;&gt;"",D24&lt;&gt;""),"["&amp;TEXT($B$2,"##")&amp;"-"&amp;TEXT(ROW()-14,"##")&amp;"]","")</f>
        <v>[Admin module-12]</v>
      </c>
      <c r="B26" s="89" t="s">
        <v>411</v>
      </c>
      <c r="C26" s="89" t="s">
        <v>398</v>
      </c>
      <c r="D26" s="89" t="s">
        <v>641</v>
      </c>
      <c r="E26" s="89" t="s">
        <v>367</v>
      </c>
      <c r="F26" s="89" t="s">
        <v>22</v>
      </c>
      <c r="G26" s="162">
        <v>42709</v>
      </c>
      <c r="H26" s="95"/>
      <c r="I26" s="91"/>
    </row>
    <row r="27" spans="1:9" ht="76.5">
      <c r="A27" s="89" t="str">
        <f t="shared" ref="A27" si="4">IF(OR(B25&lt;&gt;"",D25&lt;&gt;""),"["&amp;TEXT($B$2,"##")&amp;"-"&amp;TEXT(ROW()-14,"##")&amp;"]","")</f>
        <v>[Admin module-13]</v>
      </c>
      <c r="B27" s="89" t="s">
        <v>412</v>
      </c>
      <c r="C27" s="89" t="s">
        <v>398</v>
      </c>
      <c r="D27" s="89" t="s">
        <v>642</v>
      </c>
      <c r="E27" s="89" t="s">
        <v>367</v>
      </c>
      <c r="F27" s="89" t="s">
        <v>22</v>
      </c>
      <c r="G27" s="162">
        <v>42709</v>
      </c>
      <c r="H27" s="95"/>
      <c r="I27" s="91"/>
    </row>
    <row r="28" spans="1:9" ht="76.5">
      <c r="A28" s="89" t="str">
        <f t="shared" ref="A28:A48" si="5">IF(OR(B26&lt;&gt;"",D26&lt;&gt;""),"["&amp;TEXT($B$2,"##")&amp;"-"&amp;TEXT(ROW()-14,"##")&amp;"]","")</f>
        <v>[Admin module-14]</v>
      </c>
      <c r="B28" s="89" t="s">
        <v>413</v>
      </c>
      <c r="C28" s="89" t="s">
        <v>398</v>
      </c>
      <c r="D28" s="89" t="s">
        <v>640</v>
      </c>
      <c r="E28" s="89" t="s">
        <v>367</v>
      </c>
      <c r="F28" s="89" t="s">
        <v>22</v>
      </c>
      <c r="G28" s="162">
        <v>42709</v>
      </c>
      <c r="H28" s="95"/>
      <c r="I28" s="91"/>
    </row>
    <row r="29" spans="1:9" ht="89.25">
      <c r="A29" s="89" t="str">
        <f t="shared" si="5"/>
        <v>[Admin module-15]</v>
      </c>
      <c r="B29" s="89" t="s">
        <v>414</v>
      </c>
      <c r="C29" s="89" t="s">
        <v>415</v>
      </c>
      <c r="D29" s="89" t="s">
        <v>416</v>
      </c>
      <c r="E29" s="89" t="s">
        <v>367</v>
      </c>
      <c r="F29" s="89" t="s">
        <v>22</v>
      </c>
      <c r="G29" s="162">
        <v>42709</v>
      </c>
      <c r="H29" s="95"/>
      <c r="I29" s="91"/>
    </row>
    <row r="30" spans="1:9" ht="114.75">
      <c r="A30" s="89" t="str">
        <f t="shared" si="5"/>
        <v>[Admin module-16]</v>
      </c>
      <c r="B30" s="89" t="s">
        <v>417</v>
      </c>
      <c r="C30" s="89" t="s">
        <v>418</v>
      </c>
      <c r="D30" s="89" t="s">
        <v>419</v>
      </c>
      <c r="E30" s="89" t="s">
        <v>367</v>
      </c>
      <c r="F30" s="89" t="s">
        <v>22</v>
      </c>
      <c r="G30" s="162">
        <v>42709</v>
      </c>
      <c r="H30" s="95"/>
      <c r="I30" s="91"/>
    </row>
    <row r="31" spans="1:9" ht="25.5">
      <c r="A31" s="89" t="str">
        <f t="shared" si="5"/>
        <v>[Admin module-17]</v>
      </c>
      <c r="B31" s="89" t="s">
        <v>420</v>
      </c>
      <c r="C31" s="89" t="s">
        <v>421</v>
      </c>
      <c r="D31" s="89" t="s">
        <v>319</v>
      </c>
      <c r="E31" s="89" t="s">
        <v>367</v>
      </c>
      <c r="F31" s="89" t="s">
        <v>22</v>
      </c>
      <c r="G31" s="162">
        <v>42709</v>
      </c>
      <c r="H31" s="95"/>
      <c r="I31" s="91"/>
    </row>
    <row r="32" spans="1:9" ht="38.25">
      <c r="A32" s="89" t="str">
        <f t="shared" si="5"/>
        <v>[Admin module-18]</v>
      </c>
      <c r="B32" s="89" t="s">
        <v>422</v>
      </c>
      <c r="C32" s="89" t="s">
        <v>423</v>
      </c>
      <c r="D32" s="89" t="s">
        <v>180</v>
      </c>
      <c r="E32" s="89" t="s">
        <v>367</v>
      </c>
      <c r="F32" s="89" t="s">
        <v>22</v>
      </c>
      <c r="G32" s="162">
        <v>42709</v>
      </c>
      <c r="H32" s="95"/>
      <c r="I32" s="91"/>
    </row>
    <row r="33" spans="1:9" ht="38.25">
      <c r="A33" s="89" t="str">
        <f>IF(OR(B31&lt;&gt;"",D31&lt;&gt;""),"["&amp;TEXT($B$2,"##")&amp;"-"&amp;TEXT(ROW()-14,"##")&amp;"]","")</f>
        <v>[Admin module-19]</v>
      </c>
      <c r="B33" s="89" t="s">
        <v>424</v>
      </c>
      <c r="C33" s="89" t="s">
        <v>425</v>
      </c>
      <c r="D33" s="89" t="s">
        <v>426</v>
      </c>
      <c r="E33" s="89" t="s">
        <v>367</v>
      </c>
      <c r="F33" s="89" t="s">
        <v>22</v>
      </c>
      <c r="G33" s="162">
        <v>42709</v>
      </c>
      <c r="H33" s="95"/>
      <c r="I33" s="91"/>
    </row>
    <row r="34" spans="1:9" ht="38.25">
      <c r="A34" s="89" t="str">
        <f>IF(OR(B32&lt;&gt;"",D32&lt;&gt;""),"["&amp;TEXT($B$2,"##")&amp;"-"&amp;TEXT(ROW()-14,"##")&amp;"]","")</f>
        <v>[Admin module-20]</v>
      </c>
      <c r="B34" s="89" t="s">
        <v>473</v>
      </c>
      <c r="C34" s="89" t="s">
        <v>425</v>
      </c>
      <c r="D34" s="89" t="s">
        <v>181</v>
      </c>
      <c r="E34" s="89" t="s">
        <v>367</v>
      </c>
      <c r="F34" s="89" t="s">
        <v>22</v>
      </c>
      <c r="G34" s="162">
        <v>42709</v>
      </c>
      <c r="H34" s="95"/>
      <c r="I34" s="91"/>
    </row>
    <row r="35" spans="1:9" ht="38.25">
      <c r="A35" s="89" t="str">
        <f>IF(OR(B32&lt;&gt;"",D32&lt;&gt;""),"["&amp;TEXT($B$2,"##")&amp;"-"&amp;TEXT(ROW()-14,"##")&amp;"]","")</f>
        <v>[Admin module-21]</v>
      </c>
      <c r="B35" s="89" t="s">
        <v>427</v>
      </c>
      <c r="C35" s="89" t="s">
        <v>428</v>
      </c>
      <c r="D35" s="89" t="s">
        <v>658</v>
      </c>
      <c r="E35" s="89" t="s">
        <v>367</v>
      </c>
      <c r="F35" s="89" t="s">
        <v>22</v>
      </c>
      <c r="G35" s="162">
        <v>42709</v>
      </c>
      <c r="H35" s="95"/>
      <c r="I35" s="91"/>
    </row>
    <row r="36" spans="1:9" ht="38.25">
      <c r="A36" s="89" t="str">
        <f>IF(OR(B33&lt;&gt;"",D33&lt;&gt;""),"["&amp;TEXT($B$2,"##")&amp;"-"&amp;TEXT(ROW()-14,"##")&amp;"]","")</f>
        <v>[Admin module-22]</v>
      </c>
      <c r="B36" s="89" t="s">
        <v>429</v>
      </c>
      <c r="C36" s="89" t="s">
        <v>472</v>
      </c>
      <c r="D36" s="89" t="s">
        <v>658</v>
      </c>
      <c r="E36" s="89" t="s">
        <v>367</v>
      </c>
      <c r="F36" s="89" t="s">
        <v>22</v>
      </c>
      <c r="G36" s="162">
        <v>42709</v>
      </c>
      <c r="H36" s="95"/>
      <c r="I36" s="91"/>
    </row>
    <row r="37" spans="1:9" ht="38.25">
      <c r="A37" s="89" t="str">
        <f t="shared" si="5"/>
        <v>[Admin module-23]</v>
      </c>
      <c r="B37" s="89" t="s">
        <v>430</v>
      </c>
      <c r="C37" s="89" t="s">
        <v>431</v>
      </c>
      <c r="D37" s="89" t="s">
        <v>509</v>
      </c>
      <c r="E37" s="89" t="s">
        <v>367</v>
      </c>
      <c r="F37" s="89" t="s">
        <v>22</v>
      </c>
      <c r="G37" s="162">
        <v>42709</v>
      </c>
      <c r="H37" s="95"/>
      <c r="I37" s="91"/>
    </row>
    <row r="38" spans="1:9" ht="51">
      <c r="A38" s="89" t="str">
        <f t="shared" si="5"/>
        <v>[Admin module-24]</v>
      </c>
      <c r="B38" s="89" t="s">
        <v>433</v>
      </c>
      <c r="C38" s="89" t="s">
        <v>434</v>
      </c>
      <c r="D38" s="89" t="s">
        <v>510</v>
      </c>
      <c r="E38" s="89" t="s">
        <v>367</v>
      </c>
      <c r="F38" s="89" t="s">
        <v>22</v>
      </c>
      <c r="G38" s="162">
        <v>42709</v>
      </c>
      <c r="H38" s="95"/>
      <c r="I38" s="91"/>
    </row>
    <row r="39" spans="1:9" ht="51">
      <c r="A39" s="89" t="str">
        <f t="shared" si="5"/>
        <v>[Admin module-25]</v>
      </c>
      <c r="B39" s="89" t="s">
        <v>436</v>
      </c>
      <c r="C39" s="89" t="s">
        <v>437</v>
      </c>
      <c r="D39" s="144" t="s">
        <v>512</v>
      </c>
      <c r="E39" s="89" t="s">
        <v>367</v>
      </c>
      <c r="F39" s="89" t="s">
        <v>22</v>
      </c>
      <c r="G39" s="162">
        <v>42709</v>
      </c>
      <c r="H39" s="95"/>
      <c r="I39" s="91"/>
    </row>
    <row r="40" spans="1:9" ht="51">
      <c r="A40" s="89" t="str">
        <f>IF(OR(B38&lt;&gt;"",D38&lt;&gt;""),"["&amp;TEXT($B$2,"##")&amp;"-"&amp;TEXT(ROW()-14,"##")&amp;"]","")</f>
        <v>[Admin module-26]</v>
      </c>
      <c r="B40" s="89" t="s">
        <v>438</v>
      </c>
      <c r="C40" s="89" t="s">
        <v>439</v>
      </c>
      <c r="D40" s="89" t="s">
        <v>511</v>
      </c>
      <c r="E40" s="89" t="s">
        <v>367</v>
      </c>
      <c r="F40" s="89" t="s">
        <v>22</v>
      </c>
      <c r="G40" s="162">
        <v>75580</v>
      </c>
      <c r="H40" s="95"/>
      <c r="I40" s="91"/>
    </row>
    <row r="41" spans="1:9" ht="38.25">
      <c r="A41" s="89" t="str">
        <f>IF(OR(B39&lt;&gt;"",D39&lt;&gt;""),"["&amp;TEXT($B$2,"##")&amp;"-"&amp;TEXT(ROW()-14,"##")&amp;"]","")</f>
        <v>[Admin module-27]</v>
      </c>
      <c r="B41" s="89" t="s">
        <v>440</v>
      </c>
      <c r="C41" s="89" t="s">
        <v>441</v>
      </c>
      <c r="D41" s="89" t="s">
        <v>442</v>
      </c>
      <c r="E41" s="89" t="s">
        <v>367</v>
      </c>
      <c r="F41" s="89" t="s">
        <v>22</v>
      </c>
      <c r="G41" s="162">
        <v>75580</v>
      </c>
      <c r="H41" s="95"/>
      <c r="I41" s="91"/>
    </row>
    <row r="42" spans="1:9" ht="51">
      <c r="A42" s="89" t="str">
        <f t="shared" si="5"/>
        <v>[Admin module-28]</v>
      </c>
      <c r="B42" s="89" t="s">
        <v>444</v>
      </c>
      <c r="C42" s="89" t="s">
        <v>445</v>
      </c>
      <c r="D42" s="89" t="s">
        <v>513</v>
      </c>
      <c r="E42" s="89" t="s">
        <v>367</v>
      </c>
      <c r="F42" s="89" t="s">
        <v>22</v>
      </c>
      <c r="G42" s="162">
        <v>42710</v>
      </c>
      <c r="H42" s="95"/>
      <c r="I42" s="91"/>
    </row>
    <row r="43" spans="1:9" ht="38.25">
      <c r="A43" s="89" t="str">
        <f t="shared" si="5"/>
        <v>[Admin module-29]</v>
      </c>
      <c r="B43" s="89" t="s">
        <v>446</v>
      </c>
      <c r="C43" s="89" t="s">
        <v>447</v>
      </c>
      <c r="D43" s="89" t="s">
        <v>514</v>
      </c>
      <c r="E43" s="89" t="s">
        <v>367</v>
      </c>
      <c r="F43" s="89" t="s">
        <v>22</v>
      </c>
      <c r="G43" s="162">
        <v>42710</v>
      </c>
      <c r="H43" s="95"/>
      <c r="I43" s="91"/>
    </row>
    <row r="44" spans="1:9" ht="38.25">
      <c r="A44" s="89" t="str">
        <f t="shared" si="5"/>
        <v>[Admin module-30]</v>
      </c>
      <c r="B44" s="89" t="s">
        <v>448</v>
      </c>
      <c r="C44" s="89" t="s">
        <v>449</v>
      </c>
      <c r="D44" s="89" t="s">
        <v>450</v>
      </c>
      <c r="E44" s="89" t="s">
        <v>367</v>
      </c>
      <c r="F44" s="89" t="s">
        <v>22</v>
      </c>
      <c r="G44" s="162">
        <v>42710</v>
      </c>
      <c r="H44" s="95"/>
      <c r="I44" s="91"/>
    </row>
    <row r="45" spans="1:9" ht="38.25">
      <c r="A45" s="89" t="str">
        <f t="shared" si="5"/>
        <v>[Admin module-31]</v>
      </c>
      <c r="B45" s="89" t="s">
        <v>451</v>
      </c>
      <c r="C45" s="89" t="s">
        <v>454</v>
      </c>
      <c r="D45" s="89" t="s">
        <v>452</v>
      </c>
      <c r="E45" s="89" t="s">
        <v>367</v>
      </c>
      <c r="F45" s="89" t="s">
        <v>22</v>
      </c>
      <c r="G45" s="162">
        <v>42710</v>
      </c>
      <c r="H45" s="95"/>
      <c r="I45" s="91"/>
    </row>
    <row r="46" spans="1:9" ht="38.25">
      <c r="A46" s="89" t="str">
        <f t="shared" si="5"/>
        <v>[Admin module-32]</v>
      </c>
      <c r="B46" s="89" t="s">
        <v>453</v>
      </c>
      <c r="C46" s="89" t="s">
        <v>455</v>
      </c>
      <c r="D46" s="89" t="s">
        <v>452</v>
      </c>
      <c r="E46" s="89" t="s">
        <v>367</v>
      </c>
      <c r="F46" s="89" t="s">
        <v>22</v>
      </c>
      <c r="G46" s="162">
        <v>42710</v>
      </c>
      <c r="H46" s="95"/>
      <c r="I46" s="91"/>
    </row>
    <row r="47" spans="1:9" ht="102">
      <c r="A47" s="89" t="str">
        <f t="shared" si="5"/>
        <v>[Admin module-33]</v>
      </c>
      <c r="B47" s="89" t="s">
        <v>457</v>
      </c>
      <c r="C47" s="89" t="s">
        <v>458</v>
      </c>
      <c r="D47" s="89" t="s">
        <v>459</v>
      </c>
      <c r="E47" s="89" t="s">
        <v>367</v>
      </c>
      <c r="F47" s="89" t="s">
        <v>22</v>
      </c>
      <c r="G47" s="162">
        <v>42710</v>
      </c>
      <c r="H47" s="95"/>
      <c r="I47" s="91"/>
    </row>
    <row r="48" spans="1:9" ht="102">
      <c r="A48" s="89" t="str">
        <f t="shared" si="5"/>
        <v>[Admin module-34]</v>
      </c>
      <c r="B48" s="89" t="s">
        <v>457</v>
      </c>
      <c r="C48" s="89" t="s">
        <v>460</v>
      </c>
      <c r="D48" s="89" t="s">
        <v>461</v>
      </c>
      <c r="E48" s="89" t="s">
        <v>367</v>
      </c>
      <c r="F48" s="89" t="s">
        <v>22</v>
      </c>
      <c r="G48" s="162">
        <v>42710</v>
      </c>
      <c r="H48" s="95"/>
      <c r="I48" s="91"/>
    </row>
    <row r="49" spans="1:9" ht="76.5">
      <c r="A49" s="89" t="str">
        <f t="shared" ref="A49" si="6">IF(OR(B49&lt;&gt;"",D49&lt;&gt;""),"["&amp;TEXT($B$2,"##")&amp;"-"&amp;TEXT(ROW()-14,"##")&amp;"]","")</f>
        <v>[Admin module-35]</v>
      </c>
      <c r="B49" s="89" t="s">
        <v>465</v>
      </c>
      <c r="C49" s="89" t="s">
        <v>463</v>
      </c>
      <c r="D49" s="89" t="s">
        <v>466</v>
      </c>
      <c r="E49" s="89" t="s">
        <v>367</v>
      </c>
      <c r="F49" s="89" t="s">
        <v>22</v>
      </c>
      <c r="G49" s="162">
        <v>42710</v>
      </c>
      <c r="H49" s="95"/>
      <c r="I49" s="91"/>
    </row>
    <row r="50" spans="1:9" ht="127.5">
      <c r="A50" s="89" t="str">
        <f>IF(OR(B47&lt;&gt;"",D47&lt;&gt;""),"["&amp;TEXT($B$2,"##")&amp;"-"&amp;TEXT(ROW()-14,"##")&amp;"]","")</f>
        <v>[Admin module-36]</v>
      </c>
      <c r="B50" s="89" t="s">
        <v>462</v>
      </c>
      <c r="C50" s="89" t="s">
        <v>463</v>
      </c>
      <c r="D50" s="89" t="s">
        <v>464</v>
      </c>
      <c r="E50" s="89" t="s">
        <v>367</v>
      </c>
      <c r="F50" s="89" t="s">
        <v>22</v>
      </c>
      <c r="G50" s="162">
        <v>42710</v>
      </c>
      <c r="H50" s="95"/>
      <c r="I50" s="91"/>
    </row>
    <row r="51" spans="1:9" ht="76.5">
      <c r="A51" s="89" t="str">
        <f t="shared" ref="A51:A53" si="7">IF(OR(B49&lt;&gt;"",D49&lt;&gt;""),"["&amp;TEXT($B$2,"##")&amp;"-"&amp;TEXT(ROW()-14,"##")&amp;"]","")</f>
        <v>[Admin module-37]</v>
      </c>
      <c r="B51" s="89" t="s">
        <v>402</v>
      </c>
      <c r="C51" s="89" t="s">
        <v>463</v>
      </c>
      <c r="D51" s="89" t="s">
        <v>403</v>
      </c>
      <c r="E51" s="89" t="s">
        <v>367</v>
      </c>
      <c r="F51" s="89" t="s">
        <v>22</v>
      </c>
      <c r="G51" s="162">
        <v>42710</v>
      </c>
      <c r="H51" s="95"/>
      <c r="I51" s="91"/>
    </row>
    <row r="52" spans="1:9">
      <c r="A52" s="89" t="str">
        <f t="shared" si="7"/>
        <v>[Admin module-38]</v>
      </c>
      <c r="B52" s="89" t="s">
        <v>368</v>
      </c>
      <c r="C52" s="89" t="s">
        <v>369</v>
      </c>
      <c r="D52" s="89" t="s">
        <v>319</v>
      </c>
      <c r="E52" s="89" t="s">
        <v>367</v>
      </c>
      <c r="F52" s="89" t="s">
        <v>22</v>
      </c>
      <c r="G52" s="162">
        <v>42710</v>
      </c>
      <c r="H52" s="95"/>
      <c r="I52" s="91"/>
    </row>
    <row r="53" spans="1:9" ht="25.5">
      <c r="A53" s="89" t="str">
        <f t="shared" si="7"/>
        <v>[Admin module-39]</v>
      </c>
      <c r="B53" s="89" t="s">
        <v>370</v>
      </c>
      <c r="C53" s="89" t="s">
        <v>371</v>
      </c>
      <c r="D53" s="89" t="s">
        <v>639</v>
      </c>
      <c r="E53" s="89" t="s">
        <v>367</v>
      </c>
      <c r="F53" s="89" t="s">
        <v>22</v>
      </c>
      <c r="G53" s="162">
        <v>42710</v>
      </c>
      <c r="H53" s="95"/>
      <c r="I53" s="91"/>
    </row>
    <row r="54" spans="1:9" ht="25.5">
      <c r="A54" s="89" t="str">
        <f t="shared" ref="A54:A59" si="8">IF(OR(B52&lt;&gt;"",D52&lt;&gt;""),"["&amp;TEXT($B$2,"##")&amp;"-"&amp;TEXT(ROW()-14,"##")&amp;"]","")</f>
        <v>[Admin module-40]</v>
      </c>
      <c r="B54" s="89" t="s">
        <v>395</v>
      </c>
      <c r="C54" s="89" t="s">
        <v>467</v>
      </c>
      <c r="D54" s="89" t="s">
        <v>639</v>
      </c>
      <c r="E54" s="89" t="s">
        <v>367</v>
      </c>
      <c r="F54" s="89" t="s">
        <v>22</v>
      </c>
      <c r="G54" s="162">
        <v>42710</v>
      </c>
      <c r="H54" s="95"/>
      <c r="I54" s="91"/>
    </row>
    <row r="55" spans="1:9" ht="89.25">
      <c r="A55" s="89" t="str">
        <f t="shared" si="8"/>
        <v>[Admin module-41]</v>
      </c>
      <c r="B55" s="89" t="s">
        <v>468</v>
      </c>
      <c r="C55" s="89" t="s">
        <v>469</v>
      </c>
      <c r="D55" s="89" t="s">
        <v>470</v>
      </c>
      <c r="E55" s="89" t="s">
        <v>367</v>
      </c>
      <c r="F55" s="89" t="s">
        <v>22</v>
      </c>
      <c r="G55" s="162">
        <v>42710</v>
      </c>
      <c r="H55" s="95"/>
      <c r="I55" s="91"/>
    </row>
    <row r="56" spans="1:9" ht="114.75">
      <c r="A56" s="89" t="str">
        <f t="shared" si="8"/>
        <v>[Admin module-42]</v>
      </c>
      <c r="B56" s="89" t="s">
        <v>417</v>
      </c>
      <c r="C56" s="89" t="s">
        <v>471</v>
      </c>
      <c r="D56" s="89" t="s">
        <v>419</v>
      </c>
      <c r="E56" s="89" t="s">
        <v>367</v>
      </c>
      <c r="F56" s="89" t="s">
        <v>22</v>
      </c>
      <c r="G56" s="162">
        <v>42710</v>
      </c>
      <c r="H56" s="95"/>
      <c r="I56" s="91"/>
    </row>
    <row r="57" spans="1:9" ht="25.5">
      <c r="A57" s="89" t="str">
        <f t="shared" si="8"/>
        <v>[Admin module-43]</v>
      </c>
      <c r="B57" s="89" t="s">
        <v>420</v>
      </c>
      <c r="C57" s="89" t="s">
        <v>421</v>
      </c>
      <c r="D57" s="89" t="s">
        <v>319</v>
      </c>
      <c r="E57" s="89" t="s">
        <v>367</v>
      </c>
      <c r="F57" s="89" t="s">
        <v>22</v>
      </c>
      <c r="G57" s="162">
        <v>42710</v>
      </c>
      <c r="H57" s="95"/>
      <c r="I57" s="91"/>
    </row>
    <row r="58" spans="1:9" ht="38.25">
      <c r="A58" s="89" t="str">
        <f t="shared" si="8"/>
        <v>[Admin module-44]</v>
      </c>
      <c r="B58" s="89" t="s">
        <v>422</v>
      </c>
      <c r="C58" s="89" t="s">
        <v>423</v>
      </c>
      <c r="D58" s="89" t="s">
        <v>180</v>
      </c>
      <c r="E58" s="89" t="s">
        <v>367</v>
      </c>
      <c r="F58" s="89" t="s">
        <v>22</v>
      </c>
      <c r="G58" s="162">
        <v>42710</v>
      </c>
      <c r="H58" s="95"/>
      <c r="I58" s="91"/>
    </row>
    <row r="59" spans="1:9" ht="38.25">
      <c r="A59" s="89" t="str">
        <f t="shared" si="8"/>
        <v>[Admin module-45]</v>
      </c>
      <c r="B59" s="89" t="s">
        <v>424</v>
      </c>
      <c r="C59" s="89" t="s">
        <v>425</v>
      </c>
      <c r="D59" s="89" t="s">
        <v>426</v>
      </c>
      <c r="E59" s="89" t="s">
        <v>367</v>
      </c>
      <c r="F59" s="89" t="s">
        <v>22</v>
      </c>
      <c r="G59" s="162">
        <v>42710</v>
      </c>
      <c r="H59" s="95"/>
      <c r="I59" s="91"/>
    </row>
    <row r="60" spans="1:9" ht="38.25">
      <c r="A60" s="89" t="str">
        <f>IF(OR(B58&lt;&gt;"",D58&lt;&gt;""),"["&amp;TEXT($B$2,"##")&amp;"-"&amp;TEXT(ROW()-14,"##")&amp;"]","")</f>
        <v>[Admin module-46]</v>
      </c>
      <c r="B60" s="89" t="s">
        <v>473</v>
      </c>
      <c r="C60" s="89" t="s">
        <v>425</v>
      </c>
      <c r="D60" s="89" t="s">
        <v>181</v>
      </c>
      <c r="E60" s="89" t="s">
        <v>367</v>
      </c>
      <c r="F60" s="89" t="s">
        <v>22</v>
      </c>
      <c r="G60" s="162">
        <v>42710</v>
      </c>
      <c r="H60" s="95"/>
      <c r="I60" s="91"/>
    </row>
    <row r="61" spans="1:9" ht="38.25">
      <c r="A61" s="89" t="str">
        <f>IF(OR(B58&lt;&gt;"",D58&lt;&gt;""),"["&amp;TEXT($B$2,"##")&amp;"-"&amp;TEXT(ROW()-14,"##")&amp;"]","")</f>
        <v>[Admin module-47]</v>
      </c>
      <c r="B61" s="89" t="s">
        <v>427</v>
      </c>
      <c r="C61" s="89" t="s">
        <v>428</v>
      </c>
      <c r="D61" s="89" t="s">
        <v>658</v>
      </c>
      <c r="E61" s="89" t="s">
        <v>367</v>
      </c>
      <c r="F61" s="89" t="s">
        <v>22</v>
      </c>
      <c r="G61" s="162">
        <v>42710</v>
      </c>
      <c r="H61" s="95"/>
      <c r="I61" s="91"/>
    </row>
    <row r="62" spans="1:9" ht="38.25">
      <c r="A62" s="89" t="str">
        <f>IF(OR(B59&lt;&gt;"",D59&lt;&gt;""),"["&amp;TEXT($B$2,"##")&amp;"-"&amp;TEXT(ROW()-14,"##")&amp;"]","")</f>
        <v>[Admin module-48]</v>
      </c>
      <c r="B62" s="89" t="s">
        <v>429</v>
      </c>
      <c r="C62" s="89" t="s">
        <v>472</v>
      </c>
      <c r="D62" s="89" t="s">
        <v>658</v>
      </c>
      <c r="E62" s="89" t="s">
        <v>367</v>
      </c>
      <c r="F62" s="89" t="s">
        <v>22</v>
      </c>
      <c r="G62" s="162">
        <v>42710</v>
      </c>
      <c r="H62" s="95"/>
      <c r="I62" s="91"/>
    </row>
    <row r="63" spans="1:9" s="156" customFormat="1" ht="102">
      <c r="A63" s="152" t="str">
        <f t="shared" ref="A63:A64" si="9">IF(OR(B60&lt;&gt;"",D60&lt;&gt;""),"["&amp;TEXT($B$2,"##")&amp;"-"&amp;TEXT(ROW()-14,"##")&amp;"]","")</f>
        <v>[Admin module-49]</v>
      </c>
      <c r="B63" s="152" t="s">
        <v>520</v>
      </c>
      <c r="C63" s="152" t="s">
        <v>521</v>
      </c>
      <c r="D63" s="152" t="s">
        <v>522</v>
      </c>
      <c r="E63" s="152" t="s">
        <v>367</v>
      </c>
      <c r="F63" s="152" t="s">
        <v>22</v>
      </c>
      <c r="G63" s="161">
        <v>42710</v>
      </c>
      <c r="H63" s="154"/>
      <c r="I63" s="155"/>
    </row>
    <row r="64" spans="1:9" s="156" customFormat="1" ht="38.25">
      <c r="A64" s="152" t="str">
        <f t="shared" si="9"/>
        <v>[Admin module-50]</v>
      </c>
      <c r="B64" s="152" t="s">
        <v>518</v>
      </c>
      <c r="C64" s="152" t="s">
        <v>519</v>
      </c>
      <c r="D64" s="152" t="s">
        <v>319</v>
      </c>
      <c r="E64" s="152" t="s">
        <v>367</v>
      </c>
      <c r="F64" s="152" t="s">
        <v>22</v>
      </c>
      <c r="G64" s="161">
        <v>42710</v>
      </c>
      <c r="H64" s="154"/>
      <c r="I64" s="155"/>
    </row>
    <row r="65" spans="1:9" s="156" customFormat="1" ht="38.25">
      <c r="A65" s="152" t="str">
        <f t="shared" ref="A65" si="10">IF(OR(B62&lt;&gt;"",D62&lt;&gt;""),"["&amp;TEXT($B$2,"##")&amp;"-"&amp;TEXT(ROW()-14,"##")&amp;"]","")</f>
        <v>[Admin module-51]</v>
      </c>
      <c r="B65" s="152" t="s">
        <v>523</v>
      </c>
      <c r="C65" s="152" t="s">
        <v>524</v>
      </c>
      <c r="D65" s="152" t="s">
        <v>319</v>
      </c>
      <c r="E65" s="152" t="s">
        <v>367</v>
      </c>
      <c r="F65" s="152" t="s">
        <v>22</v>
      </c>
      <c r="G65" s="161">
        <v>42710</v>
      </c>
      <c r="H65" s="154"/>
      <c r="I65" s="155"/>
    </row>
    <row r="66" spans="1:9" s="156" customFormat="1" ht="25.5">
      <c r="A66" s="152" t="str">
        <f t="shared" ref="A66:A67" si="11">IF(OR(B63&lt;&gt;"",D63&lt;&gt;""),"["&amp;TEXT($B$2,"##")&amp;"-"&amp;TEXT(ROW()-14,"##")&amp;"]","")</f>
        <v>[Admin module-52]</v>
      </c>
      <c r="B66" s="152" t="s">
        <v>525</v>
      </c>
      <c r="C66" s="152" t="s">
        <v>526</v>
      </c>
      <c r="D66" s="152" t="s">
        <v>527</v>
      </c>
      <c r="E66" s="152" t="s">
        <v>367</v>
      </c>
      <c r="F66" s="152" t="s">
        <v>22</v>
      </c>
      <c r="G66" s="161">
        <v>42710</v>
      </c>
      <c r="H66" s="154"/>
      <c r="I66" s="155"/>
    </row>
    <row r="67" spans="1:9" s="156" customFormat="1" ht="38.25">
      <c r="A67" s="152" t="str">
        <f t="shared" si="11"/>
        <v>[Admin module-53]</v>
      </c>
      <c r="B67" s="152" t="s">
        <v>528</v>
      </c>
      <c r="C67" s="152" t="s">
        <v>529</v>
      </c>
      <c r="D67" s="152" t="s">
        <v>319</v>
      </c>
      <c r="E67" s="152" t="s">
        <v>367</v>
      </c>
      <c r="F67" s="152" t="s">
        <v>22</v>
      </c>
      <c r="G67" s="161">
        <v>42710</v>
      </c>
      <c r="H67" s="154"/>
      <c r="I67" s="155"/>
    </row>
    <row r="68" spans="1:9" s="156" customFormat="1" ht="38.25">
      <c r="A68" s="152" t="str">
        <f t="shared" ref="A68" si="12">IF(OR(B65&lt;&gt;"",D65&lt;&gt;""),"["&amp;TEXT($B$2,"##")&amp;"-"&amp;TEXT(ROW()-14,"##")&amp;"]","")</f>
        <v>[Admin module-54]</v>
      </c>
      <c r="B68" s="152" t="s">
        <v>530</v>
      </c>
      <c r="C68" s="152" t="s">
        <v>531</v>
      </c>
      <c r="D68" s="152" t="s">
        <v>319</v>
      </c>
      <c r="E68" s="152" t="s">
        <v>367</v>
      </c>
      <c r="F68" s="152" t="s">
        <v>22</v>
      </c>
      <c r="G68" s="161">
        <v>42710</v>
      </c>
      <c r="H68" s="154"/>
      <c r="I68" s="155"/>
    </row>
    <row r="69" spans="1:9" s="156" customFormat="1" ht="25.5">
      <c r="A69" s="152" t="str">
        <f t="shared" ref="A69:A70" si="13">IF(OR(B66&lt;&gt;"",D66&lt;&gt;""),"["&amp;TEXT($B$2,"##")&amp;"-"&amp;TEXT(ROW()-14,"##")&amp;"]","")</f>
        <v>[Admin module-55]</v>
      </c>
      <c r="B69" s="152" t="s">
        <v>532</v>
      </c>
      <c r="C69" s="152" t="s">
        <v>533</v>
      </c>
      <c r="D69" s="152" t="s">
        <v>319</v>
      </c>
      <c r="E69" s="152" t="s">
        <v>367</v>
      </c>
      <c r="F69" s="152" t="s">
        <v>22</v>
      </c>
      <c r="G69" s="161">
        <v>42710</v>
      </c>
      <c r="H69" s="154"/>
      <c r="I69" s="155"/>
    </row>
    <row r="70" spans="1:9" s="156" customFormat="1" ht="25.5">
      <c r="A70" s="152" t="str">
        <f t="shared" si="13"/>
        <v>[Admin module-56]</v>
      </c>
      <c r="B70" s="152" t="s">
        <v>298</v>
      </c>
      <c r="C70" s="152" t="s">
        <v>534</v>
      </c>
      <c r="D70" s="152" t="s">
        <v>639</v>
      </c>
      <c r="E70" s="152" t="s">
        <v>367</v>
      </c>
      <c r="F70" s="152" t="s">
        <v>22</v>
      </c>
      <c r="G70" s="161">
        <v>42710</v>
      </c>
      <c r="H70" s="154"/>
      <c r="I70" s="155"/>
    </row>
    <row r="71" spans="1:9" s="156" customFormat="1" ht="25.5">
      <c r="A71" s="152" t="str">
        <f t="shared" ref="A71" si="14">IF(OR(B68&lt;&gt;"",D68&lt;&gt;""),"["&amp;TEXT($B$2,"##")&amp;"-"&amp;TEXT(ROW()-14,"##")&amp;"]","")</f>
        <v>[Admin module-57]</v>
      </c>
      <c r="B71" s="152" t="s">
        <v>296</v>
      </c>
      <c r="C71" s="152" t="s">
        <v>535</v>
      </c>
      <c r="D71" s="152" t="s">
        <v>639</v>
      </c>
      <c r="E71" s="152" t="s">
        <v>367</v>
      </c>
      <c r="F71" s="152" t="s">
        <v>22</v>
      </c>
      <c r="G71" s="161">
        <v>42710</v>
      </c>
      <c r="H71" s="154"/>
      <c r="I71" s="155"/>
    </row>
    <row r="72" spans="1:9" ht="51">
      <c r="A72" s="89" t="str">
        <f>IF(OR(B62&lt;&gt;"",D62&lt;&gt;""),"["&amp;TEXT($B$2,"##")&amp;"-"&amp;TEXT(ROW()-14,"##")&amp;"]","")</f>
        <v>[Admin module-58]</v>
      </c>
      <c r="B72" s="89" t="s">
        <v>506</v>
      </c>
      <c r="C72" s="89" t="s">
        <v>474</v>
      </c>
      <c r="D72" s="89" t="s">
        <v>517</v>
      </c>
      <c r="E72" s="89" t="s">
        <v>367</v>
      </c>
      <c r="F72" s="89" t="s">
        <v>22</v>
      </c>
      <c r="G72" s="162">
        <v>42710</v>
      </c>
      <c r="H72" s="95"/>
      <c r="I72" s="91"/>
    </row>
    <row r="73" spans="1:9" ht="51">
      <c r="A73" s="89" t="str">
        <f>IF(OR(B72&lt;&gt;"",D72&lt;&gt;""),"["&amp;TEXT($B$2,"##")&amp;"-"&amp;TEXT(ROW()-14,"##")&amp;"]","")</f>
        <v>[Admin module-59]</v>
      </c>
      <c r="B73" s="89" t="s">
        <v>476</v>
      </c>
      <c r="C73" s="89" t="s">
        <v>477</v>
      </c>
      <c r="D73" s="89" t="s">
        <v>508</v>
      </c>
      <c r="E73" s="89" t="s">
        <v>367</v>
      </c>
      <c r="F73" s="89" t="s">
        <v>22</v>
      </c>
      <c r="G73" s="162">
        <v>42710</v>
      </c>
      <c r="H73" s="95"/>
      <c r="I73" s="91"/>
    </row>
    <row r="74" spans="1:9" ht="38.25">
      <c r="A74" s="89" t="str">
        <f t="shared" ref="A74:A89" si="15">IF(OR(B72&lt;&gt;"",D72&lt;&gt;""),"["&amp;TEXT($B$2,"##")&amp;"-"&amp;TEXT(ROW()-14,"##")&amp;"]","")</f>
        <v>[Admin module-60]</v>
      </c>
      <c r="B74" s="89" t="s">
        <v>478</v>
      </c>
      <c r="C74" s="89" t="s">
        <v>479</v>
      </c>
      <c r="D74" s="89" t="s">
        <v>121</v>
      </c>
      <c r="E74" s="89" t="s">
        <v>367</v>
      </c>
      <c r="F74" s="89" t="s">
        <v>22</v>
      </c>
      <c r="G74" s="162">
        <v>42710</v>
      </c>
      <c r="H74" s="95"/>
      <c r="I74" s="91"/>
    </row>
    <row r="75" spans="1:9" ht="38.25">
      <c r="A75" s="89" t="str">
        <f t="shared" si="15"/>
        <v>[Admin module-61]</v>
      </c>
      <c r="B75" s="89" t="s">
        <v>480</v>
      </c>
      <c r="C75" s="89" t="s">
        <v>481</v>
      </c>
      <c r="D75" s="89" t="s">
        <v>515</v>
      </c>
      <c r="E75" s="89" t="s">
        <v>367</v>
      </c>
      <c r="F75" s="89" t="s">
        <v>22</v>
      </c>
      <c r="G75" s="162">
        <v>42710</v>
      </c>
      <c r="H75" s="95"/>
      <c r="I75" s="91"/>
    </row>
    <row r="76" spans="1:9" ht="38.25">
      <c r="A76" s="89" t="str">
        <f t="shared" si="15"/>
        <v>[Admin module-62]</v>
      </c>
      <c r="B76" s="89" t="s">
        <v>482</v>
      </c>
      <c r="C76" s="89" t="s">
        <v>483</v>
      </c>
      <c r="D76" s="89" t="s">
        <v>484</v>
      </c>
      <c r="E76" s="89" t="s">
        <v>367</v>
      </c>
      <c r="F76" s="89" t="s">
        <v>22</v>
      </c>
      <c r="G76" s="162">
        <v>42710</v>
      </c>
      <c r="H76" s="95"/>
      <c r="I76" s="91"/>
    </row>
    <row r="77" spans="1:9" ht="51">
      <c r="A77" s="89" t="str">
        <f t="shared" si="15"/>
        <v>[Admin module-63]</v>
      </c>
      <c r="B77" s="89" t="s">
        <v>486</v>
      </c>
      <c r="C77" s="89" t="s">
        <v>485</v>
      </c>
      <c r="D77" s="89" t="s">
        <v>516</v>
      </c>
      <c r="E77" s="89" t="s">
        <v>367</v>
      </c>
      <c r="F77" s="89" t="s">
        <v>22</v>
      </c>
      <c r="G77" s="162">
        <v>42710</v>
      </c>
      <c r="H77" s="95"/>
      <c r="I77" s="91"/>
    </row>
    <row r="78" spans="1:9" ht="51">
      <c r="A78" s="89" t="str">
        <f t="shared" si="15"/>
        <v>[Admin module-64]</v>
      </c>
      <c r="B78" s="89" t="s">
        <v>487</v>
      </c>
      <c r="C78" s="145" t="s">
        <v>260</v>
      </c>
      <c r="D78" s="145" t="s">
        <v>301</v>
      </c>
      <c r="E78" s="89" t="s">
        <v>367</v>
      </c>
      <c r="F78" s="89" t="s">
        <v>22</v>
      </c>
      <c r="G78" s="162">
        <v>42710</v>
      </c>
      <c r="H78" s="95"/>
      <c r="I78" s="91"/>
    </row>
    <row r="79" spans="1:9" ht="38.25">
      <c r="A79" s="89" t="str">
        <f t="shared" si="15"/>
        <v>[Admin module-65]</v>
      </c>
      <c r="B79" s="89" t="s">
        <v>488</v>
      </c>
      <c r="C79" s="89" t="s">
        <v>299</v>
      </c>
      <c r="D79" s="89" t="s">
        <v>489</v>
      </c>
      <c r="E79" s="89" t="s">
        <v>367</v>
      </c>
      <c r="F79" s="89" t="s">
        <v>22</v>
      </c>
      <c r="G79" s="162">
        <v>42710</v>
      </c>
      <c r="H79" s="95"/>
      <c r="I79" s="91"/>
    </row>
    <row r="80" spans="1:9" ht="38.25">
      <c r="A80" s="89" t="str">
        <f t="shared" si="15"/>
        <v>[Admin module-66]</v>
      </c>
      <c r="B80" s="89" t="s">
        <v>490</v>
      </c>
      <c r="C80" s="89" t="s">
        <v>491</v>
      </c>
      <c r="D80" s="89" t="s">
        <v>489</v>
      </c>
      <c r="E80" s="89" t="s">
        <v>367</v>
      </c>
      <c r="F80" s="89" t="s">
        <v>22</v>
      </c>
      <c r="G80" s="162">
        <v>42710</v>
      </c>
      <c r="H80" s="95"/>
      <c r="I80" s="91"/>
    </row>
    <row r="81" spans="1:9" ht="89.25">
      <c r="A81" s="89" t="str">
        <f>IF(OR(B79&lt;&gt;"",D79&lt;&gt;""),"["&amp;TEXT($B$2,"##")&amp;"-"&amp;TEXT(ROW()-14,"##")&amp;"]","")</f>
        <v>[Admin module-67]</v>
      </c>
      <c r="B81" s="89" t="s">
        <v>492</v>
      </c>
      <c r="C81" s="89" t="s">
        <v>493</v>
      </c>
      <c r="D81" s="89" t="s">
        <v>656</v>
      </c>
      <c r="E81" s="89" t="s">
        <v>367</v>
      </c>
      <c r="F81" s="89" t="s">
        <v>22</v>
      </c>
      <c r="G81" s="162">
        <v>42710</v>
      </c>
      <c r="H81" s="95"/>
      <c r="I81" s="91"/>
    </row>
    <row r="82" spans="1:9" ht="76.5">
      <c r="A82" s="89" t="str">
        <f>IF(OR(B80&lt;&gt;"",D80&lt;&gt;""),"["&amp;TEXT($B$2,"##")&amp;"-"&amp;TEXT(ROW()-14,"##")&amp;"]","")</f>
        <v>[Admin module-68]</v>
      </c>
      <c r="B82" s="89" t="s">
        <v>408</v>
      </c>
      <c r="C82" s="89" t="s">
        <v>463</v>
      </c>
      <c r="D82" s="89" t="s">
        <v>643</v>
      </c>
      <c r="E82" s="89" t="s">
        <v>367</v>
      </c>
      <c r="F82" s="89" t="s">
        <v>22</v>
      </c>
      <c r="G82" s="162">
        <v>42710</v>
      </c>
      <c r="H82" s="95"/>
      <c r="I82" s="91"/>
    </row>
    <row r="83" spans="1:9" ht="76.5">
      <c r="A83" s="89" t="str">
        <f t="shared" si="15"/>
        <v>[Admin module-69]</v>
      </c>
      <c r="B83" s="89" t="s">
        <v>494</v>
      </c>
      <c r="C83" s="89" t="s">
        <v>463</v>
      </c>
      <c r="D83" s="89" t="s">
        <v>644</v>
      </c>
      <c r="E83" s="89" t="s">
        <v>367</v>
      </c>
      <c r="F83" s="89" t="s">
        <v>22</v>
      </c>
      <c r="G83" s="162">
        <v>42710</v>
      </c>
      <c r="H83" s="95"/>
      <c r="I83" s="91"/>
    </row>
    <row r="84" spans="1:9" s="166" customFormat="1" ht="76.5">
      <c r="A84" s="163" t="str">
        <f t="shared" si="15"/>
        <v>[Admin module-70]</v>
      </c>
      <c r="B84" s="163" t="s">
        <v>413</v>
      </c>
      <c r="C84" s="163" t="s">
        <v>463</v>
      </c>
      <c r="D84" s="163"/>
      <c r="E84" s="163"/>
      <c r="F84" s="163" t="s">
        <v>24</v>
      </c>
      <c r="G84" s="163"/>
      <c r="H84" s="164"/>
      <c r="I84" s="165"/>
    </row>
    <row r="85" spans="1:9" s="166" customFormat="1" ht="51">
      <c r="A85" s="163" t="str">
        <f t="shared" si="15"/>
        <v>[Admin module-71]</v>
      </c>
      <c r="B85" s="163" t="s">
        <v>378</v>
      </c>
      <c r="C85" s="163" t="s">
        <v>495</v>
      </c>
      <c r="D85" s="163" t="s">
        <v>379</v>
      </c>
      <c r="E85" s="163" t="s">
        <v>367</v>
      </c>
      <c r="F85" s="163" t="s">
        <v>24</v>
      </c>
      <c r="G85" s="162">
        <v>42710</v>
      </c>
      <c r="H85" s="164"/>
      <c r="I85" s="165"/>
    </row>
    <row r="86" spans="1:9" s="166" customFormat="1" ht="51">
      <c r="A86" s="163" t="str">
        <f t="shared" si="15"/>
        <v>[Admin module-72]</v>
      </c>
      <c r="B86" s="163" t="s">
        <v>380</v>
      </c>
      <c r="C86" s="163" t="s">
        <v>496</v>
      </c>
      <c r="D86" s="163" t="s">
        <v>381</v>
      </c>
      <c r="E86" s="163" t="s">
        <v>367</v>
      </c>
      <c r="F86" s="163" t="s">
        <v>24</v>
      </c>
      <c r="G86" s="162">
        <v>42710</v>
      </c>
      <c r="H86" s="164"/>
      <c r="I86" s="165"/>
    </row>
    <row r="87" spans="1:9" s="166" customFormat="1" ht="51">
      <c r="A87" s="163" t="str">
        <f t="shared" si="15"/>
        <v>[Admin module-73]</v>
      </c>
      <c r="B87" s="163" t="s">
        <v>383</v>
      </c>
      <c r="C87" s="163" t="s">
        <v>497</v>
      </c>
      <c r="D87" s="163" t="s">
        <v>382</v>
      </c>
      <c r="E87" s="163" t="s">
        <v>367</v>
      </c>
      <c r="F87" s="163" t="s">
        <v>24</v>
      </c>
      <c r="G87" s="162">
        <v>42710</v>
      </c>
      <c r="H87" s="164"/>
      <c r="I87" s="165"/>
    </row>
    <row r="88" spans="1:9" s="166" customFormat="1" ht="51">
      <c r="A88" s="163" t="str">
        <f t="shared" si="15"/>
        <v>[Admin module-74]</v>
      </c>
      <c r="B88" s="163" t="s">
        <v>384</v>
      </c>
      <c r="C88" s="163" t="s">
        <v>498</v>
      </c>
      <c r="D88" s="163" t="s">
        <v>385</v>
      </c>
      <c r="E88" s="163" t="s">
        <v>367</v>
      </c>
      <c r="F88" s="163" t="s">
        <v>24</v>
      </c>
      <c r="G88" s="162">
        <v>42710</v>
      </c>
      <c r="H88" s="164"/>
      <c r="I88" s="165"/>
    </row>
    <row r="89" spans="1:9" s="166" customFormat="1" ht="51">
      <c r="A89" s="163" t="str">
        <f t="shared" si="15"/>
        <v>[Admin module-75]</v>
      </c>
      <c r="B89" s="163" t="s">
        <v>386</v>
      </c>
      <c r="C89" s="163" t="s">
        <v>499</v>
      </c>
      <c r="D89" s="163" t="s">
        <v>387</v>
      </c>
      <c r="E89" s="163" t="s">
        <v>367</v>
      </c>
      <c r="F89" s="163" t="s">
        <v>24</v>
      </c>
      <c r="G89" s="162">
        <v>42710</v>
      </c>
      <c r="H89" s="164"/>
      <c r="I89" s="165"/>
    </row>
    <row r="90" spans="1:9" ht="63.75">
      <c r="A90" s="89" t="str">
        <f t="shared" ref="A90" si="16">IF(OR(B90&lt;&gt;"",D90&lt;&gt;""),"["&amp;TEXT($B$2,"##")&amp;"-"&amp;TEXT(ROW()-14,"##")&amp;"]","")</f>
        <v>[Admin module-76]</v>
      </c>
      <c r="B90" s="89" t="s">
        <v>500</v>
      </c>
      <c r="C90" s="89" t="s">
        <v>501</v>
      </c>
      <c r="D90" s="89" t="s">
        <v>502</v>
      </c>
      <c r="E90" s="89" t="s">
        <v>367</v>
      </c>
      <c r="F90" s="89" t="s">
        <v>22</v>
      </c>
      <c r="G90" s="162">
        <v>42710</v>
      </c>
      <c r="H90" s="95"/>
      <c r="I90" s="91"/>
    </row>
    <row r="91" spans="1:9" ht="76.5">
      <c r="A91" s="89" t="str">
        <f>IF(OR(B88&lt;&gt;"",D88&lt;&gt;""),"["&amp;TEXT($B$2,"##")&amp;"-"&amp;TEXT(ROW()-14,"##")&amp;"]","")</f>
        <v>[Admin module-77]</v>
      </c>
      <c r="B91" s="89" t="s">
        <v>503</v>
      </c>
      <c r="C91" s="89" t="s">
        <v>501</v>
      </c>
      <c r="D91" s="89" t="s">
        <v>504</v>
      </c>
      <c r="E91" s="89" t="s">
        <v>367</v>
      </c>
      <c r="F91" s="89" t="s">
        <v>22</v>
      </c>
      <c r="G91" s="162">
        <v>42710</v>
      </c>
      <c r="H91" s="95"/>
      <c r="I91" s="91"/>
    </row>
    <row r="92" spans="1:9" ht="76.5">
      <c r="A92" s="89" t="str">
        <f t="shared" ref="A92:A96" si="17">IF(OR(B90&lt;&gt;"",D90&lt;&gt;""),"["&amp;TEXT($B$2,"##")&amp;"-"&amp;TEXT(ROW()-14,"##")&amp;"]","")</f>
        <v>[Admin module-78]</v>
      </c>
      <c r="B92" s="89" t="s">
        <v>402</v>
      </c>
      <c r="C92" s="89" t="s">
        <v>501</v>
      </c>
      <c r="D92" s="89" t="s">
        <v>403</v>
      </c>
      <c r="E92" s="89" t="s">
        <v>367</v>
      </c>
      <c r="F92" s="89" t="s">
        <v>22</v>
      </c>
      <c r="G92" s="162">
        <v>42710</v>
      </c>
      <c r="H92" s="95"/>
      <c r="I92" s="91"/>
    </row>
    <row r="93" spans="1:9" ht="102">
      <c r="A93" s="89" t="str">
        <f t="shared" si="17"/>
        <v>[Admin module-79]</v>
      </c>
      <c r="B93" s="89" t="s">
        <v>417</v>
      </c>
      <c r="C93" s="89" t="s">
        <v>505</v>
      </c>
      <c r="D93" s="89" t="s">
        <v>419</v>
      </c>
      <c r="E93" s="89" t="s">
        <v>367</v>
      </c>
      <c r="F93" s="89" t="s">
        <v>22</v>
      </c>
      <c r="G93" s="162">
        <v>42710</v>
      </c>
      <c r="H93" s="95"/>
      <c r="I93" s="91"/>
    </row>
    <row r="94" spans="1:9" ht="25.5">
      <c r="A94" s="89" t="str">
        <f t="shared" si="17"/>
        <v>[Admin module-80]</v>
      </c>
      <c r="B94" s="89" t="s">
        <v>420</v>
      </c>
      <c r="C94" s="89" t="s">
        <v>421</v>
      </c>
      <c r="D94" s="89" t="s">
        <v>319</v>
      </c>
      <c r="E94" s="89" t="s">
        <v>367</v>
      </c>
      <c r="F94" s="89" t="s">
        <v>22</v>
      </c>
      <c r="G94" s="162">
        <v>42710</v>
      </c>
      <c r="H94" s="95"/>
      <c r="I94" s="91"/>
    </row>
    <row r="95" spans="1:9" ht="38.25">
      <c r="A95" s="89" t="str">
        <f t="shared" si="17"/>
        <v>[Admin module-81]</v>
      </c>
      <c r="B95" s="89" t="s">
        <v>422</v>
      </c>
      <c r="C95" s="89" t="s">
        <v>423</v>
      </c>
      <c r="D95" s="89" t="s">
        <v>180</v>
      </c>
      <c r="E95" s="89" t="s">
        <v>367</v>
      </c>
      <c r="F95" s="89" t="s">
        <v>22</v>
      </c>
      <c r="G95" s="162">
        <v>42710</v>
      </c>
      <c r="H95" s="95"/>
      <c r="I95" s="91"/>
    </row>
    <row r="96" spans="1:9" ht="38.25">
      <c r="A96" s="89" t="str">
        <f t="shared" si="17"/>
        <v>[Admin module-82]</v>
      </c>
      <c r="B96" s="89" t="s">
        <v>424</v>
      </c>
      <c r="C96" s="89" t="s">
        <v>425</v>
      </c>
      <c r="D96" s="89" t="s">
        <v>426</v>
      </c>
      <c r="E96" s="89" t="s">
        <v>367</v>
      </c>
      <c r="F96" s="89" t="s">
        <v>22</v>
      </c>
      <c r="G96" s="162">
        <v>42710</v>
      </c>
      <c r="H96" s="95"/>
      <c r="I96" s="91"/>
    </row>
    <row r="97" spans="1:9" ht="38.25">
      <c r="A97" s="89" t="str">
        <f>IF(OR(B95&lt;&gt;"",D95&lt;&gt;""),"["&amp;TEXT($B$2,"##")&amp;"-"&amp;TEXT(ROW()-14,"##")&amp;"]","")</f>
        <v>[Admin module-83]</v>
      </c>
      <c r="B97" s="89" t="s">
        <v>473</v>
      </c>
      <c r="C97" s="89" t="s">
        <v>425</v>
      </c>
      <c r="D97" s="89" t="s">
        <v>181</v>
      </c>
      <c r="E97" s="89" t="s">
        <v>367</v>
      </c>
      <c r="F97" s="89" t="s">
        <v>22</v>
      </c>
      <c r="G97" s="162">
        <v>42710</v>
      </c>
      <c r="H97" s="95"/>
      <c r="I97" s="91"/>
    </row>
    <row r="98" spans="1:9" ht="38.25">
      <c r="A98" s="89" t="str">
        <f>IF(OR(B95&lt;&gt;"",D95&lt;&gt;""),"["&amp;TEXT($B$2,"##")&amp;"-"&amp;TEXT(ROW()-14,"##")&amp;"]","")</f>
        <v>[Admin module-84]</v>
      </c>
      <c r="B98" s="89" t="s">
        <v>427</v>
      </c>
      <c r="C98" s="89" t="s">
        <v>428</v>
      </c>
      <c r="D98" s="89" t="s">
        <v>658</v>
      </c>
      <c r="E98" s="89" t="s">
        <v>367</v>
      </c>
      <c r="F98" s="89" t="s">
        <v>22</v>
      </c>
      <c r="G98" s="162">
        <v>42710</v>
      </c>
      <c r="H98" s="95"/>
      <c r="I98" s="91"/>
    </row>
    <row r="99" spans="1:9" ht="38.25">
      <c r="A99" s="89" t="str">
        <f>IF(OR(B96&lt;&gt;"",D96&lt;&gt;""),"["&amp;TEXT($B$2,"##")&amp;"-"&amp;TEXT(ROW()-14,"##")&amp;"]","")</f>
        <v>[Admin module-85]</v>
      </c>
      <c r="B99" s="89" t="s">
        <v>429</v>
      </c>
      <c r="C99" s="89" t="s">
        <v>472</v>
      </c>
      <c r="D99" s="89" t="s">
        <v>658</v>
      </c>
      <c r="E99" s="89" t="s">
        <v>367</v>
      </c>
      <c r="F99" s="89" t="s">
        <v>22</v>
      </c>
      <c r="G99" s="162">
        <v>42710</v>
      </c>
      <c r="H99" s="95"/>
      <c r="I99" s="91"/>
    </row>
    <row r="100" spans="1:9" s="156" customFormat="1" ht="38.25">
      <c r="A100" s="152" t="str">
        <f t="shared" ref="A100:A107" si="18">IF(OR(B97&lt;&gt;"",D97&lt;&gt;""),"["&amp;TEXT($B$2,"##")&amp;"-"&amp;TEXT(ROW()-14,"##")&amp;"]","")</f>
        <v>[Admin module-86]</v>
      </c>
      <c r="B100" s="152" t="s">
        <v>518</v>
      </c>
      <c r="C100" s="152" t="s">
        <v>519</v>
      </c>
      <c r="D100" s="152" t="s">
        <v>319</v>
      </c>
      <c r="E100" s="152" t="s">
        <v>367</v>
      </c>
      <c r="F100" s="152" t="s">
        <v>22</v>
      </c>
      <c r="G100" s="161">
        <v>42710</v>
      </c>
      <c r="H100" s="154"/>
      <c r="I100" s="155"/>
    </row>
    <row r="101" spans="1:9" s="156" customFormat="1" ht="38.25">
      <c r="A101" s="152" t="str">
        <f t="shared" si="18"/>
        <v>[Admin module-87]</v>
      </c>
      <c r="B101" s="152" t="s">
        <v>523</v>
      </c>
      <c r="C101" s="152" t="s">
        <v>524</v>
      </c>
      <c r="D101" s="152" t="s">
        <v>319</v>
      </c>
      <c r="E101" s="152" t="s">
        <v>367</v>
      </c>
      <c r="F101" s="152" t="s">
        <v>22</v>
      </c>
      <c r="G101" s="161">
        <v>42710</v>
      </c>
      <c r="H101" s="154"/>
      <c r="I101" s="155"/>
    </row>
    <row r="102" spans="1:9" s="156" customFormat="1" ht="25.5">
      <c r="A102" s="152" t="str">
        <f t="shared" si="18"/>
        <v>[Admin module-88]</v>
      </c>
      <c r="B102" s="152" t="s">
        <v>525</v>
      </c>
      <c r="C102" s="152" t="s">
        <v>526</v>
      </c>
      <c r="D102" s="152" t="s">
        <v>527</v>
      </c>
      <c r="E102" s="152" t="s">
        <v>367</v>
      </c>
      <c r="F102" s="152" t="s">
        <v>22</v>
      </c>
      <c r="G102" s="161">
        <v>42710</v>
      </c>
      <c r="H102" s="154"/>
      <c r="I102" s="155"/>
    </row>
    <row r="103" spans="1:9" s="156" customFormat="1" ht="38.25">
      <c r="A103" s="152" t="str">
        <f t="shared" si="18"/>
        <v>[Admin module-89]</v>
      </c>
      <c r="B103" s="152" t="s">
        <v>528</v>
      </c>
      <c r="C103" s="152" t="s">
        <v>529</v>
      </c>
      <c r="D103" s="152" t="s">
        <v>319</v>
      </c>
      <c r="E103" s="152" t="s">
        <v>367</v>
      </c>
      <c r="F103" s="152" t="s">
        <v>22</v>
      </c>
      <c r="G103" s="161">
        <v>42710</v>
      </c>
      <c r="H103" s="154"/>
      <c r="I103" s="155"/>
    </row>
    <row r="104" spans="1:9" s="156" customFormat="1" ht="38.25">
      <c r="A104" s="152" t="str">
        <f t="shared" si="18"/>
        <v>[Admin module-90]</v>
      </c>
      <c r="B104" s="152" t="s">
        <v>530</v>
      </c>
      <c r="C104" s="152" t="s">
        <v>531</v>
      </c>
      <c r="D104" s="152" t="s">
        <v>319</v>
      </c>
      <c r="E104" s="152" t="s">
        <v>367</v>
      </c>
      <c r="F104" s="152" t="s">
        <v>22</v>
      </c>
      <c r="G104" s="161">
        <v>42710</v>
      </c>
      <c r="H104" s="154"/>
      <c r="I104" s="155"/>
    </row>
    <row r="105" spans="1:9" s="156" customFormat="1" ht="25.5">
      <c r="A105" s="152" t="str">
        <f t="shared" si="18"/>
        <v>[Admin module-91]</v>
      </c>
      <c r="B105" s="152" t="s">
        <v>532</v>
      </c>
      <c r="C105" s="152" t="s">
        <v>533</v>
      </c>
      <c r="D105" s="152" t="s">
        <v>319</v>
      </c>
      <c r="E105" s="152" t="s">
        <v>367</v>
      </c>
      <c r="F105" s="152" t="s">
        <v>22</v>
      </c>
      <c r="G105" s="161">
        <v>42710</v>
      </c>
      <c r="H105" s="154"/>
      <c r="I105" s="155"/>
    </row>
    <row r="106" spans="1:9" s="156" customFormat="1" ht="25.5">
      <c r="A106" s="152" t="str">
        <f t="shared" si="18"/>
        <v>[Admin module-92]</v>
      </c>
      <c r="B106" s="152" t="s">
        <v>298</v>
      </c>
      <c r="C106" s="152" t="s">
        <v>534</v>
      </c>
      <c r="D106" s="152" t="s">
        <v>639</v>
      </c>
      <c r="E106" s="152" t="s">
        <v>367</v>
      </c>
      <c r="F106" s="152" t="s">
        <v>22</v>
      </c>
      <c r="G106" s="161">
        <v>42710</v>
      </c>
      <c r="H106" s="154"/>
      <c r="I106" s="155"/>
    </row>
    <row r="107" spans="1:9" s="156" customFormat="1" ht="25.5">
      <c r="A107" s="152" t="str">
        <f t="shared" si="18"/>
        <v>[Admin module-93]</v>
      </c>
      <c r="B107" s="152" t="s">
        <v>296</v>
      </c>
      <c r="C107" s="152" t="s">
        <v>535</v>
      </c>
      <c r="D107" s="152" t="s">
        <v>639</v>
      </c>
      <c r="E107" s="152" t="s">
        <v>367</v>
      </c>
      <c r="F107" s="152" t="s">
        <v>22</v>
      </c>
      <c r="G107" s="161">
        <v>42710</v>
      </c>
      <c r="H107" s="154"/>
      <c r="I107" s="155"/>
    </row>
    <row r="108" spans="1:9" ht="51">
      <c r="A108" s="89" t="str">
        <f>IF(OR(B99&lt;&gt;"",D99&lt;&gt;""),"["&amp;TEXT($B$2,"##")&amp;"-"&amp;TEXT(ROW()-14,"##")&amp;"]","")</f>
        <v>[Admin module-94]</v>
      </c>
      <c r="B108" s="89" t="s">
        <v>506</v>
      </c>
      <c r="C108" s="89" t="s">
        <v>474</v>
      </c>
      <c r="D108" s="89" t="s">
        <v>517</v>
      </c>
      <c r="E108" s="89" t="s">
        <v>367</v>
      </c>
      <c r="F108" s="89" t="s">
        <v>22</v>
      </c>
      <c r="G108" s="162">
        <v>42710</v>
      </c>
      <c r="H108" s="95"/>
      <c r="I108" s="91"/>
    </row>
    <row r="109" spans="1:9" ht="51">
      <c r="A109" s="89" t="str">
        <f>IF(OR(B108&lt;&gt;"",D108&lt;&gt;""),"["&amp;TEXT($B$2,"##")&amp;"-"&amp;TEXT(ROW()-14,"##")&amp;"]","")</f>
        <v>[Admin module-95]</v>
      </c>
      <c r="B109" s="89" t="s">
        <v>476</v>
      </c>
      <c r="C109" s="89" t="s">
        <v>477</v>
      </c>
      <c r="D109" s="89" t="s">
        <v>507</v>
      </c>
      <c r="E109" s="89" t="s">
        <v>367</v>
      </c>
      <c r="F109" s="89" t="s">
        <v>22</v>
      </c>
      <c r="G109" s="162">
        <v>42710</v>
      </c>
      <c r="H109" s="95"/>
      <c r="I109" s="91"/>
    </row>
    <row r="110" spans="1:9" ht="38.25">
      <c r="A110" s="89" t="str">
        <f t="shared" ref="A110:A116" si="19">IF(OR(B108&lt;&gt;"",D108&lt;&gt;""),"["&amp;TEXT($B$2,"##")&amp;"-"&amp;TEXT(ROW()-14,"##")&amp;"]","")</f>
        <v>[Admin module-96]</v>
      </c>
      <c r="B110" s="89" t="s">
        <v>478</v>
      </c>
      <c r="C110" s="89" t="s">
        <v>479</v>
      </c>
      <c r="D110" s="89" t="s">
        <v>121</v>
      </c>
      <c r="E110" s="89" t="s">
        <v>367</v>
      </c>
      <c r="F110" s="89" t="s">
        <v>22</v>
      </c>
      <c r="G110" s="162">
        <v>42710</v>
      </c>
      <c r="H110" s="95"/>
      <c r="I110" s="91"/>
    </row>
    <row r="111" spans="1:9" ht="38.25">
      <c r="A111" s="89" t="str">
        <f t="shared" si="19"/>
        <v>[Admin module-97]</v>
      </c>
      <c r="B111" s="89" t="s">
        <v>480</v>
      </c>
      <c r="C111" s="89" t="s">
        <v>481</v>
      </c>
      <c r="D111" s="89" t="s">
        <v>515</v>
      </c>
      <c r="E111" s="89" t="s">
        <v>367</v>
      </c>
      <c r="F111" s="89" t="s">
        <v>22</v>
      </c>
      <c r="G111" s="162">
        <v>42710</v>
      </c>
      <c r="H111" s="95"/>
      <c r="I111" s="91"/>
    </row>
    <row r="112" spans="1:9" ht="38.25">
      <c r="A112" s="89" t="str">
        <f t="shared" si="19"/>
        <v>[Admin module-98]</v>
      </c>
      <c r="B112" s="89" t="s">
        <v>482</v>
      </c>
      <c r="C112" s="89" t="s">
        <v>483</v>
      </c>
      <c r="D112" s="89" t="s">
        <v>484</v>
      </c>
      <c r="E112" s="89" t="s">
        <v>367</v>
      </c>
      <c r="F112" s="89" t="s">
        <v>22</v>
      </c>
      <c r="G112" s="162">
        <v>42710</v>
      </c>
      <c r="H112" s="95"/>
      <c r="I112" s="91"/>
    </row>
    <row r="113" spans="1:9" ht="51">
      <c r="A113" s="89" t="str">
        <f t="shared" si="19"/>
        <v>[Admin module-99]</v>
      </c>
      <c r="B113" s="89" t="s">
        <v>486</v>
      </c>
      <c r="C113" s="89" t="s">
        <v>485</v>
      </c>
      <c r="D113" s="89" t="s">
        <v>516</v>
      </c>
      <c r="E113" s="89" t="s">
        <v>367</v>
      </c>
      <c r="F113" s="89" t="s">
        <v>22</v>
      </c>
      <c r="G113" s="162">
        <v>42710</v>
      </c>
      <c r="H113" s="95"/>
      <c r="I113" s="91"/>
    </row>
    <row r="114" spans="1:9" ht="51">
      <c r="A114" s="89" t="str">
        <f t="shared" si="19"/>
        <v>[Admin module-100]</v>
      </c>
      <c r="B114" s="89" t="s">
        <v>487</v>
      </c>
      <c r="C114" s="145" t="s">
        <v>260</v>
      </c>
      <c r="D114" s="145" t="s">
        <v>301</v>
      </c>
      <c r="E114" s="89" t="s">
        <v>367</v>
      </c>
      <c r="F114" s="89" t="s">
        <v>22</v>
      </c>
      <c r="G114" s="162">
        <v>42710</v>
      </c>
      <c r="H114" s="95"/>
      <c r="I114" s="91"/>
    </row>
    <row r="115" spans="1:9" ht="38.25">
      <c r="A115" s="89" t="str">
        <f t="shared" si="19"/>
        <v>[Admin module-101]</v>
      </c>
      <c r="B115" s="89" t="s">
        <v>488</v>
      </c>
      <c r="C115" s="89" t="s">
        <v>299</v>
      </c>
      <c r="D115" s="89" t="s">
        <v>489</v>
      </c>
      <c r="E115" s="89" t="s">
        <v>367</v>
      </c>
      <c r="F115" s="89" t="s">
        <v>22</v>
      </c>
      <c r="G115" s="162">
        <v>42710</v>
      </c>
      <c r="H115" s="95"/>
      <c r="I115" s="91"/>
    </row>
    <row r="116" spans="1:9" ht="38.25">
      <c r="A116" s="89" t="str">
        <f t="shared" si="19"/>
        <v>[Admin module-102]</v>
      </c>
      <c r="B116" s="89" t="s">
        <v>490</v>
      </c>
      <c r="C116" s="89" t="s">
        <v>491</v>
      </c>
      <c r="D116" s="89" t="s">
        <v>489</v>
      </c>
      <c r="E116" s="89" t="s">
        <v>367</v>
      </c>
      <c r="F116" s="89" t="s">
        <v>22</v>
      </c>
      <c r="G116" s="162">
        <v>42710</v>
      </c>
      <c r="H116" s="95"/>
      <c r="I116" s="91"/>
    </row>
    <row r="117" spans="1:9" s="68" customFormat="1" ht="15.75" customHeight="1">
      <c r="A117" s="85"/>
      <c r="B117" s="85" t="s">
        <v>108</v>
      </c>
      <c r="C117" s="86"/>
      <c r="D117" s="86"/>
      <c r="E117" s="86"/>
      <c r="F117" s="86"/>
      <c r="G117" s="86"/>
      <c r="H117" s="87"/>
      <c r="I117" s="88"/>
    </row>
    <row r="118" spans="1:9" ht="102">
      <c r="A118" s="89" t="str">
        <f t="shared" ref="A118:A134" si="20">IF(OR(B118&lt;B118&gt;"",D118&lt;&gt;""),"["&amp;TEXT($B$2,"##")&amp;"-"&amp;TEXT(ROW()-15,"##")&amp;"]","")</f>
        <v>[Admin module-103]</v>
      </c>
      <c r="B118" s="89" t="s">
        <v>573</v>
      </c>
      <c r="C118" s="89" t="s">
        <v>536</v>
      </c>
      <c r="D118" s="89" t="s">
        <v>537</v>
      </c>
      <c r="E118" s="89" t="s">
        <v>367</v>
      </c>
      <c r="F118" s="89" t="s">
        <v>22</v>
      </c>
      <c r="G118" s="162">
        <v>42710</v>
      </c>
      <c r="H118" s="95"/>
      <c r="I118" s="91"/>
    </row>
    <row r="119" spans="1:9" s="166" customFormat="1" ht="38.25">
      <c r="A119" s="163" t="str">
        <f t="shared" si="20"/>
        <v>[Admin module-104]</v>
      </c>
      <c r="B119" s="163" t="s">
        <v>582</v>
      </c>
      <c r="C119" s="163" t="s">
        <v>536</v>
      </c>
      <c r="D119" s="163" t="s">
        <v>583</v>
      </c>
      <c r="E119" s="163" t="s">
        <v>367</v>
      </c>
      <c r="F119" s="163" t="s">
        <v>24</v>
      </c>
      <c r="G119" s="167">
        <v>42710</v>
      </c>
      <c r="H119" s="164"/>
      <c r="I119" s="165"/>
    </row>
    <row r="120" spans="1:9" s="156" customFormat="1" ht="25.5">
      <c r="A120" s="152" t="str">
        <f t="shared" si="20"/>
        <v>[Admin module-105]</v>
      </c>
      <c r="B120" s="152" t="s">
        <v>538</v>
      </c>
      <c r="C120" s="152" t="s">
        <v>539</v>
      </c>
      <c r="D120" s="152" t="s">
        <v>639</v>
      </c>
      <c r="E120" s="152" t="s">
        <v>367</v>
      </c>
      <c r="F120" s="152" t="s">
        <v>22</v>
      </c>
      <c r="G120" s="161">
        <v>42710</v>
      </c>
      <c r="H120" s="154"/>
      <c r="I120" s="155"/>
    </row>
    <row r="121" spans="1:9" s="156" customFormat="1" ht="25.5">
      <c r="A121" s="152" t="str">
        <f t="shared" si="20"/>
        <v>[Admin module-106]</v>
      </c>
      <c r="B121" s="152" t="s">
        <v>540</v>
      </c>
      <c r="C121" s="152" t="s">
        <v>541</v>
      </c>
      <c r="D121" s="152" t="s">
        <v>319</v>
      </c>
      <c r="E121" s="152" t="s">
        <v>367</v>
      </c>
      <c r="F121" s="152" t="s">
        <v>22</v>
      </c>
      <c r="G121" s="161">
        <v>42710</v>
      </c>
      <c r="H121" s="154"/>
      <c r="I121" s="155"/>
    </row>
    <row r="122" spans="1:9" s="156" customFormat="1" ht="25.5">
      <c r="A122" s="152" t="str">
        <f t="shared" si="20"/>
        <v>[Admin module-107]</v>
      </c>
      <c r="B122" s="152" t="s">
        <v>542</v>
      </c>
      <c r="C122" s="152" t="s">
        <v>543</v>
      </c>
      <c r="D122" s="152" t="s">
        <v>657</v>
      </c>
      <c r="E122" s="152" t="s">
        <v>367</v>
      </c>
      <c r="F122" s="152" t="s">
        <v>22</v>
      </c>
      <c r="G122" s="161">
        <v>42710</v>
      </c>
      <c r="H122" s="154"/>
      <c r="I122" s="155"/>
    </row>
    <row r="123" spans="1:9" s="156" customFormat="1" ht="63.75">
      <c r="A123" s="152" t="str">
        <f t="shared" si="20"/>
        <v>[Admin module-108]</v>
      </c>
      <c r="B123" s="152" t="s">
        <v>547</v>
      </c>
      <c r="C123" s="152" t="s">
        <v>548</v>
      </c>
      <c r="D123" s="152" t="s">
        <v>107</v>
      </c>
      <c r="E123" s="152" t="s">
        <v>367</v>
      </c>
      <c r="F123" s="152" t="s">
        <v>22</v>
      </c>
      <c r="G123" s="161">
        <v>42710</v>
      </c>
      <c r="H123" s="154"/>
      <c r="I123" s="155"/>
    </row>
    <row r="124" spans="1:9" s="166" customFormat="1" ht="51">
      <c r="A124" s="163" t="str">
        <f t="shared" si="20"/>
        <v>[Admin module-109]</v>
      </c>
      <c r="B124" s="163" t="s">
        <v>544</v>
      </c>
      <c r="C124" s="163" t="s">
        <v>545</v>
      </c>
      <c r="D124" s="163" t="s">
        <v>301</v>
      </c>
      <c r="E124" s="163" t="s">
        <v>367</v>
      </c>
      <c r="F124" s="163" t="s">
        <v>24</v>
      </c>
      <c r="G124" s="161">
        <v>42710</v>
      </c>
      <c r="H124" s="164"/>
      <c r="I124" s="165"/>
    </row>
    <row r="125" spans="1:9" s="156" customFormat="1" ht="51">
      <c r="A125" s="152" t="str">
        <f t="shared" si="20"/>
        <v>[Admin module-110]</v>
      </c>
      <c r="B125" s="152" t="s">
        <v>546</v>
      </c>
      <c r="C125" s="152" t="s">
        <v>549</v>
      </c>
      <c r="D125" s="152" t="s">
        <v>550</v>
      </c>
      <c r="E125" s="152" t="s">
        <v>367</v>
      </c>
      <c r="F125" s="152" t="s">
        <v>22</v>
      </c>
      <c r="G125" s="161">
        <v>42710</v>
      </c>
      <c r="H125" s="154"/>
      <c r="I125" s="155"/>
    </row>
    <row r="126" spans="1:9" s="156" customFormat="1" ht="51">
      <c r="A126" s="152" t="str">
        <f t="shared" si="20"/>
        <v>[Admin module-111]</v>
      </c>
      <c r="B126" s="152" t="s">
        <v>546</v>
      </c>
      <c r="C126" s="152" t="s">
        <v>551</v>
      </c>
      <c r="D126" s="152" t="s">
        <v>550</v>
      </c>
      <c r="E126" s="152" t="s">
        <v>367</v>
      </c>
      <c r="F126" s="152" t="s">
        <v>22</v>
      </c>
      <c r="G126" s="161">
        <v>42710</v>
      </c>
      <c r="H126" s="154"/>
      <c r="I126" s="155"/>
    </row>
    <row r="127" spans="1:9" s="156" customFormat="1" ht="51">
      <c r="A127" s="152" t="str">
        <f t="shared" si="20"/>
        <v>[Admin module-112]</v>
      </c>
      <c r="B127" s="152" t="s">
        <v>552</v>
      </c>
      <c r="C127" s="152" t="s">
        <v>553</v>
      </c>
      <c r="D127" s="152" t="s">
        <v>554</v>
      </c>
      <c r="E127" s="152" t="s">
        <v>367</v>
      </c>
      <c r="F127" s="152" t="s">
        <v>22</v>
      </c>
      <c r="G127" s="161">
        <v>42710</v>
      </c>
      <c r="H127" s="154"/>
      <c r="I127" s="155"/>
    </row>
    <row r="128" spans="1:9" s="156" customFormat="1" ht="51">
      <c r="A128" s="152" t="str">
        <f t="shared" si="20"/>
        <v>[Admin module-113]</v>
      </c>
      <c r="B128" s="152" t="s">
        <v>555</v>
      </c>
      <c r="C128" s="152" t="s">
        <v>556</v>
      </c>
      <c r="D128" s="152" t="s">
        <v>554</v>
      </c>
      <c r="E128" s="152" t="s">
        <v>367</v>
      </c>
      <c r="F128" s="152" t="s">
        <v>22</v>
      </c>
      <c r="G128" s="161">
        <v>42710</v>
      </c>
      <c r="H128" s="154"/>
      <c r="I128" s="155"/>
    </row>
    <row r="129" spans="1:9" s="156" customFormat="1" ht="38.25">
      <c r="A129" s="152" t="str">
        <f t="shared" si="20"/>
        <v>[Admin module-114]</v>
      </c>
      <c r="B129" s="152" t="s">
        <v>557</v>
      </c>
      <c r="C129" s="152" t="s">
        <v>572</v>
      </c>
      <c r="D129" s="152" t="s">
        <v>558</v>
      </c>
      <c r="E129" s="152" t="s">
        <v>367</v>
      </c>
      <c r="F129" s="152" t="s">
        <v>22</v>
      </c>
      <c r="G129" s="161">
        <v>42710</v>
      </c>
      <c r="H129" s="154"/>
      <c r="I129" s="155"/>
    </row>
    <row r="130" spans="1:9" s="156" customFormat="1" ht="38.25">
      <c r="A130" s="152" t="str">
        <f t="shared" si="20"/>
        <v>[Admin module-115]</v>
      </c>
      <c r="B130" s="152" t="s">
        <v>412</v>
      </c>
      <c r="C130" s="152" t="s">
        <v>572</v>
      </c>
      <c r="D130" s="152" t="s">
        <v>650</v>
      </c>
      <c r="E130" s="152" t="s">
        <v>367</v>
      </c>
      <c r="F130" s="152" t="s">
        <v>22</v>
      </c>
      <c r="G130" s="161">
        <v>42710</v>
      </c>
      <c r="H130" s="154"/>
      <c r="I130" s="155"/>
    </row>
    <row r="131" spans="1:9" s="156" customFormat="1" ht="38.25">
      <c r="A131" s="152" t="str">
        <f t="shared" si="20"/>
        <v>[Admin module-116]</v>
      </c>
      <c r="B131" s="152" t="s">
        <v>559</v>
      </c>
      <c r="C131" s="152" t="s">
        <v>572</v>
      </c>
      <c r="D131" s="152" t="s">
        <v>648</v>
      </c>
      <c r="E131" s="152" t="s">
        <v>367</v>
      </c>
      <c r="F131" s="152" t="s">
        <v>22</v>
      </c>
      <c r="G131" s="161">
        <v>42710</v>
      </c>
      <c r="H131" s="154"/>
      <c r="I131" s="155"/>
    </row>
    <row r="132" spans="1:9" s="156" customFormat="1" ht="38.25">
      <c r="A132" s="152" t="str">
        <f t="shared" si="20"/>
        <v>[Admin module-117]</v>
      </c>
      <c r="B132" s="152" t="s">
        <v>377</v>
      </c>
      <c r="C132" s="152" t="s">
        <v>572</v>
      </c>
      <c r="D132" s="152" t="s">
        <v>640</v>
      </c>
      <c r="E132" s="152" t="s">
        <v>367</v>
      </c>
      <c r="F132" s="152" t="s">
        <v>22</v>
      </c>
      <c r="G132" s="161">
        <v>42710</v>
      </c>
      <c r="H132" s="154"/>
      <c r="I132" s="155"/>
    </row>
    <row r="133" spans="1:9" s="156" customFormat="1" ht="25.5">
      <c r="A133" s="152" t="str">
        <f t="shared" si="20"/>
        <v>[Admin module-118]</v>
      </c>
      <c r="B133" s="152" t="s">
        <v>560</v>
      </c>
      <c r="C133" s="152" t="s">
        <v>562</v>
      </c>
      <c r="D133" s="152" t="s">
        <v>639</v>
      </c>
      <c r="E133" s="152" t="s">
        <v>367</v>
      </c>
      <c r="F133" s="152" t="s">
        <v>22</v>
      </c>
      <c r="G133" s="161">
        <v>42710</v>
      </c>
      <c r="H133" s="154"/>
      <c r="I133" s="155"/>
    </row>
    <row r="134" spans="1:9" s="156" customFormat="1" ht="25.5">
      <c r="A134" s="152" t="str">
        <f t="shared" si="20"/>
        <v>[Admin module-119]</v>
      </c>
      <c r="B134" s="152" t="s">
        <v>561</v>
      </c>
      <c r="C134" s="152" t="s">
        <v>563</v>
      </c>
      <c r="D134" s="152" t="s">
        <v>639</v>
      </c>
      <c r="E134" s="152" t="s">
        <v>367</v>
      </c>
      <c r="F134" s="152" t="s">
        <v>22</v>
      </c>
      <c r="G134" s="161">
        <v>42710</v>
      </c>
      <c r="H134" s="154"/>
      <c r="I134" s="155"/>
    </row>
    <row r="135" spans="1:9" s="156" customFormat="1" ht="25.5">
      <c r="A135" s="152" t="str">
        <f t="shared" ref="A135:A138" si="21">IF(OR(B135&lt;B135&gt;"",D135&lt;&gt;""),"["&amp;TEXT($B$2,"##")&amp;"-"&amp;TEXT(ROW()-15,"##")&amp;"]","")</f>
        <v>[Admin module-120]</v>
      </c>
      <c r="B135" s="152" t="s">
        <v>564</v>
      </c>
      <c r="C135" s="152" t="s">
        <v>565</v>
      </c>
      <c r="D135" s="152" t="s">
        <v>639</v>
      </c>
      <c r="E135" s="152" t="s">
        <v>367</v>
      </c>
      <c r="F135" s="152" t="s">
        <v>22</v>
      </c>
      <c r="G135" s="161">
        <v>42710</v>
      </c>
      <c r="H135" s="154"/>
      <c r="I135" s="155"/>
    </row>
    <row r="136" spans="1:9" s="156" customFormat="1" ht="25.5">
      <c r="A136" s="152" t="str">
        <f t="shared" si="21"/>
        <v>[Admin module-121]</v>
      </c>
      <c r="B136" s="152" t="s">
        <v>566</v>
      </c>
      <c r="C136" s="152" t="s">
        <v>567</v>
      </c>
      <c r="D136" s="152" t="s">
        <v>649</v>
      </c>
      <c r="E136" s="152" t="s">
        <v>367</v>
      </c>
      <c r="F136" s="152" t="s">
        <v>22</v>
      </c>
      <c r="G136" s="161">
        <v>42710</v>
      </c>
      <c r="H136" s="154"/>
      <c r="I136" s="155"/>
    </row>
    <row r="137" spans="1:9" s="166" customFormat="1" ht="25.5">
      <c r="A137" s="163" t="str">
        <f t="shared" si="21"/>
        <v>[Admin module-122]</v>
      </c>
      <c r="B137" s="163" t="s">
        <v>568</v>
      </c>
      <c r="C137" s="163" t="s">
        <v>569</v>
      </c>
      <c r="D137" s="163" t="s">
        <v>570</v>
      </c>
      <c r="E137" s="163" t="s">
        <v>367</v>
      </c>
      <c r="F137" s="163" t="s">
        <v>24</v>
      </c>
      <c r="G137" s="161">
        <v>42710</v>
      </c>
      <c r="H137" s="164"/>
      <c r="I137" s="165"/>
    </row>
    <row r="138" spans="1:9" s="156" customFormat="1" ht="25.5">
      <c r="A138" s="152" t="str">
        <f t="shared" si="21"/>
        <v>[Admin module-123]</v>
      </c>
      <c r="B138" s="152" t="s">
        <v>456</v>
      </c>
      <c r="C138" s="152" t="s">
        <v>127</v>
      </c>
      <c r="D138" s="152" t="s">
        <v>571</v>
      </c>
      <c r="E138" s="152" t="s">
        <v>367</v>
      </c>
      <c r="F138" s="152" t="s">
        <v>22</v>
      </c>
      <c r="G138" s="161">
        <v>42710</v>
      </c>
      <c r="H138" s="154"/>
      <c r="I138" s="155"/>
    </row>
    <row r="139" spans="1:9" s="166" customFormat="1" ht="51">
      <c r="A139" s="163" t="str">
        <f t="shared" ref="A139:A143" si="22">IF(OR(B137&lt;&gt;"",D137&lt;&gt;""),"["&amp;TEXT($B$2,"##")&amp;"-"&amp;TEXT(ROW()-14,"##")&amp;"]","")</f>
        <v>[Admin module-125]</v>
      </c>
      <c r="B139" s="163" t="s">
        <v>378</v>
      </c>
      <c r="C139" s="163" t="s">
        <v>574</v>
      </c>
      <c r="D139" s="163" t="s">
        <v>379</v>
      </c>
      <c r="E139" s="163" t="s">
        <v>367</v>
      </c>
      <c r="F139" s="163" t="s">
        <v>24</v>
      </c>
      <c r="G139" s="161">
        <v>42710</v>
      </c>
      <c r="H139" s="164"/>
      <c r="I139" s="165"/>
    </row>
    <row r="140" spans="1:9" s="166" customFormat="1" ht="51">
      <c r="A140" s="163" t="str">
        <f t="shared" si="22"/>
        <v>[Admin module-126]</v>
      </c>
      <c r="B140" s="163" t="s">
        <v>380</v>
      </c>
      <c r="C140" s="163" t="s">
        <v>575</v>
      </c>
      <c r="D140" s="163" t="s">
        <v>381</v>
      </c>
      <c r="E140" s="163" t="s">
        <v>367</v>
      </c>
      <c r="F140" s="163" t="s">
        <v>24</v>
      </c>
      <c r="G140" s="161">
        <v>42710</v>
      </c>
      <c r="H140" s="164"/>
      <c r="I140" s="165"/>
    </row>
    <row r="141" spans="1:9" s="166" customFormat="1" ht="63.75">
      <c r="A141" s="163" t="str">
        <f t="shared" si="22"/>
        <v>[Admin module-127]</v>
      </c>
      <c r="B141" s="163" t="s">
        <v>383</v>
      </c>
      <c r="C141" s="163" t="s">
        <v>576</v>
      </c>
      <c r="D141" s="163" t="s">
        <v>382</v>
      </c>
      <c r="E141" s="163" t="s">
        <v>367</v>
      </c>
      <c r="F141" s="163" t="s">
        <v>24</v>
      </c>
      <c r="G141" s="161">
        <v>42710</v>
      </c>
      <c r="H141" s="164"/>
      <c r="I141" s="165"/>
    </row>
    <row r="142" spans="1:9" s="166" customFormat="1" ht="51">
      <c r="A142" s="163" t="str">
        <f t="shared" si="22"/>
        <v>[Admin module-128]</v>
      </c>
      <c r="B142" s="163" t="s">
        <v>384</v>
      </c>
      <c r="C142" s="163" t="s">
        <v>577</v>
      </c>
      <c r="D142" s="163" t="s">
        <v>385</v>
      </c>
      <c r="E142" s="163" t="s">
        <v>367</v>
      </c>
      <c r="F142" s="163" t="s">
        <v>24</v>
      </c>
      <c r="G142" s="161">
        <v>42710</v>
      </c>
      <c r="H142" s="164"/>
      <c r="I142" s="165"/>
    </row>
    <row r="143" spans="1:9" s="166" customFormat="1" ht="51">
      <c r="A143" s="163" t="str">
        <f t="shared" si="22"/>
        <v>[Admin module-129]</v>
      </c>
      <c r="B143" s="163" t="s">
        <v>386</v>
      </c>
      <c r="C143" s="163" t="s">
        <v>578</v>
      </c>
      <c r="D143" s="163" t="s">
        <v>387</v>
      </c>
      <c r="E143" s="163" t="s">
        <v>367</v>
      </c>
      <c r="F143" s="163" t="s">
        <v>24</v>
      </c>
      <c r="G143" s="161">
        <v>42710</v>
      </c>
      <c r="H143" s="164"/>
      <c r="I143" s="165"/>
    </row>
    <row r="144" spans="1:9" s="68" customFormat="1" ht="15.75" customHeight="1">
      <c r="A144" s="85"/>
      <c r="B144" s="85" t="s">
        <v>110</v>
      </c>
      <c r="C144" s="86"/>
      <c r="D144" s="86"/>
      <c r="E144" s="86"/>
      <c r="F144" s="86"/>
      <c r="G144" s="86"/>
      <c r="H144" s="87"/>
      <c r="I144" s="88"/>
    </row>
    <row r="145" spans="1:9" ht="114.75">
      <c r="A145" s="89" t="str">
        <f t="shared" ref="A145:A148" si="23">IF(OR(B145&lt;B145&gt;"",D145&lt;&gt;""),"["&amp;TEXT($B$2,"##")&amp;"-"&amp;TEXT(ROW()-15,"##")&amp;"]","")</f>
        <v>[Admin module-130]</v>
      </c>
      <c r="B145" s="89" t="s">
        <v>579</v>
      </c>
      <c r="C145" s="89" t="s">
        <v>580</v>
      </c>
      <c r="D145" s="89" t="s">
        <v>581</v>
      </c>
      <c r="E145" s="89" t="s">
        <v>367</v>
      </c>
      <c r="F145" s="89" t="s">
        <v>22</v>
      </c>
      <c r="G145" s="162">
        <v>42710</v>
      </c>
      <c r="H145" s="95"/>
      <c r="I145" s="91"/>
    </row>
    <row r="146" spans="1:9" s="166" customFormat="1" ht="51">
      <c r="A146" s="163" t="str">
        <f t="shared" si="23"/>
        <v>[Admin module-131]</v>
      </c>
      <c r="B146" s="163" t="s">
        <v>584</v>
      </c>
      <c r="C146" s="163" t="s">
        <v>585</v>
      </c>
      <c r="D146" s="163" t="s">
        <v>586</v>
      </c>
      <c r="E146" s="163" t="s">
        <v>367</v>
      </c>
      <c r="F146" s="163" t="s">
        <v>24</v>
      </c>
      <c r="G146" s="167">
        <v>42710</v>
      </c>
      <c r="H146" s="164"/>
      <c r="I146" s="165"/>
    </row>
    <row r="147" spans="1:9" s="156" customFormat="1" ht="25.5">
      <c r="A147" s="152" t="str">
        <f t="shared" si="23"/>
        <v>[Admin module-132]</v>
      </c>
      <c r="B147" s="152" t="s">
        <v>587</v>
      </c>
      <c r="C147" s="152" t="s">
        <v>588</v>
      </c>
      <c r="D147" s="152" t="s">
        <v>639</v>
      </c>
      <c r="E147" s="152" t="s">
        <v>367</v>
      </c>
      <c r="F147" s="152" t="s">
        <v>22</v>
      </c>
      <c r="G147" s="161">
        <v>42710</v>
      </c>
      <c r="H147" s="154"/>
      <c r="I147" s="155"/>
    </row>
    <row r="148" spans="1:9" s="156" customFormat="1" ht="25.5">
      <c r="A148" s="152" t="str">
        <f t="shared" si="23"/>
        <v>[Admin module-133]</v>
      </c>
      <c r="B148" s="152" t="s">
        <v>540</v>
      </c>
      <c r="C148" s="152" t="s">
        <v>541</v>
      </c>
      <c r="D148" s="152" t="s">
        <v>319</v>
      </c>
      <c r="E148" s="152" t="s">
        <v>367</v>
      </c>
      <c r="F148" s="152" t="s">
        <v>22</v>
      </c>
      <c r="G148" s="161">
        <v>42710</v>
      </c>
      <c r="H148" s="154"/>
      <c r="I148" s="155"/>
    </row>
    <row r="149" spans="1:9" s="156" customFormat="1">
      <c r="A149" s="152" t="str">
        <f t="shared" ref="A149" si="24">IF(OR(B149&lt;B149&gt;"",D149&lt;&gt;""),"["&amp;TEXT($B$2,"##")&amp;"-"&amp;TEXT(ROW()-15,"##")&amp;"]","")</f>
        <v>[Admin module-134]</v>
      </c>
      <c r="B149" s="152" t="s">
        <v>591</v>
      </c>
      <c r="C149" s="152" t="s">
        <v>592</v>
      </c>
      <c r="D149" s="152" t="s">
        <v>319</v>
      </c>
      <c r="E149" s="152" t="s">
        <v>367</v>
      </c>
      <c r="F149" s="152" t="s">
        <v>22</v>
      </c>
      <c r="G149" s="161">
        <v>42710</v>
      </c>
      <c r="H149" s="154"/>
      <c r="I149" s="155"/>
    </row>
    <row r="150" spans="1:9" s="156" customFormat="1">
      <c r="A150" s="152" t="str">
        <f t="shared" ref="A150" si="25">IF(OR(B150&lt;B150&gt;"",D150&lt;&gt;""),"["&amp;TEXT($B$2,"##")&amp;"-"&amp;TEXT(ROW()-15,"##")&amp;"]","")</f>
        <v>[Admin module-135]</v>
      </c>
      <c r="B150" s="152" t="s">
        <v>295</v>
      </c>
      <c r="C150" s="152" t="s">
        <v>593</v>
      </c>
      <c r="D150" s="152" t="s">
        <v>319</v>
      </c>
      <c r="E150" s="152" t="s">
        <v>367</v>
      </c>
      <c r="F150" s="152" t="s">
        <v>22</v>
      </c>
      <c r="G150" s="161">
        <v>42710</v>
      </c>
      <c r="H150" s="154"/>
      <c r="I150" s="155"/>
    </row>
    <row r="151" spans="1:9" s="156" customFormat="1" ht="25.5">
      <c r="A151" s="152" t="str">
        <f t="shared" ref="A151:A152" si="26">IF(OR(B151&lt;B151&gt;"",D151&lt;&gt;""),"["&amp;TEXT($B$2,"##")&amp;"-"&amp;TEXT(ROW()-15,"##")&amp;"]","")</f>
        <v>[Admin module-136]</v>
      </c>
      <c r="B151" s="152" t="s">
        <v>594</v>
      </c>
      <c r="C151" s="152" t="s">
        <v>595</v>
      </c>
      <c r="D151" s="152" t="s">
        <v>319</v>
      </c>
      <c r="E151" s="152" t="s">
        <v>367</v>
      </c>
      <c r="F151" s="152" t="s">
        <v>22</v>
      </c>
      <c r="G151" s="161">
        <v>42710</v>
      </c>
      <c r="H151" s="154"/>
      <c r="I151" s="155"/>
    </row>
    <row r="152" spans="1:9" s="156" customFormat="1" ht="25.5">
      <c r="A152" s="152" t="str">
        <f t="shared" si="26"/>
        <v>[Admin module-137]</v>
      </c>
      <c r="B152" s="152" t="s">
        <v>300</v>
      </c>
      <c r="C152" s="152" t="s">
        <v>534</v>
      </c>
      <c r="D152" s="152" t="s">
        <v>639</v>
      </c>
      <c r="E152" s="152" t="s">
        <v>367</v>
      </c>
      <c r="F152" s="152" t="s">
        <v>22</v>
      </c>
      <c r="G152" s="161">
        <v>42710</v>
      </c>
      <c r="H152" s="154"/>
      <c r="I152" s="155"/>
    </row>
    <row r="153" spans="1:9" s="156" customFormat="1" ht="25.5">
      <c r="A153" s="152" t="str">
        <f t="shared" ref="A153" si="27">IF(OR(B153&lt;B153&gt;"",D153&lt;&gt;""),"["&amp;TEXT($B$2,"##")&amp;"-"&amp;TEXT(ROW()-15,"##")&amp;"]","")</f>
        <v>[Admin module-138]</v>
      </c>
      <c r="B153" s="152" t="s">
        <v>596</v>
      </c>
      <c r="C153" s="152" t="s">
        <v>535</v>
      </c>
      <c r="D153" s="152" t="s">
        <v>639</v>
      </c>
      <c r="E153" s="152" t="s">
        <v>367</v>
      </c>
      <c r="F153" s="152" t="s">
        <v>22</v>
      </c>
      <c r="G153" s="161">
        <v>42710</v>
      </c>
      <c r="H153" s="154"/>
      <c r="I153" s="155"/>
    </row>
    <row r="154" spans="1:9" s="156" customFormat="1" ht="25.5">
      <c r="A154" s="152" t="str">
        <f t="shared" ref="A154:A166" si="28">IF(OR(B154&lt;B154&gt;"",D154&lt;&gt;""),"["&amp;TEXT($B$2,"##")&amp;"-"&amp;TEXT(ROW()-15,"##")&amp;"]","")</f>
        <v>[Admin module-139]</v>
      </c>
      <c r="B154" s="152" t="s">
        <v>589</v>
      </c>
      <c r="C154" s="152" t="s">
        <v>590</v>
      </c>
      <c r="D154" s="152" t="s">
        <v>651</v>
      </c>
      <c r="E154" s="152" t="s">
        <v>367</v>
      </c>
      <c r="F154" s="152" t="s">
        <v>22</v>
      </c>
      <c r="G154" s="161">
        <v>42710</v>
      </c>
      <c r="H154" s="154"/>
      <c r="I154" s="155"/>
    </row>
    <row r="155" spans="1:9" s="156" customFormat="1" ht="51">
      <c r="A155" s="152" t="str">
        <f t="shared" si="28"/>
        <v>[Admin module-140]</v>
      </c>
      <c r="B155" s="152" t="s">
        <v>597</v>
      </c>
      <c r="C155" s="152" t="s">
        <v>474</v>
      </c>
      <c r="D155" s="152" t="s">
        <v>107</v>
      </c>
      <c r="E155" s="152" t="s">
        <v>367</v>
      </c>
      <c r="F155" s="152" t="s">
        <v>22</v>
      </c>
      <c r="G155" s="161">
        <v>42710</v>
      </c>
      <c r="H155" s="154"/>
      <c r="I155" s="155"/>
    </row>
    <row r="156" spans="1:9" s="172" customFormat="1" ht="51">
      <c r="A156" s="168" t="str">
        <f t="shared" si="28"/>
        <v>[Admin module-141]</v>
      </c>
      <c r="B156" s="168" t="s">
        <v>598</v>
      </c>
      <c r="C156" s="168" t="s">
        <v>599</v>
      </c>
      <c r="D156" s="168" t="s">
        <v>515</v>
      </c>
      <c r="E156" s="168" t="s">
        <v>367</v>
      </c>
      <c r="F156" s="168" t="s">
        <v>24</v>
      </c>
      <c r="G156" s="169">
        <v>42710</v>
      </c>
      <c r="H156" s="170"/>
      <c r="I156" s="171"/>
    </row>
    <row r="157" spans="1:9" s="156" customFormat="1" ht="38.25">
      <c r="A157" s="152" t="str">
        <f t="shared" si="28"/>
        <v>[Admin module-142]</v>
      </c>
      <c r="B157" s="152" t="s">
        <v>600</v>
      </c>
      <c r="C157" s="152" t="s">
        <v>601</v>
      </c>
      <c r="D157" s="152" t="s">
        <v>602</v>
      </c>
      <c r="E157" s="152" t="s">
        <v>367</v>
      </c>
      <c r="F157" s="152" t="s">
        <v>22</v>
      </c>
      <c r="G157" s="161">
        <v>42710</v>
      </c>
      <c r="H157" s="154"/>
      <c r="I157" s="155"/>
    </row>
    <row r="158" spans="1:9" s="156" customFormat="1" ht="51">
      <c r="A158" s="152" t="str">
        <f t="shared" si="28"/>
        <v>[Admin module-143]</v>
      </c>
      <c r="B158" s="152" t="s">
        <v>603</v>
      </c>
      <c r="C158" s="152" t="s">
        <v>604</v>
      </c>
      <c r="D158" s="152" t="s">
        <v>605</v>
      </c>
      <c r="E158" s="152" t="s">
        <v>367</v>
      </c>
      <c r="F158" s="152" t="s">
        <v>22</v>
      </c>
      <c r="G158" s="161">
        <v>42710</v>
      </c>
      <c r="H158" s="154"/>
      <c r="I158" s="155"/>
    </row>
    <row r="159" spans="1:9" s="156" customFormat="1" ht="63.75">
      <c r="A159" s="152" t="str">
        <f t="shared" si="28"/>
        <v>[Admin module-144]</v>
      </c>
      <c r="B159" s="152" t="s">
        <v>606</v>
      </c>
      <c r="C159" s="152" t="s">
        <v>607</v>
      </c>
      <c r="D159" s="152" t="s">
        <v>659</v>
      </c>
      <c r="E159" s="152" t="s">
        <v>367</v>
      </c>
      <c r="F159" s="152" t="s">
        <v>22</v>
      </c>
      <c r="G159" s="161">
        <v>42710</v>
      </c>
      <c r="H159" s="154"/>
      <c r="I159" s="155"/>
    </row>
    <row r="160" spans="1:9" s="156" customFormat="1" ht="63.75">
      <c r="A160" s="152" t="str">
        <f t="shared" si="28"/>
        <v>[Admin module-145]</v>
      </c>
      <c r="B160" s="152" t="s">
        <v>609</v>
      </c>
      <c r="C160" s="152" t="s">
        <v>610</v>
      </c>
      <c r="D160" s="152" t="s">
        <v>608</v>
      </c>
      <c r="E160" s="152" t="s">
        <v>367</v>
      </c>
      <c r="F160" s="152" t="s">
        <v>22</v>
      </c>
      <c r="G160" s="161">
        <v>42710</v>
      </c>
      <c r="H160" s="154"/>
      <c r="I160" s="155"/>
    </row>
    <row r="161" spans="1:9" s="156" customFormat="1" ht="51">
      <c r="A161" s="152" t="str">
        <f t="shared" si="28"/>
        <v>[Admin module-146]</v>
      </c>
      <c r="B161" s="152" t="s">
        <v>557</v>
      </c>
      <c r="C161" s="152" t="s">
        <v>580</v>
      </c>
      <c r="D161" s="152" t="s">
        <v>611</v>
      </c>
      <c r="E161" s="152" t="s">
        <v>367</v>
      </c>
      <c r="F161" s="152" t="s">
        <v>22</v>
      </c>
      <c r="G161" s="161">
        <v>42710</v>
      </c>
      <c r="H161" s="154"/>
      <c r="I161" s="155"/>
    </row>
    <row r="162" spans="1:9" s="156" customFormat="1" ht="51">
      <c r="A162" s="152" t="str">
        <f t="shared" si="28"/>
        <v>[Admin module-147]</v>
      </c>
      <c r="B162" s="152" t="s">
        <v>411</v>
      </c>
      <c r="C162" s="152" t="s">
        <v>580</v>
      </c>
      <c r="D162" s="152" t="s">
        <v>652</v>
      </c>
      <c r="E162" s="152" t="s">
        <v>367</v>
      </c>
      <c r="F162" s="152" t="s">
        <v>22</v>
      </c>
      <c r="G162" s="161">
        <v>42710</v>
      </c>
      <c r="H162" s="154"/>
      <c r="I162" s="155"/>
    </row>
    <row r="163" spans="1:9" s="156" customFormat="1" ht="51">
      <c r="A163" s="152" t="str">
        <f t="shared" si="28"/>
        <v>[Admin module-148]</v>
      </c>
      <c r="B163" s="152" t="s">
        <v>612</v>
      </c>
      <c r="C163" s="152" t="s">
        <v>580</v>
      </c>
      <c r="D163" s="152" t="s">
        <v>653</v>
      </c>
      <c r="E163" s="152" t="s">
        <v>367</v>
      </c>
      <c r="F163" s="152" t="s">
        <v>22</v>
      </c>
      <c r="G163" s="161">
        <v>42710</v>
      </c>
      <c r="H163" s="154"/>
      <c r="I163" s="155"/>
    </row>
    <row r="164" spans="1:9" s="156" customFormat="1" ht="51">
      <c r="A164" s="152" t="str">
        <f t="shared" si="28"/>
        <v>[Admin module-149]</v>
      </c>
      <c r="B164" s="152" t="s">
        <v>613</v>
      </c>
      <c r="C164" s="152" t="s">
        <v>580</v>
      </c>
      <c r="D164" s="152" t="s">
        <v>654</v>
      </c>
      <c r="E164" s="152" t="s">
        <v>367</v>
      </c>
      <c r="F164" s="152" t="s">
        <v>22</v>
      </c>
      <c r="G164" s="161">
        <v>42710</v>
      </c>
      <c r="H164" s="154"/>
      <c r="I164" s="155"/>
    </row>
    <row r="165" spans="1:9" s="156" customFormat="1" ht="51">
      <c r="A165" s="152" t="str">
        <f t="shared" si="28"/>
        <v>[Admin module-150]</v>
      </c>
      <c r="B165" s="152" t="s">
        <v>413</v>
      </c>
      <c r="C165" s="152" t="s">
        <v>580</v>
      </c>
      <c r="D165" s="152" t="s">
        <v>640</v>
      </c>
      <c r="E165" s="152" t="s">
        <v>367</v>
      </c>
      <c r="F165" s="152" t="s">
        <v>22</v>
      </c>
      <c r="G165" s="161">
        <v>42710</v>
      </c>
      <c r="H165" s="154"/>
      <c r="I165" s="155"/>
    </row>
    <row r="166" spans="1:9" s="156" customFormat="1" ht="102">
      <c r="A166" s="152" t="str">
        <f t="shared" si="28"/>
        <v>[Admin module-151]</v>
      </c>
      <c r="B166" s="152" t="s">
        <v>614</v>
      </c>
      <c r="C166" s="152" t="s">
        <v>615</v>
      </c>
      <c r="D166" s="152" t="s">
        <v>655</v>
      </c>
      <c r="E166" s="152" t="s">
        <v>367</v>
      </c>
      <c r="F166" s="152" t="s">
        <v>22</v>
      </c>
      <c r="G166" s="161">
        <v>42710</v>
      </c>
      <c r="H166" s="154"/>
      <c r="I166" s="155"/>
    </row>
    <row r="167" spans="1:9" s="156" customFormat="1">
      <c r="A167" s="152" t="str">
        <f t="shared" ref="A167:A171" si="29">IF(OR(B167&lt;B167&gt;"",D167&lt;&gt;""),"["&amp;TEXT($B$2,"##")&amp;"-"&amp;TEXT(ROW()-15,"##")&amp;"]","")</f>
        <v>[Admin module-152]</v>
      </c>
      <c r="B167" s="152" t="s">
        <v>591</v>
      </c>
      <c r="C167" s="152" t="s">
        <v>592</v>
      </c>
      <c r="D167" s="152" t="s">
        <v>319</v>
      </c>
      <c r="E167" s="152" t="s">
        <v>367</v>
      </c>
      <c r="F167" s="152" t="s">
        <v>22</v>
      </c>
      <c r="G167" s="161">
        <v>42710</v>
      </c>
      <c r="H167" s="154"/>
      <c r="I167" s="155"/>
    </row>
    <row r="168" spans="1:9" s="156" customFormat="1">
      <c r="A168" s="152" t="str">
        <f t="shared" si="29"/>
        <v>[Admin module-153]</v>
      </c>
      <c r="B168" s="152" t="s">
        <v>295</v>
      </c>
      <c r="C168" s="152" t="s">
        <v>593</v>
      </c>
      <c r="D168" s="152" t="s">
        <v>319</v>
      </c>
      <c r="E168" s="152" t="s">
        <v>367</v>
      </c>
      <c r="F168" s="152" t="s">
        <v>22</v>
      </c>
      <c r="G168" s="161">
        <v>42710</v>
      </c>
      <c r="H168" s="154"/>
      <c r="I168" s="155"/>
    </row>
    <row r="169" spans="1:9" s="156" customFormat="1" ht="25.5">
      <c r="A169" s="152" t="str">
        <f t="shared" si="29"/>
        <v>[Admin module-154]</v>
      </c>
      <c r="B169" s="152" t="s">
        <v>594</v>
      </c>
      <c r="C169" s="152" t="s">
        <v>595</v>
      </c>
      <c r="D169" s="152" t="s">
        <v>319</v>
      </c>
      <c r="E169" s="152" t="s">
        <v>367</v>
      </c>
      <c r="F169" s="152" t="s">
        <v>22</v>
      </c>
      <c r="G169" s="161">
        <v>42710</v>
      </c>
      <c r="H169" s="154"/>
      <c r="I169" s="155"/>
    </row>
    <row r="170" spans="1:9" s="156" customFormat="1" ht="25.5">
      <c r="A170" s="152" t="str">
        <f t="shared" si="29"/>
        <v>[Admin module-155]</v>
      </c>
      <c r="B170" s="152" t="s">
        <v>300</v>
      </c>
      <c r="C170" s="152" t="s">
        <v>534</v>
      </c>
      <c r="D170" s="152" t="s">
        <v>639</v>
      </c>
      <c r="E170" s="152" t="s">
        <v>367</v>
      </c>
      <c r="F170" s="152" t="s">
        <v>22</v>
      </c>
      <c r="G170" s="161">
        <v>42710</v>
      </c>
      <c r="H170" s="154"/>
      <c r="I170" s="155"/>
    </row>
    <row r="171" spans="1:9" s="156" customFormat="1" ht="25.5">
      <c r="A171" s="152" t="str">
        <f t="shared" si="29"/>
        <v>[Admin module-156]</v>
      </c>
      <c r="B171" s="152" t="s">
        <v>596</v>
      </c>
      <c r="C171" s="152" t="s">
        <v>535</v>
      </c>
      <c r="D171" s="152" t="s">
        <v>639</v>
      </c>
      <c r="E171" s="152" t="s">
        <v>367</v>
      </c>
      <c r="F171" s="152" t="s">
        <v>22</v>
      </c>
      <c r="G171" s="161">
        <v>42710</v>
      </c>
      <c r="H171" s="154"/>
      <c r="I171" s="155"/>
    </row>
    <row r="172" spans="1:9" s="156" customFormat="1" ht="51">
      <c r="A172" s="152" t="str">
        <f t="shared" ref="A172:A180" si="30">IF(OR(B172&lt;B172&gt;"",D172&lt;&gt;""),"["&amp;TEXT($B$2,"##")&amp;"-"&amp;TEXT(ROW()-15,"##")&amp;"]","")</f>
        <v>[Admin module-157]</v>
      </c>
      <c r="B172" s="152" t="s">
        <v>616</v>
      </c>
      <c r="C172" s="152" t="s">
        <v>474</v>
      </c>
      <c r="D172" s="152" t="s">
        <v>107</v>
      </c>
      <c r="E172" s="152" t="s">
        <v>367</v>
      </c>
      <c r="F172" s="152" t="s">
        <v>22</v>
      </c>
      <c r="G172" s="161">
        <v>42710</v>
      </c>
      <c r="H172" s="154"/>
      <c r="I172" s="155"/>
    </row>
    <row r="173" spans="1:9" s="172" customFormat="1" ht="63.75">
      <c r="A173" s="168" t="str">
        <f t="shared" si="30"/>
        <v>[Admin module-158]</v>
      </c>
      <c r="B173" s="168" t="s">
        <v>619</v>
      </c>
      <c r="C173" s="168" t="s">
        <v>620</v>
      </c>
      <c r="D173" s="168" t="s">
        <v>515</v>
      </c>
      <c r="E173" s="168" t="s">
        <v>367</v>
      </c>
      <c r="F173" s="168" t="s">
        <v>24</v>
      </c>
      <c r="G173" s="169">
        <v>42710</v>
      </c>
      <c r="H173" s="170"/>
      <c r="I173" s="171"/>
    </row>
    <row r="174" spans="1:9" s="156" customFormat="1" ht="51">
      <c r="A174" s="152" t="str">
        <f t="shared" si="30"/>
        <v>[Admin module-159]</v>
      </c>
      <c r="B174" s="152" t="s">
        <v>621</v>
      </c>
      <c r="C174" s="152" t="s">
        <v>622</v>
      </c>
      <c r="D174" s="152" t="s">
        <v>602</v>
      </c>
      <c r="E174" s="152" t="s">
        <v>367</v>
      </c>
      <c r="F174" s="152" t="s">
        <v>22</v>
      </c>
      <c r="G174" s="161">
        <v>42710</v>
      </c>
      <c r="H174" s="154"/>
      <c r="I174" s="155"/>
    </row>
    <row r="175" spans="1:9" s="156" customFormat="1" ht="51">
      <c r="A175" s="152" t="str">
        <f t="shared" si="30"/>
        <v>[Admin module-160]</v>
      </c>
      <c r="B175" s="152" t="s">
        <v>623</v>
      </c>
      <c r="C175" s="152" t="s">
        <v>624</v>
      </c>
      <c r="D175" s="152" t="s">
        <v>605</v>
      </c>
      <c r="E175" s="152" t="s">
        <v>367</v>
      </c>
      <c r="F175" s="152" t="s">
        <v>22</v>
      </c>
      <c r="G175" s="161">
        <v>42710</v>
      </c>
      <c r="H175" s="154"/>
      <c r="I175" s="155"/>
    </row>
    <row r="176" spans="1:9" s="156" customFormat="1" ht="51">
      <c r="A176" s="152" t="str">
        <f t="shared" si="30"/>
        <v>[Admin module-161]</v>
      </c>
      <c r="B176" s="152" t="s">
        <v>617</v>
      </c>
      <c r="C176" s="152" t="s">
        <v>607</v>
      </c>
      <c r="D176" s="152" t="s">
        <v>608</v>
      </c>
      <c r="E176" s="152" t="s">
        <v>367</v>
      </c>
      <c r="F176" s="152" t="s">
        <v>22</v>
      </c>
      <c r="G176" s="161">
        <v>42710</v>
      </c>
      <c r="H176" s="154"/>
      <c r="I176" s="155"/>
    </row>
    <row r="177" spans="1:9" s="156" customFormat="1" ht="51">
      <c r="A177" s="152" t="str">
        <f t="shared" si="30"/>
        <v>[Admin module-162]</v>
      </c>
      <c r="B177" s="152" t="s">
        <v>618</v>
      </c>
      <c r="C177" s="152" t="s">
        <v>610</v>
      </c>
      <c r="D177" s="152" t="s">
        <v>608</v>
      </c>
      <c r="E177" s="152" t="s">
        <v>367</v>
      </c>
      <c r="F177" s="152" t="s">
        <v>22</v>
      </c>
      <c r="G177" s="161">
        <v>42710</v>
      </c>
      <c r="H177" s="154"/>
      <c r="I177" s="155"/>
    </row>
    <row r="178" spans="1:9" s="156" customFormat="1" ht="63.75">
      <c r="A178" s="152" t="str">
        <f t="shared" si="30"/>
        <v>[Admin module-163]</v>
      </c>
      <c r="B178" s="152" t="s">
        <v>456</v>
      </c>
      <c r="C178" s="152" t="s">
        <v>625</v>
      </c>
      <c r="D178" s="152" t="s">
        <v>626</v>
      </c>
      <c r="E178" s="152" t="s">
        <v>367</v>
      </c>
      <c r="F178" s="152" t="s">
        <v>22</v>
      </c>
      <c r="G178" s="161">
        <v>42710</v>
      </c>
      <c r="H178" s="154"/>
      <c r="I178" s="155"/>
    </row>
    <row r="179" spans="1:9" s="156" customFormat="1" ht="76.5">
      <c r="A179" s="152" t="str">
        <f t="shared" si="30"/>
        <v>[Admin module-164]</v>
      </c>
      <c r="B179" s="152" t="s">
        <v>627</v>
      </c>
      <c r="C179" s="152" t="s">
        <v>628</v>
      </c>
      <c r="D179" s="152" t="s">
        <v>629</v>
      </c>
      <c r="E179" s="152" t="s">
        <v>367</v>
      </c>
      <c r="F179" s="152" t="s">
        <v>22</v>
      </c>
      <c r="G179" s="161">
        <v>42710</v>
      </c>
      <c r="H179" s="154"/>
      <c r="I179" s="155"/>
    </row>
    <row r="180" spans="1:9" s="156" customFormat="1" ht="76.5">
      <c r="A180" s="152" t="str">
        <f t="shared" si="30"/>
        <v>[Admin module-165]</v>
      </c>
      <c r="B180" s="152" t="s">
        <v>630</v>
      </c>
      <c r="C180" s="152" t="s">
        <v>631</v>
      </c>
      <c r="D180" s="152" t="s">
        <v>632</v>
      </c>
      <c r="E180" s="152" t="s">
        <v>367</v>
      </c>
      <c r="F180" s="152" t="s">
        <v>22</v>
      </c>
      <c r="G180" s="161">
        <v>42710</v>
      </c>
      <c r="H180" s="154"/>
      <c r="I180" s="155"/>
    </row>
    <row r="181" spans="1:9" s="166" customFormat="1" ht="63.75">
      <c r="A181" s="163" t="str">
        <f t="shared" ref="A181:A185" si="31">IF(OR(B179&lt;&gt;"",D179&lt;&gt;""),"["&amp;TEXT($B$2,"##")&amp;"-"&amp;TEXT(ROW()-14,"##")&amp;"]","")</f>
        <v>[Admin module-167]</v>
      </c>
      <c r="B181" s="163" t="s">
        <v>378</v>
      </c>
      <c r="C181" s="163" t="s">
        <v>633</v>
      </c>
      <c r="D181" s="163" t="s">
        <v>379</v>
      </c>
      <c r="E181" s="163" t="s">
        <v>367</v>
      </c>
      <c r="F181" s="163" t="s">
        <v>24</v>
      </c>
      <c r="G181" s="161">
        <v>42710</v>
      </c>
      <c r="H181" s="164"/>
      <c r="I181" s="165"/>
    </row>
    <row r="182" spans="1:9" s="166" customFormat="1" ht="63.75">
      <c r="A182" s="163" t="str">
        <f t="shared" si="31"/>
        <v>[Admin module-168]</v>
      </c>
      <c r="B182" s="163" t="s">
        <v>380</v>
      </c>
      <c r="C182" s="163" t="s">
        <v>634</v>
      </c>
      <c r="D182" s="163" t="s">
        <v>381</v>
      </c>
      <c r="E182" s="163" t="s">
        <v>367</v>
      </c>
      <c r="F182" s="163" t="s">
        <v>24</v>
      </c>
      <c r="G182" s="161">
        <v>42710</v>
      </c>
      <c r="H182" s="164"/>
      <c r="I182" s="165"/>
    </row>
    <row r="183" spans="1:9" s="166" customFormat="1" ht="63.75">
      <c r="A183" s="163" t="str">
        <f t="shared" si="31"/>
        <v>[Admin module-169]</v>
      </c>
      <c r="B183" s="163" t="s">
        <v>383</v>
      </c>
      <c r="C183" s="163" t="s">
        <v>635</v>
      </c>
      <c r="D183" s="163" t="s">
        <v>382</v>
      </c>
      <c r="E183" s="163" t="s">
        <v>367</v>
      </c>
      <c r="F183" s="163" t="s">
        <v>24</v>
      </c>
      <c r="G183" s="161">
        <v>42710</v>
      </c>
      <c r="H183" s="164"/>
      <c r="I183" s="165"/>
    </row>
    <row r="184" spans="1:9" s="166" customFormat="1" ht="63.75">
      <c r="A184" s="163" t="str">
        <f t="shared" si="31"/>
        <v>[Admin module-170]</v>
      </c>
      <c r="B184" s="163" t="s">
        <v>384</v>
      </c>
      <c r="C184" s="163" t="s">
        <v>636</v>
      </c>
      <c r="D184" s="163" t="s">
        <v>385</v>
      </c>
      <c r="E184" s="163" t="s">
        <v>367</v>
      </c>
      <c r="F184" s="163" t="s">
        <v>24</v>
      </c>
      <c r="G184" s="161">
        <v>42710</v>
      </c>
      <c r="H184" s="164"/>
      <c r="I184" s="165"/>
    </row>
    <row r="185" spans="1:9" s="166" customFormat="1" ht="63.75">
      <c r="A185" s="163" t="str">
        <f t="shared" si="31"/>
        <v>[Admin module-171]</v>
      </c>
      <c r="B185" s="163" t="s">
        <v>386</v>
      </c>
      <c r="C185" s="163" t="s">
        <v>637</v>
      </c>
      <c r="D185" s="163" t="s">
        <v>387</v>
      </c>
      <c r="E185" s="163" t="s">
        <v>367</v>
      </c>
      <c r="F185" s="163" t="s">
        <v>24</v>
      </c>
      <c r="G185" s="161">
        <v>42710</v>
      </c>
      <c r="H185" s="164"/>
      <c r="I185" s="165"/>
    </row>
  </sheetData>
  <autoFilter ref="A8:H8"/>
  <mergeCells count="5">
    <mergeCell ref="E6:F6"/>
    <mergeCell ref="B2:F2"/>
    <mergeCell ref="B3:F3"/>
    <mergeCell ref="B4:F4"/>
    <mergeCell ref="E5:F5"/>
  </mergeCells>
  <phoneticPr fontId="0" type="noConversion"/>
  <dataValidations count="1">
    <dataValidation type="list" allowBlank="1" showErrorMessage="1" sqref="F1:F3 F7:F254">
      <formula1>$J$2:$J$6</formula1>
      <formula2>0</formula2>
    </dataValidation>
  </dataValidations>
  <pageMargins left="0.74791666666666667" right="0.25" top="0.75" bottom="0.98402777777777772" header="0.5" footer="0.5"/>
  <pageSetup paperSize="9" firstPageNumber="0" orientation="landscape" horizontalDpi="300" verticalDpi="300" r:id="rId1"/>
  <headerFooter alignWithMargins="0">
    <oddHeader>&amp;LFacilitate_Test Case\Company&amp;Rv1.0</oddHeader>
    <oddFooter>&amp;L&amp;"Tahoma,Regular"&amp;8 02ae-BM/PM/HDCV/FSOFT v2/0&amp;C&amp;"Tahoma,Regular"&amp;10Internal use&amp;R&amp;"tahoma,Regular"&amp;8&amp;P/&amp;N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17"/>
  <sheetViews>
    <sheetView zoomScaleNormal="100" workbookViewId="0">
      <pane ySplit="8" topLeftCell="A9" activePane="bottomLeft" state="frozen"/>
      <selection pane="bottomLeft" activeCell="A9" sqref="A9"/>
    </sheetView>
  </sheetViews>
  <sheetFormatPr defaultRowHeight="12.75"/>
  <cols>
    <col min="1" max="1" width="26.125" style="8" customWidth="1"/>
    <col min="2" max="2" width="19.125" style="8" customWidth="1"/>
    <col min="3" max="3" width="36.25" style="8" customWidth="1"/>
    <col min="4" max="4" width="28.5" style="8" customWidth="1"/>
    <col min="5" max="5" width="24.375" style="8" customWidth="1"/>
    <col min="6" max="6" width="10.25" style="8" customWidth="1"/>
    <col min="7" max="7" width="9" style="61"/>
    <col min="8" max="8" width="17.625" style="8" customWidth="1"/>
    <col min="9" max="9" width="8.25" style="62" customWidth="1"/>
    <col min="10" max="10" width="0" style="8" hidden="1" customWidth="1"/>
    <col min="11" max="16384" width="9" style="8"/>
  </cols>
  <sheetData>
    <row r="1" spans="1:10" s="68" customFormat="1">
      <c r="A1" s="63"/>
      <c r="B1" s="64"/>
      <c r="C1" s="64"/>
      <c r="D1" s="64"/>
      <c r="E1" s="64"/>
      <c r="F1" s="65"/>
      <c r="G1" s="66"/>
      <c r="H1" s="41"/>
      <c r="I1" s="67"/>
    </row>
    <row r="2" spans="1:10" s="68" customFormat="1" ht="15" customHeight="1">
      <c r="A2" s="69" t="s">
        <v>21</v>
      </c>
      <c r="B2" s="189" t="s">
        <v>125</v>
      </c>
      <c r="C2" s="189"/>
      <c r="D2" s="189"/>
      <c r="E2" s="189"/>
      <c r="F2" s="189"/>
      <c r="G2" s="70"/>
      <c r="H2" s="41"/>
      <c r="I2" s="67"/>
      <c r="J2" s="68" t="s">
        <v>22</v>
      </c>
    </row>
    <row r="3" spans="1:10" s="68" customFormat="1" ht="15.75" customHeight="1">
      <c r="A3" s="71" t="s">
        <v>23</v>
      </c>
      <c r="B3" s="189" t="s">
        <v>53</v>
      </c>
      <c r="C3" s="189"/>
      <c r="D3" s="189"/>
      <c r="E3" s="189"/>
      <c r="F3" s="189"/>
      <c r="G3" s="70"/>
      <c r="H3" s="41"/>
      <c r="I3" s="67"/>
      <c r="J3" s="68" t="s">
        <v>24</v>
      </c>
    </row>
    <row r="4" spans="1:10" s="68" customFormat="1" ht="13.5" customHeight="1">
      <c r="A4" s="69" t="s">
        <v>25</v>
      </c>
      <c r="B4" s="190" t="s">
        <v>47</v>
      </c>
      <c r="C4" s="190"/>
      <c r="D4" s="190"/>
      <c r="E4" s="190"/>
      <c r="F4" s="190"/>
      <c r="G4" s="70"/>
      <c r="H4" s="41"/>
      <c r="I4" s="67"/>
      <c r="J4" s="72"/>
    </row>
    <row r="5" spans="1:10" s="68" customFormat="1" ht="19.5" customHeight="1">
      <c r="A5" s="73" t="s">
        <v>22</v>
      </c>
      <c r="B5" s="74" t="s">
        <v>24</v>
      </c>
      <c r="C5" s="74" t="s">
        <v>26</v>
      </c>
      <c r="D5" s="159" t="s">
        <v>27</v>
      </c>
      <c r="E5" s="191" t="s">
        <v>28</v>
      </c>
      <c r="F5" s="191"/>
      <c r="G5" s="76"/>
      <c r="H5" s="76"/>
      <c r="I5" s="77"/>
      <c r="J5" s="68" t="s">
        <v>29</v>
      </c>
    </row>
    <row r="6" spans="1:10" s="68" customFormat="1" ht="15" customHeight="1">
      <c r="A6" s="78">
        <f>COUNTIF(F10:F1066,"Pass")</f>
        <v>45</v>
      </c>
      <c r="B6" s="79">
        <f>COUNTIF(F10:F1066,"Fail")</f>
        <v>59</v>
      </c>
      <c r="C6" s="79">
        <f>E6-D6-B6-A6</f>
        <v>0</v>
      </c>
      <c r="D6" s="80">
        <f>COUNTIF(F$10:F$1066,"N/A")</f>
        <v>0</v>
      </c>
      <c r="E6" s="188">
        <f>COUNTA(A10:A1066)</f>
        <v>104</v>
      </c>
      <c r="F6" s="188"/>
      <c r="G6" s="76"/>
      <c r="H6" s="76"/>
      <c r="I6" s="77"/>
      <c r="J6" s="68" t="s">
        <v>27</v>
      </c>
    </row>
    <row r="7" spans="1:10" s="68" customFormat="1" ht="15" customHeight="1">
      <c r="D7" s="81"/>
      <c r="E7" s="81"/>
      <c r="F7" s="76"/>
      <c r="G7" s="76"/>
      <c r="H7" s="76"/>
      <c r="I7" s="77"/>
    </row>
    <row r="8" spans="1:10" s="68" customFormat="1" ht="25.5" customHeight="1">
      <c r="A8" s="82" t="s">
        <v>30</v>
      </c>
      <c r="B8" s="82" t="s">
        <v>31</v>
      </c>
      <c r="C8" s="82" t="s">
        <v>32</v>
      </c>
      <c r="D8" s="82" t="s">
        <v>33</v>
      </c>
      <c r="E8" s="83" t="s">
        <v>34</v>
      </c>
      <c r="F8" s="83" t="s">
        <v>35</v>
      </c>
      <c r="G8" s="83" t="s">
        <v>36</v>
      </c>
      <c r="H8" s="82" t="s">
        <v>37</v>
      </c>
      <c r="I8" s="84"/>
    </row>
    <row r="9" spans="1:10" s="68" customFormat="1" ht="15.75" customHeight="1">
      <c r="A9" s="85"/>
      <c r="B9" s="85" t="s">
        <v>54</v>
      </c>
      <c r="C9" s="86"/>
      <c r="D9" s="86"/>
      <c r="E9" s="86"/>
      <c r="F9" s="86"/>
      <c r="G9" s="86"/>
      <c r="H9" s="87"/>
      <c r="I9" s="88"/>
    </row>
    <row r="10" spans="1:10" s="150" customFormat="1" ht="120.95" customHeight="1">
      <c r="A10" s="145" t="str">
        <f t="shared" ref="A10:A18" si="0">IF(OR(B10&lt;&gt;"",D10&lt;&gt;""),"["&amp;TEXT($B$2,"##")&amp;"-"&amp;TEXT(ROW()-10,"##")&amp;"]","")</f>
        <v>[Account Module-]</v>
      </c>
      <c r="B10" s="145" t="s">
        <v>185</v>
      </c>
      <c r="C10" s="145" t="s">
        <v>186</v>
      </c>
      <c r="D10" s="146" t="s">
        <v>307</v>
      </c>
      <c r="E10" s="147" t="s">
        <v>55</v>
      </c>
      <c r="F10" s="145" t="s">
        <v>22</v>
      </c>
      <c r="G10" s="160">
        <v>42707</v>
      </c>
      <c r="H10" s="148"/>
      <c r="I10" s="149"/>
    </row>
    <row r="11" spans="1:10" s="150" customFormat="1" ht="45" customHeight="1">
      <c r="A11" s="145" t="str">
        <f t="shared" si="0"/>
        <v>[Account Module-1]</v>
      </c>
      <c r="B11" s="145" t="s">
        <v>265</v>
      </c>
      <c r="C11" s="145" t="s">
        <v>266</v>
      </c>
      <c r="D11" s="146" t="s">
        <v>308</v>
      </c>
      <c r="E11" s="147" t="s">
        <v>55</v>
      </c>
      <c r="F11" s="145" t="s">
        <v>22</v>
      </c>
      <c r="G11" s="160">
        <v>42707</v>
      </c>
      <c r="H11" s="148"/>
      <c r="I11" s="149"/>
    </row>
    <row r="12" spans="1:10" s="150" customFormat="1" ht="45" customHeight="1">
      <c r="A12" s="145" t="str">
        <f t="shared" si="0"/>
        <v>[Account Module-2]</v>
      </c>
      <c r="B12" s="145" t="s">
        <v>268</v>
      </c>
      <c r="C12" s="145" t="s">
        <v>269</v>
      </c>
      <c r="D12" s="146" t="s">
        <v>308</v>
      </c>
      <c r="E12" s="147" t="s">
        <v>55</v>
      </c>
      <c r="F12" s="145" t="s">
        <v>22</v>
      </c>
      <c r="G12" s="160">
        <v>42707</v>
      </c>
      <c r="H12" s="148"/>
      <c r="I12" s="149"/>
    </row>
    <row r="13" spans="1:10" s="150" customFormat="1" ht="29.25" customHeight="1">
      <c r="A13" s="145" t="str">
        <f t="shared" si="0"/>
        <v>[Account Module-3]</v>
      </c>
      <c r="B13" s="145" t="s">
        <v>270</v>
      </c>
      <c r="C13" s="145" t="s">
        <v>273</v>
      </c>
      <c r="D13" s="146" t="s">
        <v>271</v>
      </c>
      <c r="E13" s="147" t="s">
        <v>55</v>
      </c>
      <c r="F13" s="145" t="s">
        <v>22</v>
      </c>
      <c r="G13" s="160">
        <v>42707</v>
      </c>
      <c r="H13" s="148"/>
      <c r="I13" s="149"/>
    </row>
    <row r="14" spans="1:10" s="150" customFormat="1" ht="38.25">
      <c r="A14" s="145" t="str">
        <f t="shared" si="0"/>
        <v>[Account Module-4]</v>
      </c>
      <c r="B14" s="145" t="s">
        <v>272</v>
      </c>
      <c r="C14" s="145" t="s">
        <v>274</v>
      </c>
      <c r="D14" s="146" t="s">
        <v>275</v>
      </c>
      <c r="E14" s="147" t="s">
        <v>55</v>
      </c>
      <c r="F14" s="145" t="s">
        <v>22</v>
      </c>
      <c r="G14" s="160">
        <v>42707</v>
      </c>
      <c r="H14" s="148"/>
      <c r="I14" s="149"/>
    </row>
    <row r="15" spans="1:10" s="92" customFormat="1" ht="40.5" customHeight="1">
      <c r="A15" s="89" t="str">
        <f t="shared" si="0"/>
        <v>[Account Module-5]</v>
      </c>
      <c r="B15" s="89" t="s">
        <v>87</v>
      </c>
      <c r="C15" s="89" t="s">
        <v>142</v>
      </c>
      <c r="D15" s="93" t="s">
        <v>267</v>
      </c>
      <c r="E15" s="143" t="s">
        <v>55</v>
      </c>
      <c r="F15" s="89" t="s">
        <v>22</v>
      </c>
      <c r="G15" s="160">
        <v>42707</v>
      </c>
      <c r="H15" s="90"/>
      <c r="I15" s="91"/>
    </row>
    <row r="16" spans="1:10" s="92" customFormat="1" ht="54" customHeight="1">
      <c r="A16" s="168" t="str">
        <f>IF(OR(B16&lt;&gt;"",D16&lt;&gt;""),"["&amp;TEXT($B$2,"##")&amp;"-"&amp;TEXT(ROW()-10,"##")&amp;"]","")</f>
        <v>[Account Module-6]</v>
      </c>
      <c r="B16" s="163" t="s">
        <v>309</v>
      </c>
      <c r="C16" s="163" t="s">
        <v>310</v>
      </c>
      <c r="D16" s="173" t="s">
        <v>182</v>
      </c>
      <c r="E16" s="174" t="s">
        <v>55</v>
      </c>
      <c r="F16" s="163" t="s">
        <v>24</v>
      </c>
      <c r="G16" s="167">
        <v>42707</v>
      </c>
      <c r="H16" s="175"/>
      <c r="I16" s="91"/>
    </row>
    <row r="17" spans="1:9" s="92" customFormat="1" ht="66" customHeight="1">
      <c r="A17" s="168" t="str">
        <f t="shared" si="0"/>
        <v>[Account Module-7]</v>
      </c>
      <c r="B17" s="163" t="s">
        <v>311</v>
      </c>
      <c r="C17" s="163" t="s">
        <v>312</v>
      </c>
      <c r="D17" s="173" t="s">
        <v>182</v>
      </c>
      <c r="E17" s="174" t="s">
        <v>55</v>
      </c>
      <c r="F17" s="163" t="s">
        <v>24</v>
      </c>
      <c r="G17" s="167">
        <v>42707</v>
      </c>
      <c r="H17" s="175"/>
      <c r="I17" s="91"/>
    </row>
    <row r="18" spans="1:9" ht="63.75">
      <c r="A18" s="89" t="str">
        <f t="shared" si="0"/>
        <v>[Account Module-8]</v>
      </c>
      <c r="B18" s="89" t="s">
        <v>89</v>
      </c>
      <c r="C18" s="89" t="s">
        <v>155</v>
      </c>
      <c r="D18" s="93" t="s">
        <v>303</v>
      </c>
      <c r="E18" s="93" t="s">
        <v>55</v>
      </c>
      <c r="F18" s="89" t="s">
        <v>22</v>
      </c>
      <c r="G18" s="160">
        <v>42707</v>
      </c>
      <c r="H18" s="90"/>
      <c r="I18" s="91"/>
    </row>
    <row r="19" spans="1:9" ht="47.25" customHeight="1">
      <c r="A19" s="168" t="str">
        <f>IF(OR(B18&lt;&gt;"",D18&lt;&gt;""),"["&amp;TEXT($B$2,"##")&amp;"-"&amp;TEXT(ROW()-10,"##")&amp;"]","")</f>
        <v>[Account Module-9]</v>
      </c>
      <c r="B19" s="163" t="s">
        <v>88</v>
      </c>
      <c r="C19" s="163" t="s">
        <v>143</v>
      </c>
      <c r="D19" s="173" t="s">
        <v>313</v>
      </c>
      <c r="E19" s="173" t="s">
        <v>55</v>
      </c>
      <c r="F19" s="163" t="s">
        <v>24</v>
      </c>
      <c r="G19" s="167">
        <v>42707</v>
      </c>
      <c r="H19" s="175"/>
      <c r="I19" s="91"/>
    </row>
    <row r="20" spans="1:9" ht="64.5" customHeight="1">
      <c r="A20" s="168" t="str">
        <f>IF(OR(B18&lt;&gt;"",D18&lt;&gt;""),"["&amp;TEXT($B$2,"##")&amp;"-"&amp;TEXT(ROW()-10,"##")&amp;"]","")</f>
        <v>[Account Module-10]</v>
      </c>
      <c r="B20" s="163" t="s">
        <v>90</v>
      </c>
      <c r="C20" s="163" t="s">
        <v>156</v>
      </c>
      <c r="D20" s="173" t="s">
        <v>314</v>
      </c>
      <c r="E20" s="173" t="s">
        <v>55</v>
      </c>
      <c r="F20" s="163" t="s">
        <v>24</v>
      </c>
      <c r="G20" s="167">
        <v>42707</v>
      </c>
      <c r="H20" s="175"/>
      <c r="I20" s="91"/>
    </row>
    <row r="21" spans="1:9" ht="63.75">
      <c r="A21" s="168" t="str">
        <f>IF(OR(B18&lt;&gt;"",D18&lt;&gt;""),"["&amp;TEXT($B$2,"##")&amp;"-"&amp;TEXT(ROW()-10,"##")&amp;"]","")</f>
        <v>[Account Module-11]</v>
      </c>
      <c r="B21" s="163" t="s">
        <v>91</v>
      </c>
      <c r="C21" s="163" t="s">
        <v>157</v>
      </c>
      <c r="D21" s="173" t="s">
        <v>315</v>
      </c>
      <c r="E21" s="173" t="s">
        <v>55</v>
      </c>
      <c r="F21" s="163" t="s">
        <v>24</v>
      </c>
      <c r="G21" s="167">
        <v>42707</v>
      </c>
      <c r="H21" s="175"/>
      <c r="I21" s="91"/>
    </row>
    <row r="22" spans="1:9" ht="76.5" customHeight="1">
      <c r="A22" s="168" t="str">
        <f>IF(OR(B18&lt;&gt;"",D18&lt;&gt;""),"["&amp;TEXT($B$2,"##")&amp;"-"&amp;TEXT(ROW()-10,"##")&amp;"]","")</f>
        <v>[Account Module-12]</v>
      </c>
      <c r="B22" s="163" t="s">
        <v>92</v>
      </c>
      <c r="C22" s="163" t="s">
        <v>158</v>
      </c>
      <c r="D22" s="173" t="s">
        <v>316</v>
      </c>
      <c r="E22" s="173" t="s">
        <v>55</v>
      </c>
      <c r="F22" s="163" t="s">
        <v>24</v>
      </c>
      <c r="G22" s="167">
        <v>42707</v>
      </c>
      <c r="H22" s="175"/>
      <c r="I22" s="91"/>
    </row>
    <row r="23" spans="1:9" ht="63.75">
      <c r="A23" s="168" t="str">
        <f>IF(OR(B23&lt;&gt;"",D23&lt;&gt;""),"["&amp;TEXT($B$2,"##")&amp;"-"&amp;TEXT(ROW()-10,"##")&amp;"]","")</f>
        <v>[Account Module-13]</v>
      </c>
      <c r="B23" s="163" t="s">
        <v>93</v>
      </c>
      <c r="C23" s="163" t="s">
        <v>159</v>
      </c>
      <c r="D23" s="173" t="s">
        <v>316</v>
      </c>
      <c r="E23" s="173" t="s">
        <v>55</v>
      </c>
      <c r="F23" s="163" t="s">
        <v>24</v>
      </c>
      <c r="G23" s="167">
        <v>42707</v>
      </c>
      <c r="H23" s="175"/>
      <c r="I23" s="91"/>
    </row>
    <row r="24" spans="1:9" s="156" customFormat="1" ht="76.5">
      <c r="A24" s="168" t="str">
        <f>IF(OR(B24&lt;&gt;"",D24&lt;&gt;""),"["&amp;TEXT($B$2,"##")&amp;"-"&amp;TEXT(ROW()-12,"##")&amp;"]","")</f>
        <v>[Account Module-12]</v>
      </c>
      <c r="B24" s="168" t="s">
        <v>304</v>
      </c>
      <c r="C24" s="168" t="s">
        <v>223</v>
      </c>
      <c r="D24" s="168" t="s">
        <v>305</v>
      </c>
      <c r="E24" s="168" t="s">
        <v>55</v>
      </c>
      <c r="F24" s="168" t="s">
        <v>24</v>
      </c>
      <c r="G24" s="168"/>
      <c r="H24" s="176"/>
      <c r="I24" s="155"/>
    </row>
    <row r="25" spans="1:9" s="156" customFormat="1" ht="76.5">
      <c r="A25" s="168" t="str">
        <f>IF(OR(B25&lt;&gt;"",D25&lt;&gt;""),"["&amp;TEXT($B$2,"##")&amp;"-"&amp;TEXT(ROW()-12,"##")&amp;"]","")</f>
        <v>[Account Module-13]</v>
      </c>
      <c r="B25" s="168" t="s">
        <v>306</v>
      </c>
      <c r="C25" s="168" t="s">
        <v>225</v>
      </c>
      <c r="D25" s="168" t="s">
        <v>305</v>
      </c>
      <c r="E25" s="168" t="s">
        <v>55</v>
      </c>
      <c r="F25" s="168" t="s">
        <v>24</v>
      </c>
      <c r="G25" s="168"/>
      <c r="H25" s="176"/>
      <c r="I25" s="155"/>
    </row>
    <row r="26" spans="1:9" ht="38.25">
      <c r="A26" s="168" t="str">
        <f>IF(OR(B26&lt;&gt;"",D26&lt;&gt;""),"["&amp;TEXT($B$2,"##")&amp;"-"&amp;TEXT(ROW()-10,"##")&amp;"]","")</f>
        <v>[Account Module-16]</v>
      </c>
      <c r="B26" s="163" t="s">
        <v>118</v>
      </c>
      <c r="C26" s="163" t="s">
        <v>144</v>
      </c>
      <c r="D26" s="173" t="s">
        <v>315</v>
      </c>
      <c r="E26" s="173" t="s">
        <v>55</v>
      </c>
      <c r="F26" s="163" t="s">
        <v>24</v>
      </c>
      <c r="G26" s="167">
        <v>42707</v>
      </c>
      <c r="H26" s="175"/>
      <c r="I26" s="91"/>
    </row>
    <row r="27" spans="1:9" ht="51">
      <c r="A27" s="168" t="str">
        <f>IF(OR(B18&lt;&gt;"",D18&lt;&gt;""),"["&amp;TEXT($B$2,"##")&amp;"-"&amp;TEXT(ROW()-10,"##")&amp;"]","")</f>
        <v>[Account Module-17]</v>
      </c>
      <c r="B27" s="163" t="s">
        <v>119</v>
      </c>
      <c r="C27" s="163" t="s">
        <v>145</v>
      </c>
      <c r="D27" s="173" t="s">
        <v>314</v>
      </c>
      <c r="E27" s="173" t="s">
        <v>55</v>
      </c>
      <c r="F27" s="163" t="s">
        <v>24</v>
      </c>
      <c r="G27" s="167">
        <v>42707</v>
      </c>
      <c r="H27" s="175"/>
      <c r="I27" s="91"/>
    </row>
    <row r="28" spans="1:9" ht="63.75">
      <c r="A28" s="168" t="str">
        <f>IF(OR(B28&lt;&gt;"",D28&lt;&gt;""),"["&amp;TEXT($B$2,"##")&amp;"-"&amp;TEXT(ROW()-10,"##")&amp;"]","")</f>
        <v>[Account Module-18]</v>
      </c>
      <c r="B28" s="163" t="s">
        <v>103</v>
      </c>
      <c r="C28" s="163" t="s">
        <v>160</v>
      </c>
      <c r="D28" s="173" t="s">
        <v>317</v>
      </c>
      <c r="E28" s="173" t="s">
        <v>55</v>
      </c>
      <c r="F28" s="163" t="s">
        <v>24</v>
      </c>
      <c r="G28" s="167">
        <v>42707</v>
      </c>
      <c r="H28" s="175"/>
      <c r="I28" s="91"/>
    </row>
    <row r="29" spans="1:9" s="68" customFormat="1" ht="15.75" customHeight="1">
      <c r="A29" s="86"/>
      <c r="B29" s="85" t="s">
        <v>94</v>
      </c>
      <c r="C29" s="86"/>
      <c r="D29" s="86"/>
      <c r="E29" s="86"/>
      <c r="F29" s="86"/>
      <c r="G29" s="86"/>
      <c r="H29" s="87"/>
      <c r="I29" s="88"/>
    </row>
    <row r="30" spans="1:9" ht="147.75" customHeight="1">
      <c r="A30" s="89" t="str">
        <f>IF(OR(B30&lt;&gt;"",D30&lt;&gt;""),"["&amp;TEXT($B$2,"##")&amp;"-"&amp;TEXT(ROW()-11,"##")&amp;"]","")</f>
        <v>[Account Module-19]</v>
      </c>
      <c r="B30" s="89" t="s">
        <v>95</v>
      </c>
      <c r="C30" s="89" t="s">
        <v>161</v>
      </c>
      <c r="D30" s="89" t="s">
        <v>318</v>
      </c>
      <c r="E30" s="89" t="s">
        <v>55</v>
      </c>
      <c r="F30" s="89" t="s">
        <v>22</v>
      </c>
      <c r="G30" s="160">
        <v>42707</v>
      </c>
      <c r="H30" s="90"/>
      <c r="I30" s="91"/>
    </row>
    <row r="31" spans="1:9" s="68" customFormat="1" ht="32.25" customHeight="1">
      <c r="A31" s="85"/>
      <c r="B31" s="85" t="s">
        <v>96</v>
      </c>
      <c r="C31" s="86"/>
      <c r="D31" s="86"/>
      <c r="E31" s="86"/>
      <c r="F31" s="86"/>
      <c r="G31" s="86"/>
      <c r="H31" s="87"/>
      <c r="I31" s="88"/>
    </row>
    <row r="32" spans="1:9" ht="32.25" customHeight="1">
      <c r="A32" s="89" t="str">
        <f>IF(OR(B32&lt;&gt;"",D32&lt;&gt;""),"["&amp;TEXT($B$2,"##")&amp;"-"&amp;TEXT(ROW()-12,"##")&amp;"]","")</f>
        <v>[Account Module-20]</v>
      </c>
      <c r="B32" s="89" t="s">
        <v>189</v>
      </c>
      <c r="C32" s="89" t="s">
        <v>187</v>
      </c>
      <c r="D32" s="89" t="s">
        <v>188</v>
      </c>
      <c r="E32" s="89" t="s">
        <v>55</v>
      </c>
      <c r="F32" s="89" t="s">
        <v>22</v>
      </c>
      <c r="G32" s="160">
        <v>42707</v>
      </c>
      <c r="H32" s="90"/>
      <c r="I32" s="91"/>
    </row>
    <row r="33" spans="1:9" s="156" customFormat="1" ht="32.25" customHeight="1">
      <c r="A33" s="152" t="str">
        <f t="shared" ref="A33:A40" si="1">IF(OR(B33&lt;&gt;"",D33&lt;&gt;""),"["&amp;TEXT($B$2,"##")&amp;"-"&amp;TEXT(ROW()-12,"##")&amp;"]","")</f>
        <v>[Account Module-21]</v>
      </c>
      <c r="B33" s="152" t="s">
        <v>276</v>
      </c>
      <c r="C33" s="152" t="s">
        <v>277</v>
      </c>
      <c r="D33" s="152" t="s">
        <v>319</v>
      </c>
      <c r="E33" s="89" t="s">
        <v>55</v>
      </c>
      <c r="F33" s="152" t="s">
        <v>22</v>
      </c>
      <c r="G33" s="160">
        <v>42707</v>
      </c>
      <c r="H33" s="157"/>
      <c r="I33" s="155"/>
    </row>
    <row r="34" spans="1:9" s="156" customFormat="1" ht="32.25" customHeight="1">
      <c r="A34" s="152" t="str">
        <f t="shared" si="1"/>
        <v>[Account Module-22]</v>
      </c>
      <c r="B34" s="152" t="s">
        <v>278</v>
      </c>
      <c r="C34" s="152" t="s">
        <v>279</v>
      </c>
      <c r="D34" s="152" t="s">
        <v>319</v>
      </c>
      <c r="E34" s="89" t="s">
        <v>55</v>
      </c>
      <c r="F34" s="152" t="s">
        <v>22</v>
      </c>
      <c r="G34" s="160">
        <v>42707</v>
      </c>
      <c r="H34" s="157"/>
      <c r="I34" s="155"/>
    </row>
    <row r="35" spans="1:9" s="156" customFormat="1" ht="32.25" customHeight="1">
      <c r="A35" s="152" t="str">
        <f t="shared" si="1"/>
        <v>[Account Module-23]</v>
      </c>
      <c r="B35" s="152" t="s">
        <v>268</v>
      </c>
      <c r="C35" s="152" t="s">
        <v>320</v>
      </c>
      <c r="D35" s="152" t="s">
        <v>319</v>
      </c>
      <c r="E35" s="89" t="s">
        <v>55</v>
      </c>
      <c r="F35" s="152" t="s">
        <v>22</v>
      </c>
      <c r="G35" s="160">
        <v>42707</v>
      </c>
      <c r="H35" s="157"/>
      <c r="I35" s="155"/>
    </row>
    <row r="36" spans="1:9" s="156" customFormat="1" ht="25.5">
      <c r="A36" s="152" t="str">
        <f t="shared" si="1"/>
        <v>[Account Module-24]</v>
      </c>
      <c r="B36" s="152" t="s">
        <v>280</v>
      </c>
      <c r="C36" s="152" t="s">
        <v>321</v>
      </c>
      <c r="D36" s="152" t="s">
        <v>319</v>
      </c>
      <c r="E36" s="89" t="s">
        <v>55</v>
      </c>
      <c r="F36" s="152" t="s">
        <v>22</v>
      </c>
      <c r="G36" s="160">
        <v>42707</v>
      </c>
      <c r="H36" s="157"/>
      <c r="I36" s="155"/>
    </row>
    <row r="37" spans="1:9" s="156" customFormat="1" ht="59.25" customHeight="1">
      <c r="A37" s="152" t="str">
        <f t="shared" si="1"/>
        <v>[Account Module-25]</v>
      </c>
      <c r="B37" s="152" t="s">
        <v>281</v>
      </c>
      <c r="C37" s="152" t="s">
        <v>322</v>
      </c>
      <c r="D37" s="153" t="s">
        <v>271</v>
      </c>
      <c r="E37" s="158" t="s">
        <v>55</v>
      </c>
      <c r="F37" s="152" t="s">
        <v>22</v>
      </c>
      <c r="G37" s="160">
        <v>42707</v>
      </c>
      <c r="H37" s="157"/>
      <c r="I37" s="155"/>
    </row>
    <row r="38" spans="1:9" s="156" customFormat="1" ht="147.75" customHeight="1">
      <c r="A38" s="152" t="str">
        <f t="shared" si="1"/>
        <v>[Account Module-26]</v>
      </c>
      <c r="B38" s="152" t="s">
        <v>323</v>
      </c>
      <c r="C38" s="152" t="s">
        <v>324</v>
      </c>
      <c r="D38" s="153" t="s">
        <v>275</v>
      </c>
      <c r="E38" s="158" t="s">
        <v>55</v>
      </c>
      <c r="F38" s="152" t="s">
        <v>22</v>
      </c>
      <c r="G38" s="160">
        <v>42707</v>
      </c>
      <c r="H38" s="157"/>
      <c r="I38" s="155"/>
    </row>
    <row r="39" spans="1:9" s="156" customFormat="1" ht="77.25" customHeight="1">
      <c r="A39" s="152" t="str">
        <f t="shared" si="1"/>
        <v>[Account Module-27]</v>
      </c>
      <c r="B39" s="152" t="s">
        <v>325</v>
      </c>
      <c r="C39" s="152" t="s">
        <v>282</v>
      </c>
      <c r="D39" s="153" t="s">
        <v>326</v>
      </c>
      <c r="E39" s="158" t="s">
        <v>55</v>
      </c>
      <c r="F39" s="152" t="s">
        <v>22</v>
      </c>
      <c r="G39" s="160">
        <v>42707</v>
      </c>
      <c r="H39" s="157"/>
      <c r="I39" s="155"/>
    </row>
    <row r="40" spans="1:9" s="156" customFormat="1" ht="69.75" customHeight="1">
      <c r="A40" s="152" t="str">
        <f t="shared" si="1"/>
        <v>[Account Module-28]</v>
      </c>
      <c r="B40" s="152" t="s">
        <v>327</v>
      </c>
      <c r="C40" s="152" t="s">
        <v>282</v>
      </c>
      <c r="D40" s="153" t="s">
        <v>328</v>
      </c>
      <c r="E40" s="158" t="s">
        <v>55</v>
      </c>
      <c r="F40" s="152" t="s">
        <v>22</v>
      </c>
      <c r="G40" s="160">
        <v>42707</v>
      </c>
      <c r="H40" s="157"/>
      <c r="I40" s="155"/>
    </row>
    <row r="41" spans="1:9" ht="77.25" customHeight="1">
      <c r="A41" s="89" t="str">
        <f>IF(OR(B41&lt;&gt;"",D41&lt;&gt;""),"["&amp;TEXT($B$2,"##")&amp;"-"&amp;TEXT(ROW()-12,"##")&amp;"]","")</f>
        <v>[Account Module-29]</v>
      </c>
      <c r="B41" s="89" t="s">
        <v>202</v>
      </c>
      <c r="C41" s="89" t="s">
        <v>329</v>
      </c>
      <c r="D41" s="89" t="s">
        <v>203</v>
      </c>
      <c r="E41" s="89" t="s">
        <v>55</v>
      </c>
      <c r="F41" s="89" t="s">
        <v>22</v>
      </c>
      <c r="G41" s="160">
        <v>42707</v>
      </c>
      <c r="H41" s="90"/>
      <c r="I41" s="91"/>
    </row>
    <row r="42" spans="1:9" ht="77.25" customHeight="1">
      <c r="A42" s="163" t="str">
        <f>IF(OR(B32&lt;&gt;"",D32&lt;&gt;""),"["&amp;TEXT($B$2,"##")&amp;"-"&amp;TEXT(ROW()-12,"##")&amp;"]","")</f>
        <v>[Account Module-30]</v>
      </c>
      <c r="B42" s="163" t="s">
        <v>198</v>
      </c>
      <c r="C42" s="163" t="s">
        <v>162</v>
      </c>
      <c r="D42" s="163" t="s">
        <v>330</v>
      </c>
      <c r="E42" s="163" t="s">
        <v>55</v>
      </c>
      <c r="F42" s="163" t="s">
        <v>24</v>
      </c>
      <c r="G42" s="167">
        <v>42707</v>
      </c>
      <c r="H42" s="175"/>
      <c r="I42" s="91"/>
    </row>
    <row r="43" spans="1:9" ht="77.25" customHeight="1">
      <c r="A43" s="163" t="str">
        <f t="shared" ref="A43:A51" si="2">IF(OR(B42&lt;&gt;"",D42&lt;&gt;""),"["&amp;TEXT($B$2,"##")&amp;"-"&amp;TEXT(ROW()-12,"##")&amp;"]","")</f>
        <v>[Account Module-31]</v>
      </c>
      <c r="B43" s="163" t="s">
        <v>331</v>
      </c>
      <c r="C43" s="163" t="s">
        <v>163</v>
      </c>
      <c r="D43" s="163" t="s">
        <v>332</v>
      </c>
      <c r="E43" s="163" t="s">
        <v>55</v>
      </c>
      <c r="F43" s="163" t="s">
        <v>24</v>
      </c>
      <c r="G43" s="167">
        <v>42707</v>
      </c>
      <c r="H43" s="175"/>
      <c r="I43" s="91"/>
    </row>
    <row r="44" spans="1:9" ht="77.25" customHeight="1">
      <c r="A44" s="163" t="str">
        <f t="shared" si="2"/>
        <v>[Account Module-32]</v>
      </c>
      <c r="B44" s="163" t="s">
        <v>206</v>
      </c>
      <c r="C44" s="163" t="s">
        <v>164</v>
      </c>
      <c r="D44" s="163" t="s">
        <v>332</v>
      </c>
      <c r="E44" s="163" t="s">
        <v>55</v>
      </c>
      <c r="F44" s="163" t="s">
        <v>24</v>
      </c>
      <c r="G44" s="167">
        <v>42707</v>
      </c>
      <c r="H44" s="175"/>
      <c r="I44" s="91"/>
    </row>
    <row r="45" spans="1:9" ht="77.25" customHeight="1">
      <c r="A45" s="163" t="str">
        <f t="shared" si="2"/>
        <v>[Account Module-33]</v>
      </c>
      <c r="B45" s="163" t="s">
        <v>333</v>
      </c>
      <c r="C45" s="163" t="s">
        <v>165</v>
      </c>
      <c r="D45" s="163" t="s">
        <v>334</v>
      </c>
      <c r="E45" s="163" t="s">
        <v>55</v>
      </c>
      <c r="F45" s="163" t="s">
        <v>24</v>
      </c>
      <c r="G45" s="167">
        <v>42707</v>
      </c>
      <c r="H45" s="175"/>
      <c r="I45" s="91"/>
    </row>
    <row r="46" spans="1:9" ht="77.25" customHeight="1">
      <c r="A46" s="163" t="str">
        <f t="shared" si="2"/>
        <v>[Account Module-34]</v>
      </c>
      <c r="B46" s="163" t="s">
        <v>335</v>
      </c>
      <c r="C46" s="163" t="s">
        <v>166</v>
      </c>
      <c r="D46" s="163" t="s">
        <v>336</v>
      </c>
      <c r="E46" s="163" t="s">
        <v>55</v>
      </c>
      <c r="F46" s="163" t="s">
        <v>24</v>
      </c>
      <c r="G46" s="167">
        <v>42707</v>
      </c>
      <c r="H46" s="175"/>
      <c r="I46" s="91"/>
    </row>
    <row r="47" spans="1:9" ht="77.25" customHeight="1">
      <c r="A47" s="163" t="str">
        <f t="shared" si="2"/>
        <v>[Account Module-35]</v>
      </c>
      <c r="B47" s="163" t="s">
        <v>337</v>
      </c>
      <c r="C47" s="163" t="s">
        <v>211</v>
      </c>
      <c r="D47" s="163" t="s">
        <v>338</v>
      </c>
      <c r="E47" s="163" t="s">
        <v>55</v>
      </c>
      <c r="F47" s="163" t="s">
        <v>24</v>
      </c>
      <c r="G47" s="167">
        <v>42707</v>
      </c>
      <c r="H47" s="175"/>
      <c r="I47" s="91"/>
    </row>
    <row r="48" spans="1:9" ht="77.25" customHeight="1">
      <c r="A48" s="163" t="str">
        <f>IF(OR(B48&lt;&gt;"",D48&lt;&gt;""),"["&amp;TEXT($B$2,"##")&amp;"-"&amp;TEXT(ROW()-12,"##")&amp;"]","")</f>
        <v>[Account Module-36]</v>
      </c>
      <c r="B48" s="163" t="s">
        <v>339</v>
      </c>
      <c r="C48" s="163" t="s">
        <v>167</v>
      </c>
      <c r="D48" s="163" t="s">
        <v>340</v>
      </c>
      <c r="E48" s="163" t="s">
        <v>55</v>
      </c>
      <c r="F48" s="163" t="s">
        <v>24</v>
      </c>
      <c r="G48" s="167">
        <v>42707</v>
      </c>
      <c r="H48" s="175"/>
      <c r="I48" s="91"/>
    </row>
    <row r="49" spans="1:9" ht="77.25" customHeight="1">
      <c r="A49" s="163" t="str">
        <f>IF(OR(B49&lt;&gt;"",D49&lt;&gt;""),"["&amp;TEXT($B$2,"##")&amp;"-"&amp;TEXT(ROW()-12,"##")&amp;"]","")</f>
        <v>[Account Module-37]</v>
      </c>
      <c r="B49" s="163" t="s">
        <v>190</v>
      </c>
      <c r="C49" s="163" t="s">
        <v>183</v>
      </c>
      <c r="D49" s="163" t="s">
        <v>184</v>
      </c>
      <c r="E49" s="163" t="s">
        <v>55</v>
      </c>
      <c r="F49" s="163" t="s">
        <v>24</v>
      </c>
      <c r="G49" s="167">
        <v>42707</v>
      </c>
      <c r="H49" s="175"/>
      <c r="I49" s="91"/>
    </row>
    <row r="50" spans="1:9" ht="77.25" customHeight="1">
      <c r="A50" s="163" t="str">
        <f>IF(OR(B48&lt;&gt;"",D48&lt;&gt;""),"["&amp;TEXT($B$2,"##")&amp;"-"&amp;TEXT(ROW()-12,"##")&amp;"]","")</f>
        <v>[Account Module-38]</v>
      </c>
      <c r="B50" s="163" t="s">
        <v>191</v>
      </c>
      <c r="C50" s="163" t="s">
        <v>168</v>
      </c>
      <c r="D50" s="163" t="s">
        <v>341</v>
      </c>
      <c r="E50" s="163" t="s">
        <v>55</v>
      </c>
      <c r="F50" s="163" t="s">
        <v>24</v>
      </c>
      <c r="G50" s="167">
        <v>42707</v>
      </c>
      <c r="H50" s="175"/>
      <c r="I50" s="91"/>
    </row>
    <row r="51" spans="1:9" ht="77.25" customHeight="1">
      <c r="A51" s="163" t="str">
        <f t="shared" si="2"/>
        <v>[Account Module-39]</v>
      </c>
      <c r="B51" s="163" t="s">
        <v>192</v>
      </c>
      <c r="C51" s="163" t="s">
        <v>169</v>
      </c>
      <c r="D51" s="163" t="s">
        <v>342</v>
      </c>
      <c r="E51" s="163" t="s">
        <v>55</v>
      </c>
      <c r="F51" s="163" t="s">
        <v>24</v>
      </c>
      <c r="G51" s="167">
        <v>42707</v>
      </c>
      <c r="H51" s="175"/>
      <c r="I51" s="91"/>
    </row>
    <row r="52" spans="1:9" ht="77.25" customHeight="1">
      <c r="A52" s="163" t="str">
        <f>IF(OR(B52&lt;&gt;"",D52&lt;&gt;""),"["&amp;TEXT($B$2,"##")&amp;"-"&amp;TEXT(ROW()-12,"##")&amp;"]","")</f>
        <v>[Account Module-40]</v>
      </c>
      <c r="B52" s="163" t="s">
        <v>193</v>
      </c>
      <c r="C52" s="163" t="s">
        <v>170</v>
      </c>
      <c r="D52" s="163" t="s">
        <v>343</v>
      </c>
      <c r="E52" s="163" t="s">
        <v>55</v>
      </c>
      <c r="F52" s="163" t="s">
        <v>24</v>
      </c>
      <c r="G52" s="167">
        <v>42707</v>
      </c>
      <c r="H52" s="175"/>
      <c r="I52" s="91"/>
    </row>
    <row r="53" spans="1:9" ht="77.25" customHeight="1">
      <c r="A53" s="163" t="str">
        <f>IF(OR(B53&lt;&gt;"",D53&lt;&gt;""),"["&amp;TEXT($B$2,"##")&amp;"-"&amp;TEXT(ROW()-12,"##")&amp;"]","")</f>
        <v>[Account Module-41]</v>
      </c>
      <c r="B53" s="163" t="s">
        <v>194</v>
      </c>
      <c r="C53" s="163" t="s">
        <v>147</v>
      </c>
      <c r="D53" s="163" t="s">
        <v>343</v>
      </c>
      <c r="E53" s="163" t="s">
        <v>55</v>
      </c>
      <c r="F53" s="163" t="s">
        <v>24</v>
      </c>
      <c r="G53" s="167">
        <v>42707</v>
      </c>
      <c r="H53" s="175"/>
      <c r="I53" s="91"/>
    </row>
    <row r="54" spans="1:9" ht="77.25" customHeight="1">
      <c r="A54" s="163" t="str">
        <f>IF(OR(B53&lt;&gt;"",D53&lt;&gt;""),"["&amp;TEXT($B$2,"##")&amp;"-"&amp;TEXT(ROW()-12,"##")&amp;"]","")</f>
        <v>[Account Module-42]</v>
      </c>
      <c r="B54" s="163" t="s">
        <v>195</v>
      </c>
      <c r="C54" s="163" t="s">
        <v>148</v>
      </c>
      <c r="D54" s="163" t="s">
        <v>343</v>
      </c>
      <c r="E54" s="163" t="s">
        <v>55</v>
      </c>
      <c r="F54" s="163" t="s">
        <v>24</v>
      </c>
      <c r="G54" s="167">
        <v>42707</v>
      </c>
      <c r="H54" s="175"/>
      <c r="I54" s="91"/>
    </row>
    <row r="55" spans="1:9" ht="77.25" customHeight="1">
      <c r="A55" s="163" t="str">
        <f>IF(OR(B52&lt;&gt;"",D52&lt;&gt;""),"["&amp;TEXT($B$2,"##")&amp;"-"&amp;TEXT(ROW()-12,"##")&amp;"]","")</f>
        <v>[Account Module-43]</v>
      </c>
      <c r="B55" s="163" t="s">
        <v>199</v>
      </c>
      <c r="C55" s="163" t="s">
        <v>171</v>
      </c>
      <c r="D55" s="163" t="s">
        <v>344</v>
      </c>
      <c r="E55" s="163" t="s">
        <v>55</v>
      </c>
      <c r="F55" s="163" t="s">
        <v>24</v>
      </c>
      <c r="G55" s="167">
        <v>42707</v>
      </c>
      <c r="H55" s="175"/>
      <c r="I55" s="91"/>
    </row>
    <row r="56" spans="1:9" ht="77.25" customHeight="1">
      <c r="A56" s="163" t="str">
        <f>IF(OR(B56&lt;&gt;"",D56&lt;&gt;""),"["&amp;TEXT($B$2,"##")&amp;"-"&amp;TEXT(ROW()-12,"##")&amp;"]","")</f>
        <v>[Account Module-44]</v>
      </c>
      <c r="B56" s="163" t="s">
        <v>200</v>
      </c>
      <c r="C56" s="163" t="s">
        <v>172</v>
      </c>
      <c r="D56" s="163" t="s">
        <v>342</v>
      </c>
      <c r="E56" s="163" t="s">
        <v>55</v>
      </c>
      <c r="F56" s="163" t="s">
        <v>24</v>
      </c>
      <c r="G56" s="167">
        <v>42707</v>
      </c>
      <c r="H56" s="175"/>
      <c r="I56" s="91"/>
    </row>
    <row r="57" spans="1:9" ht="77.25" customHeight="1">
      <c r="A57" s="163" t="str">
        <f>IF(OR(B57&lt;&gt;"",D57&lt;&gt;""),"["&amp;TEXT($B$2,"##")&amp;"-"&amp;TEXT(ROW()-12,"##")&amp;"]","")</f>
        <v>[Account Module-45]</v>
      </c>
      <c r="B57" s="163" t="s">
        <v>222</v>
      </c>
      <c r="C57" s="163" t="s">
        <v>223</v>
      </c>
      <c r="D57" s="163" t="s">
        <v>342</v>
      </c>
      <c r="E57" s="163" t="s">
        <v>55</v>
      </c>
      <c r="F57" s="163" t="s">
        <v>24</v>
      </c>
      <c r="G57" s="167">
        <v>42707</v>
      </c>
      <c r="H57" s="175"/>
      <c r="I57" s="91"/>
    </row>
    <row r="58" spans="1:9" ht="135.75" customHeight="1">
      <c r="A58" s="163" t="str">
        <f>IF(OR(B58&lt;&gt;"",D58&lt;&gt;""),"["&amp;TEXT($B$2,"##")&amp;"-"&amp;TEXT(ROW()-12,"##")&amp;"]","")</f>
        <v>[Account Module-46]</v>
      </c>
      <c r="B58" s="163" t="s">
        <v>224</v>
      </c>
      <c r="C58" s="163" t="s">
        <v>225</v>
      </c>
      <c r="D58" s="163" t="s">
        <v>342</v>
      </c>
      <c r="E58" s="163" t="s">
        <v>55</v>
      </c>
      <c r="F58" s="163" t="s">
        <v>24</v>
      </c>
      <c r="G58" s="167">
        <v>42707</v>
      </c>
      <c r="H58" s="175"/>
      <c r="I58" s="91"/>
    </row>
    <row r="59" spans="1:9" ht="77.25" customHeight="1">
      <c r="A59" s="163" t="str">
        <f>IF(OR(B59&lt;&gt;"",D59&lt;&gt;""),"["&amp;TEXT($B$2,"##")&amp;"-"&amp;TEXT(ROW()-12,"##")&amp;"]","")</f>
        <v>[Account Module-47]</v>
      </c>
      <c r="B59" s="163" t="s">
        <v>196</v>
      </c>
      <c r="C59" s="163" t="s">
        <v>229</v>
      </c>
      <c r="D59" s="163" t="s">
        <v>345</v>
      </c>
      <c r="E59" s="163" t="s">
        <v>55</v>
      </c>
      <c r="F59" s="163" t="s">
        <v>24</v>
      </c>
      <c r="G59" s="167">
        <v>42707</v>
      </c>
      <c r="H59" s="175"/>
      <c r="I59" s="91"/>
    </row>
    <row r="60" spans="1:9" ht="69.75" customHeight="1">
      <c r="A60" s="89" t="str">
        <f>IF(OR(B60&lt;&gt;"",D60&lt;&gt;""),"["&amp;TEXT($B$2,"##")&amp;"-"&amp;TEXT(ROW()-12,"##")&amp;"]","")</f>
        <v>[Account Module-48]</v>
      </c>
      <c r="B60" s="89" t="s">
        <v>197</v>
      </c>
      <c r="C60" s="89" t="s">
        <v>174</v>
      </c>
      <c r="D60" s="89" t="s">
        <v>346</v>
      </c>
      <c r="E60" s="89" t="s">
        <v>55</v>
      </c>
      <c r="F60" s="89" t="s">
        <v>22</v>
      </c>
      <c r="G60" s="160">
        <v>42707</v>
      </c>
      <c r="H60" s="90"/>
      <c r="I60" s="91"/>
    </row>
    <row r="61" spans="1:9" s="151" customFormat="1" ht="77.25" customHeight="1">
      <c r="A61" s="145" t="str">
        <f>IF(OR(B55&lt;&gt;"",D55&lt;&gt;""),"["&amp;TEXT($B$2,"##")&amp;"-"&amp;TEXT(ROW()-12,"##")&amp;"]","")</f>
        <v>[Account Module-49]</v>
      </c>
      <c r="B61" s="145" t="s">
        <v>201</v>
      </c>
      <c r="C61" s="145" t="s">
        <v>146</v>
      </c>
      <c r="D61" s="145" t="s">
        <v>347</v>
      </c>
      <c r="E61" s="145" t="s">
        <v>55</v>
      </c>
      <c r="F61" s="145" t="s">
        <v>22</v>
      </c>
      <c r="G61" s="160">
        <v>42707</v>
      </c>
      <c r="H61" s="148"/>
      <c r="I61" s="149"/>
    </row>
    <row r="62" spans="1:9" ht="77.25" customHeight="1">
      <c r="A62" s="89" t="str">
        <f>IF(OR(B60&lt;&gt;"",D60&lt;&gt;""),"["&amp;TEXT($B$2,"##")&amp;"-"&amp;TEXT(ROW()-12,"##")&amp;"]","")</f>
        <v>[Account Module-50]</v>
      </c>
      <c r="B62" s="89" t="s">
        <v>204</v>
      </c>
      <c r="C62" s="89" t="s">
        <v>162</v>
      </c>
      <c r="D62" s="89" t="s">
        <v>348</v>
      </c>
      <c r="E62" s="89" t="s">
        <v>55</v>
      </c>
      <c r="F62" s="89" t="s">
        <v>24</v>
      </c>
      <c r="G62" s="160">
        <v>42707</v>
      </c>
      <c r="H62" s="90"/>
      <c r="I62" s="91"/>
    </row>
    <row r="63" spans="1:9" ht="77.25" customHeight="1">
      <c r="A63" s="163" t="str">
        <f t="shared" ref="A63:A67" si="3">IF(OR(B62&lt;&gt;"",D62&lt;&gt;""),"["&amp;TEXT($B$2,"##")&amp;"-"&amp;TEXT(ROW()-12,"##")&amp;"]","")</f>
        <v>[Account Module-51]</v>
      </c>
      <c r="B63" s="163" t="s">
        <v>205</v>
      </c>
      <c r="C63" s="163" t="s">
        <v>163</v>
      </c>
      <c r="D63" s="163" t="s">
        <v>349</v>
      </c>
      <c r="E63" s="163" t="s">
        <v>55</v>
      </c>
      <c r="F63" s="163" t="s">
        <v>24</v>
      </c>
      <c r="G63" s="167">
        <v>42707</v>
      </c>
      <c r="H63" s="175"/>
      <c r="I63" s="91"/>
    </row>
    <row r="64" spans="1:9" ht="77.25" customHeight="1">
      <c r="A64" s="163" t="str">
        <f t="shared" si="3"/>
        <v>[Account Module-52]</v>
      </c>
      <c r="B64" s="163" t="s">
        <v>208</v>
      </c>
      <c r="C64" s="163" t="s">
        <v>164</v>
      </c>
      <c r="D64" s="163" t="s">
        <v>349</v>
      </c>
      <c r="E64" s="163" t="s">
        <v>55</v>
      </c>
      <c r="F64" s="163" t="s">
        <v>24</v>
      </c>
      <c r="G64" s="167">
        <v>42707</v>
      </c>
      <c r="H64" s="175"/>
      <c r="I64" s="91"/>
    </row>
    <row r="65" spans="1:9" ht="77.25" customHeight="1">
      <c r="A65" s="163" t="str">
        <f t="shared" si="3"/>
        <v>[Account Module-53]</v>
      </c>
      <c r="B65" s="163" t="s">
        <v>209</v>
      </c>
      <c r="C65" s="163" t="s">
        <v>165</v>
      </c>
      <c r="D65" s="163" t="s">
        <v>350</v>
      </c>
      <c r="E65" s="163" t="s">
        <v>55</v>
      </c>
      <c r="F65" s="163" t="s">
        <v>24</v>
      </c>
      <c r="G65" s="167">
        <v>42707</v>
      </c>
      <c r="H65" s="175"/>
      <c r="I65" s="91"/>
    </row>
    <row r="66" spans="1:9" ht="77.25" customHeight="1">
      <c r="A66" s="163" t="str">
        <f t="shared" si="3"/>
        <v>[Account Module-54]</v>
      </c>
      <c r="B66" s="163" t="s">
        <v>210</v>
      </c>
      <c r="C66" s="163" t="s">
        <v>166</v>
      </c>
      <c r="D66" s="163" t="s">
        <v>351</v>
      </c>
      <c r="E66" s="163" t="s">
        <v>55</v>
      </c>
      <c r="F66" s="163" t="s">
        <v>24</v>
      </c>
      <c r="G66" s="167">
        <v>42707</v>
      </c>
      <c r="H66" s="175"/>
      <c r="I66" s="91"/>
    </row>
    <row r="67" spans="1:9" ht="77.25" customHeight="1">
      <c r="A67" s="163" t="str">
        <f t="shared" si="3"/>
        <v>[Account Module-55]</v>
      </c>
      <c r="B67" s="163" t="s">
        <v>212</v>
      </c>
      <c r="C67" s="163" t="s">
        <v>211</v>
      </c>
      <c r="D67" s="163" t="s">
        <v>351</v>
      </c>
      <c r="E67" s="163" t="s">
        <v>55</v>
      </c>
      <c r="F67" s="163" t="s">
        <v>24</v>
      </c>
      <c r="G67" s="167">
        <v>42707</v>
      </c>
      <c r="H67" s="175"/>
      <c r="I67" s="91"/>
    </row>
    <row r="68" spans="1:9" ht="77.25" customHeight="1">
      <c r="A68" s="163" t="str">
        <f>IF(OR(B68&lt;&gt;"",D68&lt;&gt;""),"["&amp;TEXT($B$2,"##")&amp;"-"&amp;TEXT(ROW()-12,"##")&amp;"]","")</f>
        <v>[Account Module-56]</v>
      </c>
      <c r="B68" s="163" t="s">
        <v>213</v>
      </c>
      <c r="C68" s="163" t="s">
        <v>167</v>
      </c>
      <c r="D68" s="163" t="s">
        <v>352</v>
      </c>
      <c r="E68" s="163" t="s">
        <v>55</v>
      </c>
      <c r="F68" s="163" t="s">
        <v>24</v>
      </c>
      <c r="G68" s="167">
        <v>42707</v>
      </c>
      <c r="H68" s="175"/>
      <c r="I68" s="91"/>
    </row>
    <row r="69" spans="1:9" ht="77.25" customHeight="1">
      <c r="A69" s="163" t="str">
        <f>IF(OR(B69&lt;&gt;"",D69&lt;&gt;""),"["&amp;TEXT($B$2,"##")&amp;"-"&amp;TEXT(ROW()-12,"##")&amp;"]","")</f>
        <v>[Account Module-57]</v>
      </c>
      <c r="B69" s="163" t="s">
        <v>214</v>
      </c>
      <c r="C69" s="163" t="s">
        <v>183</v>
      </c>
      <c r="D69" s="163" t="s">
        <v>184</v>
      </c>
      <c r="E69" s="163"/>
      <c r="F69" s="163" t="s">
        <v>24</v>
      </c>
      <c r="G69" s="167">
        <v>42707</v>
      </c>
      <c r="H69" s="175"/>
      <c r="I69" s="91"/>
    </row>
    <row r="70" spans="1:9" ht="77.25" customHeight="1">
      <c r="A70" s="163" t="str">
        <f>IF(OR(B68&lt;&gt;"",D68&lt;&gt;""),"["&amp;TEXT($B$2,"##")&amp;"-"&amp;TEXT(ROW()-12,"##")&amp;"]","")</f>
        <v>[Account Module-58]</v>
      </c>
      <c r="B70" s="163" t="s">
        <v>215</v>
      </c>
      <c r="C70" s="163" t="s">
        <v>168</v>
      </c>
      <c r="D70" s="163" t="s">
        <v>353</v>
      </c>
      <c r="E70" s="163" t="s">
        <v>55</v>
      </c>
      <c r="F70" s="163" t="s">
        <v>24</v>
      </c>
      <c r="G70" s="167">
        <v>42707</v>
      </c>
      <c r="H70" s="175"/>
      <c r="I70" s="91"/>
    </row>
    <row r="71" spans="1:9" ht="77.25" customHeight="1">
      <c r="A71" s="163" t="str">
        <f t="shared" ref="A71" si="4">IF(OR(B70&lt;&gt;"",D70&lt;&gt;""),"["&amp;TEXT($B$2,"##")&amp;"-"&amp;TEXT(ROW()-12,"##")&amp;"]","")</f>
        <v>[Account Module-59]</v>
      </c>
      <c r="B71" s="163" t="s">
        <v>216</v>
      </c>
      <c r="C71" s="163" t="s">
        <v>169</v>
      </c>
      <c r="D71" s="163" t="s">
        <v>354</v>
      </c>
      <c r="E71" s="163" t="s">
        <v>55</v>
      </c>
      <c r="F71" s="163" t="s">
        <v>24</v>
      </c>
      <c r="G71" s="167">
        <v>42707</v>
      </c>
      <c r="H71" s="175"/>
      <c r="I71" s="91"/>
    </row>
    <row r="72" spans="1:9" ht="77.25" customHeight="1">
      <c r="A72" s="163" t="str">
        <f>IF(OR(B72&lt;&gt;"",D72&lt;&gt;""),"["&amp;TEXT($B$2,"##")&amp;"-"&amp;TEXT(ROW()-12,"##")&amp;"]","")</f>
        <v>[Account Module-60]</v>
      </c>
      <c r="B72" s="163" t="s">
        <v>217</v>
      </c>
      <c r="C72" s="163" t="s">
        <v>170</v>
      </c>
      <c r="D72" s="163" t="s">
        <v>355</v>
      </c>
      <c r="E72" s="163" t="s">
        <v>55</v>
      </c>
      <c r="F72" s="163" t="s">
        <v>24</v>
      </c>
      <c r="G72" s="167">
        <v>42707</v>
      </c>
      <c r="H72" s="175"/>
      <c r="I72" s="91"/>
    </row>
    <row r="73" spans="1:9" ht="77.25" customHeight="1">
      <c r="A73" s="163" t="str">
        <f>IF(OR(B73&lt;&gt;"",D73&lt;&gt;""),"["&amp;TEXT($B$2,"##")&amp;"-"&amp;TEXT(ROW()-12,"##")&amp;"]","")</f>
        <v>[Account Module-61]</v>
      </c>
      <c r="B73" s="163" t="s">
        <v>218</v>
      </c>
      <c r="C73" s="163" t="s">
        <v>147</v>
      </c>
      <c r="D73" s="163" t="s">
        <v>355</v>
      </c>
      <c r="E73" s="163" t="s">
        <v>55</v>
      </c>
      <c r="F73" s="163" t="s">
        <v>24</v>
      </c>
      <c r="G73" s="167">
        <v>42707</v>
      </c>
      <c r="H73" s="175"/>
      <c r="I73" s="91"/>
    </row>
    <row r="74" spans="1:9" ht="77.25" customHeight="1">
      <c r="A74" s="163" t="str">
        <f>IF(OR(B73&lt;&gt;"",D73&lt;&gt;""),"["&amp;TEXT($B$2,"##")&amp;"-"&amp;TEXT(ROW()-12,"##")&amp;"]","")</f>
        <v>[Account Module-62]</v>
      </c>
      <c r="B74" s="163" t="s">
        <v>219</v>
      </c>
      <c r="C74" s="163" t="s">
        <v>148</v>
      </c>
      <c r="D74" s="163" t="s">
        <v>355</v>
      </c>
      <c r="E74" s="163" t="s">
        <v>55</v>
      </c>
      <c r="F74" s="163" t="s">
        <v>24</v>
      </c>
      <c r="G74" s="167">
        <v>42707</v>
      </c>
      <c r="H74" s="175"/>
      <c r="I74" s="91"/>
    </row>
    <row r="75" spans="1:9" ht="77.25" customHeight="1">
      <c r="A75" s="163" t="str">
        <f>IF(OR(B72&lt;&gt;"",D72&lt;&gt;""),"["&amp;TEXT($B$2,"##")&amp;"-"&amp;TEXT(ROW()-12,"##")&amp;"]","")</f>
        <v>[Account Module-63]</v>
      </c>
      <c r="B75" s="163" t="s">
        <v>220</v>
      </c>
      <c r="C75" s="163" t="s">
        <v>171</v>
      </c>
      <c r="D75" s="163" t="s">
        <v>350</v>
      </c>
      <c r="E75" s="163" t="s">
        <v>55</v>
      </c>
      <c r="F75" s="163" t="s">
        <v>24</v>
      </c>
      <c r="G75" s="167">
        <v>42707</v>
      </c>
      <c r="H75" s="175"/>
      <c r="I75" s="91"/>
    </row>
    <row r="76" spans="1:9" ht="77.25" customHeight="1">
      <c r="A76" s="163" t="str">
        <f>IF(OR(B75&lt;&gt;"",D75&lt;&gt;""),"["&amp;TEXT($B$2,"##")&amp;"-"&amp;TEXT(ROW()-12,"##")&amp;"]","")</f>
        <v>[Account Module-64]</v>
      </c>
      <c r="B76" s="163" t="s">
        <v>221</v>
      </c>
      <c r="C76" s="163" t="s">
        <v>172</v>
      </c>
      <c r="D76" s="163" t="s">
        <v>354</v>
      </c>
      <c r="E76" s="163" t="s">
        <v>55</v>
      </c>
      <c r="F76" s="163" t="s">
        <v>24</v>
      </c>
      <c r="G76" s="167">
        <v>42707</v>
      </c>
      <c r="H76" s="175"/>
      <c r="I76" s="91"/>
    </row>
    <row r="77" spans="1:9" ht="57" customHeight="1">
      <c r="A77" s="163" t="str">
        <f>IF(OR(B77&lt;&gt;"",D77&lt;&gt;""),"["&amp;TEXT($B$2,"##")&amp;"-"&amp;TEXT(ROW()-12,"##")&amp;"]","")</f>
        <v>[Account Module-65]</v>
      </c>
      <c r="B77" s="163" t="s">
        <v>226</v>
      </c>
      <c r="C77" s="163" t="s">
        <v>223</v>
      </c>
      <c r="D77" s="163" t="s">
        <v>354</v>
      </c>
      <c r="E77" s="163" t="s">
        <v>55</v>
      </c>
      <c r="F77" s="163" t="s">
        <v>24</v>
      </c>
      <c r="G77" s="167">
        <v>42707</v>
      </c>
      <c r="H77" s="175"/>
      <c r="I77" s="91"/>
    </row>
    <row r="78" spans="1:9" ht="42" customHeight="1">
      <c r="A78" s="163" t="str">
        <f>IF(OR(B78&lt;&gt;"",D78&lt;&gt;""),"["&amp;TEXT($B$2,"##")&amp;"-"&amp;TEXT(ROW()-12,"##")&amp;"]","")</f>
        <v>[Account Module-66]</v>
      </c>
      <c r="B78" s="163" t="s">
        <v>227</v>
      </c>
      <c r="C78" s="163" t="s">
        <v>225</v>
      </c>
      <c r="D78" s="163" t="s">
        <v>354</v>
      </c>
      <c r="E78" s="163" t="s">
        <v>55</v>
      </c>
      <c r="F78" s="163" t="s">
        <v>24</v>
      </c>
      <c r="G78" s="167">
        <v>42707</v>
      </c>
      <c r="H78" s="175"/>
      <c r="I78" s="91"/>
    </row>
    <row r="79" spans="1:9" ht="77.25" customHeight="1">
      <c r="A79" s="163" t="str">
        <f>IF(OR(B79&lt;&gt;"",D79&lt;&gt;""),"["&amp;TEXT($B$2,"##")&amp;"-"&amp;TEXT(ROW()-12,"##")&amp;"]","")</f>
        <v>[Account Module-67]</v>
      </c>
      <c r="B79" s="163" t="s">
        <v>228</v>
      </c>
      <c r="C79" s="163" t="s">
        <v>229</v>
      </c>
      <c r="D79" s="163" t="s">
        <v>356</v>
      </c>
      <c r="E79" s="163" t="s">
        <v>55</v>
      </c>
      <c r="F79" s="163" t="s">
        <v>24</v>
      </c>
      <c r="G79" s="167">
        <v>42707</v>
      </c>
      <c r="H79" s="175"/>
      <c r="I79" s="91"/>
    </row>
    <row r="80" spans="1:9" s="151" customFormat="1" ht="77.25" customHeight="1">
      <c r="A80" s="163" t="str">
        <f>IF(OR(B57&lt;&gt;"",D57&lt;&gt;""),"["&amp;TEXT($B$2,"##")&amp;"-"&amp;TEXT(ROW()-12,"##")&amp;"]","")</f>
        <v>[Account Module-68]</v>
      </c>
      <c r="B80" s="163" t="s">
        <v>230</v>
      </c>
      <c r="C80" s="163" t="s">
        <v>173</v>
      </c>
      <c r="D80" s="163" t="s">
        <v>357</v>
      </c>
      <c r="E80" s="163" t="s">
        <v>55</v>
      </c>
      <c r="F80" s="163" t="s">
        <v>24</v>
      </c>
      <c r="G80" s="167">
        <v>42707</v>
      </c>
      <c r="H80" s="175"/>
      <c r="I80" s="149"/>
    </row>
    <row r="81" spans="1:9" s="151" customFormat="1" ht="15.75" customHeight="1">
      <c r="A81" s="145" t="str">
        <f>IF(OR(B81&lt;&gt;"",D81&lt;&gt;""),"["&amp;TEXT($B$2,"##")&amp;"-"&amp;TEXT(ROW()-12,"##")&amp;"]","")</f>
        <v>[Account Module-69]</v>
      </c>
      <c r="B81" s="145" t="s">
        <v>234</v>
      </c>
      <c r="C81" s="145" t="s">
        <v>235</v>
      </c>
      <c r="D81" s="145" t="s">
        <v>236</v>
      </c>
      <c r="E81" s="145" t="s">
        <v>55</v>
      </c>
      <c r="F81" s="145" t="s">
        <v>22</v>
      </c>
      <c r="G81" s="160">
        <v>42707</v>
      </c>
      <c r="H81" s="148"/>
      <c r="I81" s="149"/>
    </row>
    <row r="82" spans="1:9" s="151" customFormat="1" ht="77.25" customHeight="1">
      <c r="A82" s="163" t="str">
        <f>IF(OR(B82&lt;&gt;"",D82&lt;&gt;""),"["&amp;TEXT($B$2,"##")&amp;"-"&amp;TEXT(ROW()-12,"##")&amp;"]","")</f>
        <v>[Account Module-70]</v>
      </c>
      <c r="B82" s="163" t="s">
        <v>231</v>
      </c>
      <c r="C82" s="163" t="s">
        <v>232</v>
      </c>
      <c r="D82" s="163" t="s">
        <v>357</v>
      </c>
      <c r="E82" s="163" t="s">
        <v>55</v>
      </c>
      <c r="F82" s="163" t="s">
        <v>24</v>
      </c>
      <c r="G82" s="167">
        <v>42707</v>
      </c>
      <c r="H82" s="175"/>
      <c r="I82" s="149"/>
    </row>
    <row r="83" spans="1:9" ht="77.25" customHeight="1">
      <c r="A83" s="89" t="str">
        <f>IF(OR(B83&lt;&gt;"",D83&lt;&gt;""),"["&amp;TEXT($B$2,"##")&amp;"-"&amp;TEXT(ROW()-12,"##")&amp;"]","")</f>
        <v>[Account Module-71]</v>
      </c>
      <c r="B83" s="89" t="s">
        <v>197</v>
      </c>
      <c r="C83" s="89" t="s">
        <v>174</v>
      </c>
      <c r="D83" s="89" t="s">
        <v>358</v>
      </c>
      <c r="E83" s="89" t="s">
        <v>55</v>
      </c>
      <c r="F83" s="89" t="s">
        <v>22</v>
      </c>
      <c r="G83" s="160">
        <v>42707</v>
      </c>
      <c r="H83" s="90"/>
      <c r="I83" s="91"/>
    </row>
    <row r="84" spans="1:9" s="68" customFormat="1" ht="22.5" customHeight="1">
      <c r="A84" s="86"/>
      <c r="B84" s="85" t="s">
        <v>98</v>
      </c>
      <c r="C84" s="86"/>
      <c r="D84" s="86"/>
      <c r="E84" s="86"/>
      <c r="F84" s="86"/>
      <c r="G84" s="86"/>
      <c r="H84" s="87"/>
      <c r="I84" s="88"/>
    </row>
    <row r="85" spans="1:9" ht="77.25" customHeight="1">
      <c r="A85" s="89" t="str">
        <f>IF(OR(B85&lt;&gt;"",D85&lt;&gt;""),"["&amp;TEXT($B$2,"##")&amp;"-"&amp;TEXT(ROW()-13,"##")&amp;"]","")</f>
        <v>[Account Module-72]</v>
      </c>
      <c r="B85" s="89" t="s">
        <v>237</v>
      </c>
      <c r="C85" s="89" t="s">
        <v>149</v>
      </c>
      <c r="D85" s="89" t="s">
        <v>359</v>
      </c>
      <c r="E85" s="89" t="s">
        <v>55</v>
      </c>
      <c r="F85" s="89" t="s">
        <v>22</v>
      </c>
      <c r="G85" s="160">
        <v>42707</v>
      </c>
      <c r="H85" s="90"/>
      <c r="I85" s="91"/>
    </row>
    <row r="86" spans="1:9" ht="77.25" customHeight="1">
      <c r="A86" s="89" t="str">
        <f>IF(OR(B86&lt;&gt;"",D86&lt;&gt;""),"["&amp;TEXT($B$2,"##")&amp;"-"&amp;TEXT(ROW()-13,"##")&amp;"]","")</f>
        <v>[Account Module-73]</v>
      </c>
      <c r="B86" s="89" t="s">
        <v>238</v>
      </c>
      <c r="C86" s="89" t="s">
        <v>239</v>
      </c>
      <c r="D86" s="89" t="s">
        <v>240</v>
      </c>
      <c r="E86" s="89" t="s">
        <v>55</v>
      </c>
      <c r="F86" s="89" t="s">
        <v>22</v>
      </c>
      <c r="G86" s="160">
        <v>42707</v>
      </c>
      <c r="H86" s="90"/>
      <c r="I86" s="91"/>
    </row>
    <row r="87" spans="1:9" s="156" customFormat="1" ht="77.25" customHeight="1">
      <c r="A87" s="89" t="str">
        <f t="shared" ref="A87:A88" si="5">IF(OR(B87&lt;&gt;"",D87&lt;&gt;""),"["&amp;TEXT($B$2,"##")&amp;"-"&amp;TEXT(ROW()-13,"##")&amp;"]","")</f>
        <v>[Account Module-74]</v>
      </c>
      <c r="B87" s="152" t="s">
        <v>278</v>
      </c>
      <c r="C87" s="152" t="s">
        <v>279</v>
      </c>
      <c r="D87" s="152" t="s">
        <v>319</v>
      </c>
      <c r="E87" s="152" t="s">
        <v>55</v>
      </c>
      <c r="F87" s="152" t="s">
        <v>22</v>
      </c>
      <c r="G87" s="160">
        <v>42707</v>
      </c>
      <c r="H87" s="157"/>
      <c r="I87" s="155"/>
    </row>
    <row r="88" spans="1:9" s="156" customFormat="1" ht="77.25" customHeight="1">
      <c r="A88" s="89" t="str">
        <f t="shared" si="5"/>
        <v>[Account Module-75]</v>
      </c>
      <c r="B88" s="152" t="s">
        <v>283</v>
      </c>
      <c r="C88" s="152" t="s">
        <v>284</v>
      </c>
      <c r="D88" s="153" t="s">
        <v>302</v>
      </c>
      <c r="E88" s="158" t="s">
        <v>55</v>
      </c>
      <c r="F88" s="152" t="s">
        <v>22</v>
      </c>
      <c r="G88" s="160">
        <v>42707</v>
      </c>
      <c r="H88" s="157"/>
      <c r="I88" s="155"/>
    </row>
    <row r="89" spans="1:9" ht="77.25" customHeight="1">
      <c r="A89" s="163" t="str">
        <f>IF(OR(B89&lt;&gt;"",D89&lt;&gt;""),"["&amp;TEXT($B$2,"##")&amp;"-"&amp;TEXT(ROW()-13,"##")&amp;"]","")</f>
        <v>[Account Module-76]</v>
      </c>
      <c r="B89" s="163" t="s">
        <v>241</v>
      </c>
      <c r="C89" s="163" t="s">
        <v>175</v>
      </c>
      <c r="D89" s="163" t="s">
        <v>360</v>
      </c>
      <c r="E89" s="163" t="s">
        <v>55</v>
      </c>
      <c r="F89" s="163" t="s">
        <v>24</v>
      </c>
      <c r="G89" s="167">
        <v>42707</v>
      </c>
      <c r="H89" s="175"/>
      <c r="I89" s="91"/>
    </row>
    <row r="90" spans="1:9" ht="77.25" customHeight="1">
      <c r="A90" s="163" t="str">
        <f>IF(OR(B89&lt;&gt;"",D89&lt;&gt;""),"["&amp;TEXT($B$2,"##")&amp;"-"&amp;TEXT(ROW()-12,"##")&amp;"]","")</f>
        <v>[Account Module-78]</v>
      </c>
      <c r="B90" s="163" t="s">
        <v>244</v>
      </c>
      <c r="C90" s="163" t="s">
        <v>172</v>
      </c>
      <c r="D90" s="163" t="s">
        <v>361</v>
      </c>
      <c r="E90" s="163" t="s">
        <v>55</v>
      </c>
      <c r="F90" s="163" t="s">
        <v>24</v>
      </c>
      <c r="G90" s="167">
        <v>42707</v>
      </c>
      <c r="H90" s="175"/>
      <c r="I90" s="91"/>
    </row>
    <row r="91" spans="1:9" ht="77.25" customHeight="1">
      <c r="A91" s="163" t="str">
        <f>IF(OR(B91&lt;&gt;"",D91&lt;&gt;""),"["&amp;TEXT($B$2,"##")&amp;"-"&amp;TEXT(ROW()-12,"##")&amp;"]","")</f>
        <v>[Account Module-79]</v>
      </c>
      <c r="B91" s="163" t="s">
        <v>243</v>
      </c>
      <c r="C91" s="163" t="s">
        <v>223</v>
      </c>
      <c r="D91" s="163" t="s">
        <v>361</v>
      </c>
      <c r="E91" s="163" t="s">
        <v>55</v>
      </c>
      <c r="F91" s="163" t="s">
        <v>24</v>
      </c>
      <c r="G91" s="167">
        <v>42707</v>
      </c>
      <c r="H91" s="175"/>
      <c r="I91" s="91"/>
    </row>
    <row r="92" spans="1:9" ht="15.75" customHeight="1">
      <c r="A92" s="163" t="str">
        <f>IF(OR(B92&lt;&gt;"",D92&lt;&gt;""),"["&amp;TEXT($B$2,"##")&amp;"-"&amp;TEXT(ROW()-12,"##")&amp;"]","")</f>
        <v>[Account Module-80]</v>
      </c>
      <c r="B92" s="163" t="s">
        <v>242</v>
      </c>
      <c r="C92" s="163" t="s">
        <v>225</v>
      </c>
      <c r="D92" s="163" t="s">
        <v>361</v>
      </c>
      <c r="E92" s="163" t="s">
        <v>55</v>
      </c>
      <c r="F92" s="163" t="s">
        <v>24</v>
      </c>
      <c r="G92" s="167">
        <v>42707</v>
      </c>
      <c r="H92" s="175"/>
      <c r="I92" s="91"/>
    </row>
    <row r="93" spans="1:9" ht="77.25" customHeight="1">
      <c r="A93" s="163" t="str">
        <f>IF(OR(B93&lt;&gt;"",D93&lt;&gt;""),"["&amp;TEXT($B$2,"##")&amp;"-"&amp;TEXT(ROW()-13,"##")&amp;"]","")</f>
        <v>[Account Module-80]</v>
      </c>
      <c r="B93" s="163" t="s">
        <v>120</v>
      </c>
      <c r="C93" s="163" t="s">
        <v>176</v>
      </c>
      <c r="D93" s="163" t="s">
        <v>360</v>
      </c>
      <c r="E93" s="163" t="s">
        <v>55</v>
      </c>
      <c r="F93" s="163" t="s">
        <v>24</v>
      </c>
      <c r="G93" s="167">
        <v>42707</v>
      </c>
      <c r="H93" s="175"/>
      <c r="I93" s="91"/>
    </row>
    <row r="94" spans="1:9" ht="120" customHeight="1">
      <c r="A94" s="89" t="str">
        <f>IF(OR(B94&lt;&gt;"",D94&lt;&gt;""),"["&amp;TEXT($B$2,"##")&amp;"-"&amp;TEXT(ROW()-13,"##")&amp;"]","")</f>
        <v>[Account Module-81]</v>
      </c>
      <c r="B94" s="89" t="s">
        <v>99</v>
      </c>
      <c r="C94" s="89" t="s">
        <v>177</v>
      </c>
      <c r="D94" s="89" t="s">
        <v>362</v>
      </c>
      <c r="E94" s="89" t="s">
        <v>55</v>
      </c>
      <c r="F94" s="89" t="s">
        <v>22</v>
      </c>
      <c r="G94" s="160">
        <v>42707</v>
      </c>
      <c r="H94" s="90"/>
      <c r="I94" s="91"/>
    </row>
    <row r="95" spans="1:9" s="68" customFormat="1">
      <c r="A95" s="86"/>
      <c r="B95" s="85" t="s">
        <v>128</v>
      </c>
      <c r="C95" s="86"/>
      <c r="D95" s="86"/>
      <c r="E95" s="86"/>
      <c r="F95" s="86"/>
      <c r="G95" s="86"/>
      <c r="H95" s="87"/>
      <c r="I95" s="88"/>
    </row>
    <row r="96" spans="1:9" ht="38.25">
      <c r="A96" s="89" t="str">
        <f>IF(OR(B96&lt;&gt;"",D96&lt;&gt;""),"["&amp;TEXT($B$2,"##")&amp;"-"&amp;TEXT(ROW()-14,"##")&amp;"]","")</f>
        <v>[Account Module-82]</v>
      </c>
      <c r="B96" s="89" t="s">
        <v>129</v>
      </c>
      <c r="C96" s="89" t="s">
        <v>245</v>
      </c>
      <c r="D96" s="89" t="s">
        <v>133</v>
      </c>
      <c r="E96" s="89" t="s">
        <v>55</v>
      </c>
      <c r="F96" s="89" t="s">
        <v>22</v>
      </c>
      <c r="G96" s="160">
        <v>42707</v>
      </c>
      <c r="H96" s="90"/>
      <c r="I96" s="91"/>
    </row>
    <row r="97" spans="1:9" ht="114.75">
      <c r="A97" s="89" t="str">
        <f>IF(OR(B97&lt;&gt;"",D97&lt;&gt;""),"["&amp;TEXT($B$2,"##")&amp;"-"&amp;TEXT(ROW()-14,"##")&amp;"]","")</f>
        <v>[Account Module-83]</v>
      </c>
      <c r="B97" s="89" t="s">
        <v>246</v>
      </c>
      <c r="C97" s="89" t="s">
        <v>130</v>
      </c>
      <c r="D97" s="89" t="s">
        <v>247</v>
      </c>
      <c r="E97" s="89" t="s">
        <v>55</v>
      </c>
      <c r="F97" s="89" t="s">
        <v>22</v>
      </c>
      <c r="G97" s="160">
        <v>42707</v>
      </c>
      <c r="H97" s="90"/>
      <c r="I97" s="91"/>
    </row>
    <row r="98" spans="1:9" s="156" customFormat="1" ht="25.5">
      <c r="A98" s="152" t="str">
        <f t="shared" ref="A98:A117" si="6">IF(OR(B98&lt;&gt;"",D98&lt;&gt;""),"["&amp;TEXT($B$2,"##")&amp;"-"&amp;TEXT(ROW()-14,"##")&amp;"]","")</f>
        <v>[Account Module-84]</v>
      </c>
      <c r="B98" s="152" t="s">
        <v>285</v>
      </c>
      <c r="C98" s="152" t="s">
        <v>286</v>
      </c>
      <c r="D98" s="152" t="s">
        <v>319</v>
      </c>
      <c r="E98" s="152" t="s">
        <v>55</v>
      </c>
      <c r="F98" s="152" t="s">
        <v>22</v>
      </c>
      <c r="G98" s="160">
        <v>42707</v>
      </c>
      <c r="H98" s="157"/>
      <c r="I98" s="155"/>
    </row>
    <row r="99" spans="1:9" s="156" customFormat="1" ht="25.5">
      <c r="A99" s="152" t="str">
        <f t="shared" si="6"/>
        <v>[Account Module-85]</v>
      </c>
      <c r="B99" s="152" t="s">
        <v>287</v>
      </c>
      <c r="C99" s="152" t="s">
        <v>288</v>
      </c>
      <c r="D99" s="152" t="s">
        <v>289</v>
      </c>
      <c r="E99" s="152" t="s">
        <v>55</v>
      </c>
      <c r="F99" s="152" t="s">
        <v>22</v>
      </c>
      <c r="G99" s="160">
        <v>42707</v>
      </c>
      <c r="H99" s="157"/>
      <c r="I99" s="155"/>
    </row>
    <row r="100" spans="1:9" s="156" customFormat="1" ht="25.5">
      <c r="A100" s="152" t="str">
        <f t="shared" si="6"/>
        <v>[Account Module-86]</v>
      </c>
      <c r="B100" s="152" t="s">
        <v>290</v>
      </c>
      <c r="C100" s="152" t="s">
        <v>291</v>
      </c>
      <c r="D100" s="152" t="s">
        <v>319</v>
      </c>
      <c r="E100" s="152" t="s">
        <v>55</v>
      </c>
      <c r="F100" s="152" t="s">
        <v>22</v>
      </c>
      <c r="G100" s="160">
        <v>42707</v>
      </c>
      <c r="H100" s="157"/>
      <c r="I100" s="155"/>
    </row>
    <row r="101" spans="1:9" s="156" customFormat="1" ht="77.25" customHeight="1">
      <c r="A101" s="152" t="str">
        <f t="shared" si="6"/>
        <v>[Account Module-87]</v>
      </c>
      <c r="B101" s="152" t="s">
        <v>295</v>
      </c>
      <c r="C101" s="152" t="s">
        <v>292</v>
      </c>
      <c r="D101" s="152" t="s">
        <v>319</v>
      </c>
      <c r="E101" s="152" t="s">
        <v>55</v>
      </c>
      <c r="F101" s="152" t="s">
        <v>22</v>
      </c>
      <c r="G101" s="160">
        <v>42707</v>
      </c>
      <c r="H101" s="157"/>
      <c r="I101" s="155"/>
    </row>
    <row r="102" spans="1:9" s="156" customFormat="1" ht="77.25" customHeight="1">
      <c r="A102" s="152" t="str">
        <f t="shared" si="6"/>
        <v>[Account Module-88]</v>
      </c>
      <c r="B102" s="152" t="s">
        <v>293</v>
      </c>
      <c r="C102" s="152" t="s">
        <v>294</v>
      </c>
      <c r="D102" s="153" t="s">
        <v>275</v>
      </c>
      <c r="E102" s="158" t="s">
        <v>55</v>
      </c>
      <c r="F102" s="152" t="s">
        <v>22</v>
      </c>
      <c r="G102" s="160">
        <v>42707</v>
      </c>
      <c r="H102" s="157"/>
      <c r="I102" s="155"/>
    </row>
    <row r="103" spans="1:9" s="156" customFormat="1" ht="77.25" customHeight="1">
      <c r="A103" s="152" t="str">
        <f t="shared" si="6"/>
        <v>[Account Module-89]</v>
      </c>
      <c r="B103" s="152" t="s">
        <v>296</v>
      </c>
      <c r="C103" s="152" t="s">
        <v>297</v>
      </c>
      <c r="D103" s="153" t="s">
        <v>275</v>
      </c>
      <c r="E103" s="158" t="s">
        <v>55</v>
      </c>
      <c r="F103" s="152" t="s">
        <v>22</v>
      </c>
      <c r="G103" s="160">
        <v>42707</v>
      </c>
      <c r="H103" s="157"/>
      <c r="I103" s="155"/>
    </row>
    <row r="104" spans="1:9" ht="51">
      <c r="A104" s="163" t="str">
        <f t="shared" si="6"/>
        <v>[Account Module-90]</v>
      </c>
      <c r="B104" s="163" t="s">
        <v>131</v>
      </c>
      <c r="C104" s="163" t="s">
        <v>150</v>
      </c>
      <c r="D104" s="163" t="s">
        <v>132</v>
      </c>
      <c r="E104" s="163" t="s">
        <v>55</v>
      </c>
      <c r="F104" s="163" t="s">
        <v>24</v>
      </c>
      <c r="G104" s="167">
        <v>42707</v>
      </c>
      <c r="H104" s="175"/>
      <c r="I104" s="91"/>
    </row>
    <row r="105" spans="1:9" ht="38.25">
      <c r="A105" s="163" t="str">
        <f t="shared" si="6"/>
        <v>[Account Module-91]</v>
      </c>
      <c r="B105" s="163" t="s">
        <v>134</v>
      </c>
      <c r="C105" s="163" t="s">
        <v>151</v>
      </c>
      <c r="D105" s="163" t="s">
        <v>136</v>
      </c>
      <c r="E105" s="163" t="s">
        <v>55</v>
      </c>
      <c r="F105" s="163" t="s">
        <v>24</v>
      </c>
      <c r="G105" s="167">
        <v>42707</v>
      </c>
      <c r="H105" s="175"/>
      <c r="I105" s="91"/>
    </row>
    <row r="106" spans="1:9" ht="38.25">
      <c r="A106" s="163" t="str">
        <f t="shared" si="6"/>
        <v>[Account Module-92]</v>
      </c>
      <c r="B106" s="163" t="s">
        <v>137</v>
      </c>
      <c r="C106" s="163" t="s">
        <v>152</v>
      </c>
      <c r="D106" s="163" t="s">
        <v>138</v>
      </c>
      <c r="E106" s="163" t="s">
        <v>55</v>
      </c>
      <c r="F106" s="163" t="s">
        <v>24</v>
      </c>
      <c r="G106" s="167">
        <v>42707</v>
      </c>
      <c r="H106" s="175"/>
      <c r="I106" s="91"/>
    </row>
    <row r="107" spans="1:9" ht="38.25">
      <c r="A107" s="163" t="str">
        <f>IF(OR(B107&lt;&gt;"",D107&lt;&gt;""),"["&amp;TEXT($B$2,"##")&amp;"-"&amp;TEXT(ROW()-14,"##")&amp;"]","")</f>
        <v>[Account Module-93]</v>
      </c>
      <c r="B107" s="163" t="s">
        <v>139</v>
      </c>
      <c r="C107" s="163" t="s">
        <v>153</v>
      </c>
      <c r="D107" s="163" t="s">
        <v>138</v>
      </c>
      <c r="E107" s="163" t="s">
        <v>55</v>
      </c>
      <c r="F107" s="163" t="s">
        <v>24</v>
      </c>
      <c r="G107" s="167">
        <v>42707</v>
      </c>
      <c r="H107" s="175"/>
      <c r="I107" s="91"/>
    </row>
    <row r="108" spans="1:9" ht="38.25">
      <c r="A108" s="89" t="str">
        <f>IF(OR(B108&lt;&gt;"",D108&lt;&gt;""),"["&amp;TEXT($B$2,"##")&amp;"-"&amp;TEXT(ROW()-14,"##")&amp;"]","")</f>
        <v>[Account Module-94]</v>
      </c>
      <c r="B108" s="89" t="s">
        <v>249</v>
      </c>
      <c r="C108" s="89" t="s">
        <v>250</v>
      </c>
      <c r="D108" s="89" t="s">
        <v>141</v>
      </c>
      <c r="E108" s="89" t="s">
        <v>55</v>
      </c>
      <c r="F108" s="89" t="s">
        <v>22</v>
      </c>
      <c r="G108" s="160">
        <v>42707</v>
      </c>
      <c r="H108" s="90"/>
      <c r="I108" s="91"/>
    </row>
    <row r="109" spans="1:9" ht="38.25">
      <c r="A109" s="89" t="str">
        <f>IF(OR(B109&lt;&gt;"",D109&lt;&gt;""),"["&amp;TEXT($B$2,"##")&amp;"-"&amp;TEXT(ROW()-14,"##")&amp;"]","")</f>
        <v>[Account Module-95]</v>
      </c>
      <c r="B109" s="89" t="s">
        <v>251</v>
      </c>
      <c r="C109" s="89" t="s">
        <v>252</v>
      </c>
      <c r="D109" s="89" t="s">
        <v>253</v>
      </c>
      <c r="E109" s="89" t="s">
        <v>55</v>
      </c>
      <c r="F109" s="89" t="s">
        <v>22</v>
      </c>
      <c r="G109" s="160">
        <v>42707</v>
      </c>
      <c r="H109" s="90"/>
      <c r="I109" s="91"/>
    </row>
    <row r="110" spans="1:9" ht="44.25" customHeight="1">
      <c r="A110" s="89" t="str">
        <f>IF(OR(B110&lt;&gt;"",D110&lt;&gt;""),"["&amp;TEXT($B$2,"##")&amp;"-"&amp;TEXT(ROW()-14,"##")&amp;"]","")</f>
        <v>[Account Module-96]</v>
      </c>
      <c r="B110" s="89" t="s">
        <v>254</v>
      </c>
      <c r="C110" s="89" t="s">
        <v>255</v>
      </c>
      <c r="D110" s="89" t="s">
        <v>253</v>
      </c>
      <c r="E110" s="89" t="s">
        <v>55</v>
      </c>
      <c r="F110" s="89" t="s">
        <v>22</v>
      </c>
      <c r="G110" s="160">
        <v>42707</v>
      </c>
      <c r="H110" s="90"/>
      <c r="I110" s="91"/>
    </row>
    <row r="111" spans="1:9" ht="53.25" customHeight="1">
      <c r="A111" s="89" t="str">
        <f t="shared" si="6"/>
        <v>[Account Module-97]</v>
      </c>
      <c r="B111" s="89" t="s">
        <v>140</v>
      </c>
      <c r="C111" s="89" t="s">
        <v>154</v>
      </c>
      <c r="D111" s="89" t="s">
        <v>141</v>
      </c>
      <c r="E111" s="89" t="s">
        <v>55</v>
      </c>
      <c r="F111" s="89" t="s">
        <v>22</v>
      </c>
      <c r="G111" s="160">
        <v>42707</v>
      </c>
      <c r="H111" s="90"/>
      <c r="I111" s="91"/>
    </row>
    <row r="112" spans="1:9" ht="51">
      <c r="A112" s="89" t="str">
        <f t="shared" si="6"/>
        <v>[Account Module-98]</v>
      </c>
      <c r="B112" s="89" t="s">
        <v>256</v>
      </c>
      <c r="C112" s="89" t="s">
        <v>363</v>
      </c>
      <c r="D112" s="89" t="s">
        <v>364</v>
      </c>
      <c r="E112" s="89" t="s">
        <v>55</v>
      </c>
      <c r="F112" s="89" t="s">
        <v>22</v>
      </c>
      <c r="G112" s="160">
        <v>42707</v>
      </c>
      <c r="H112" s="90"/>
      <c r="I112" s="91"/>
    </row>
    <row r="113" spans="1:9" s="151" customFormat="1" ht="44.25" customHeight="1">
      <c r="A113" s="145" t="str">
        <f t="shared" si="6"/>
        <v>[Account Module-99]</v>
      </c>
      <c r="B113" s="145" t="s">
        <v>258</v>
      </c>
      <c r="C113" s="145" t="s">
        <v>260</v>
      </c>
      <c r="D113" s="145" t="s">
        <v>301</v>
      </c>
      <c r="E113" s="145" t="s">
        <v>55</v>
      </c>
      <c r="F113" s="145" t="s">
        <v>22</v>
      </c>
      <c r="G113" s="160">
        <v>42707</v>
      </c>
      <c r="H113" s="148"/>
      <c r="I113" s="149"/>
    </row>
    <row r="114" spans="1:9" ht="53.25" customHeight="1">
      <c r="A114" s="89" t="str">
        <f t="shared" si="6"/>
        <v>[Account Module-100]</v>
      </c>
      <c r="B114" s="89" t="s">
        <v>257</v>
      </c>
      <c r="C114" s="89" t="s">
        <v>263</v>
      </c>
      <c r="D114" s="89" t="s">
        <v>178</v>
      </c>
      <c r="E114" s="89" t="s">
        <v>55</v>
      </c>
      <c r="F114" s="89" t="s">
        <v>22</v>
      </c>
      <c r="G114" s="160">
        <v>42707</v>
      </c>
      <c r="H114" s="90"/>
      <c r="I114" s="91"/>
    </row>
    <row r="115" spans="1:9" ht="63.75">
      <c r="A115" s="89" t="str">
        <f t="shared" si="6"/>
        <v>[Account Module-101]</v>
      </c>
      <c r="B115" s="89" t="s">
        <v>259</v>
      </c>
      <c r="C115" s="89" t="s">
        <v>365</v>
      </c>
      <c r="D115" s="89" t="s">
        <v>366</v>
      </c>
      <c r="E115" s="89" t="s">
        <v>55</v>
      </c>
      <c r="F115" s="89" t="s">
        <v>22</v>
      </c>
      <c r="G115" s="160">
        <v>42707</v>
      </c>
      <c r="H115" s="90"/>
      <c r="I115" s="91"/>
    </row>
    <row r="116" spans="1:9" s="151" customFormat="1" ht="38.25">
      <c r="A116" s="145" t="str">
        <f t="shared" si="6"/>
        <v>[Account Module-102]</v>
      </c>
      <c r="B116" s="145" t="s">
        <v>261</v>
      </c>
      <c r="C116" s="145" t="s">
        <v>260</v>
      </c>
      <c r="D116" s="145" t="s">
        <v>301</v>
      </c>
      <c r="E116" s="145" t="s">
        <v>55</v>
      </c>
      <c r="F116" s="145" t="s">
        <v>22</v>
      </c>
      <c r="G116" s="160">
        <v>42707</v>
      </c>
      <c r="H116" s="148"/>
      <c r="I116" s="149"/>
    </row>
    <row r="117" spans="1:9" ht="51">
      <c r="A117" s="89" t="str">
        <f t="shared" si="6"/>
        <v>[Account Module-103]</v>
      </c>
      <c r="B117" s="89" t="s">
        <v>262</v>
      </c>
      <c r="C117" s="89" t="s">
        <v>264</v>
      </c>
      <c r="D117" s="89" t="s">
        <v>179</v>
      </c>
      <c r="E117" s="89" t="s">
        <v>55</v>
      </c>
      <c r="F117" s="89" t="s">
        <v>22</v>
      </c>
      <c r="G117" s="160">
        <v>42707</v>
      </c>
      <c r="H117" s="90"/>
      <c r="I117" s="91"/>
    </row>
  </sheetData>
  <autoFilter ref="A8:H30"/>
  <mergeCells count="5">
    <mergeCell ref="E6:F6"/>
    <mergeCell ref="B2:F2"/>
    <mergeCell ref="B3:F3"/>
    <mergeCell ref="B4:F4"/>
    <mergeCell ref="E5:F5"/>
  </mergeCells>
  <phoneticPr fontId="0" type="noConversion"/>
  <dataValidations count="1">
    <dataValidation type="list" allowBlank="1" showErrorMessage="1" sqref="F1:F3 F7:F213">
      <formula1>$J$2:$J$6</formula1>
      <formula2>0</formula2>
    </dataValidation>
  </dataValidations>
  <pageMargins left="0.74791666666666667" right="0.25" top="0.75" bottom="0.98402777777777772" header="0.5" footer="0.5"/>
  <pageSetup paperSize="9" firstPageNumber="0" orientation="landscape" horizontalDpi="300" verticalDpi="300" r:id="rId1"/>
  <headerFooter alignWithMargins="0">
    <oddHeader>&amp;LFacilitate_Test Case\Company&amp;Rv1.0</oddHeader>
    <oddFooter>&amp;L&amp;"Tahoma,Regular"&amp;8 02ae-BM/PM/HDCV/FSOFT v2/0&amp;C&amp;"Tahoma,Regular"&amp;10Internal use&amp;R&amp;"Tahoma,Regular"&amp;8&amp;P/&amp;N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"/>
  <sheetViews>
    <sheetView workbookViewId="0"/>
  </sheetViews>
  <sheetFormatPr defaultRowHeight="13.5"/>
  <cols>
    <col min="1" max="1" width="9" customWidth="1"/>
    <col min="2" max="2" width="61.75" customWidth="1"/>
    <col min="3" max="3" width="27.25" customWidth="1"/>
  </cols>
  <sheetData>
    <row r="1" spans="1:3" ht="20.25">
      <c r="A1" s="132" t="s">
        <v>56</v>
      </c>
    </row>
    <row r="2" spans="1:3" ht="14.25" thickBot="1"/>
    <row r="3" spans="1:3" ht="14.25">
      <c r="A3" s="133" t="s">
        <v>16</v>
      </c>
      <c r="B3" s="134" t="s">
        <v>57</v>
      </c>
      <c r="C3" s="135" t="s">
        <v>58</v>
      </c>
    </row>
    <row r="4" spans="1:3" s="141" customFormat="1" ht="15">
      <c r="A4" s="140" t="s">
        <v>59</v>
      </c>
      <c r="B4" s="139" t="s">
        <v>122</v>
      </c>
      <c r="C4" s="139"/>
    </row>
    <row r="5" spans="1:3" s="141" customFormat="1" ht="15">
      <c r="A5" s="140" t="s">
        <v>60</v>
      </c>
      <c r="B5" s="139" t="s">
        <v>100</v>
      </c>
      <c r="C5" s="139"/>
    </row>
    <row r="6" spans="1:3" s="141" customFormat="1" ht="15">
      <c r="A6" s="140" t="s">
        <v>61</v>
      </c>
      <c r="B6" s="139" t="s">
        <v>86</v>
      </c>
      <c r="C6" s="139"/>
    </row>
    <row r="7" spans="1:3" s="141" customFormat="1" ht="15">
      <c r="A7" s="140" t="s">
        <v>62</v>
      </c>
      <c r="B7" s="139" t="s">
        <v>207</v>
      </c>
      <c r="C7" s="139"/>
    </row>
    <row r="8" spans="1:3" s="141" customFormat="1" ht="15">
      <c r="A8" s="140" t="s">
        <v>63</v>
      </c>
      <c r="B8" s="139" t="s">
        <v>68</v>
      </c>
      <c r="C8" s="139"/>
    </row>
    <row r="9" spans="1:3" s="141" customFormat="1" ht="15">
      <c r="A9" s="140" t="s">
        <v>64</v>
      </c>
      <c r="B9" s="139" t="s">
        <v>72</v>
      </c>
      <c r="C9" s="139"/>
    </row>
    <row r="10" spans="1:3" s="141" customFormat="1" ht="15">
      <c r="A10" s="140" t="s">
        <v>65</v>
      </c>
      <c r="B10" s="139" t="s">
        <v>123</v>
      </c>
      <c r="C10" s="139"/>
    </row>
    <row r="11" spans="1:3" s="141" customFormat="1" ht="15">
      <c r="A11" s="140" t="s">
        <v>66</v>
      </c>
      <c r="B11" s="139" t="s">
        <v>97</v>
      </c>
      <c r="C11" s="139"/>
    </row>
    <row r="12" spans="1:3" s="141" customFormat="1" ht="15">
      <c r="A12" s="140" t="s">
        <v>67</v>
      </c>
      <c r="B12" s="139" t="s">
        <v>233</v>
      </c>
      <c r="C12" s="139"/>
    </row>
    <row r="13" spans="1:3" s="141" customFormat="1" ht="20.25" customHeight="1">
      <c r="A13" s="140" t="s">
        <v>69</v>
      </c>
      <c r="B13" s="142" t="s">
        <v>435</v>
      </c>
      <c r="C13" s="139"/>
    </row>
    <row r="14" spans="1:3" s="141" customFormat="1" ht="15">
      <c r="A14" s="140" t="s">
        <v>70</v>
      </c>
      <c r="B14" s="139" t="s">
        <v>432</v>
      </c>
      <c r="C14" s="139"/>
    </row>
    <row r="15" spans="1:3" s="141" customFormat="1" ht="15">
      <c r="A15" s="140" t="s">
        <v>71</v>
      </c>
      <c r="B15" s="139" t="s">
        <v>104</v>
      </c>
      <c r="C15" s="139"/>
    </row>
    <row r="16" spans="1:3" s="141" customFormat="1" ht="15">
      <c r="A16" s="140" t="s">
        <v>73</v>
      </c>
      <c r="B16" s="139" t="s">
        <v>105</v>
      </c>
      <c r="C16" s="139"/>
    </row>
    <row r="17" spans="1:3" ht="15">
      <c r="A17" s="140" t="s">
        <v>74</v>
      </c>
      <c r="B17" s="139" t="s">
        <v>443</v>
      </c>
      <c r="C17" s="136"/>
    </row>
    <row r="18" spans="1:3" ht="15" customHeight="1">
      <c r="A18" s="140" t="s">
        <v>75</v>
      </c>
      <c r="B18" s="137" t="s">
        <v>113</v>
      </c>
      <c r="C18" s="136"/>
    </row>
    <row r="19" spans="1:3" ht="15" customHeight="1">
      <c r="A19" s="140" t="s">
        <v>76</v>
      </c>
      <c r="B19" s="137" t="s">
        <v>475</v>
      </c>
      <c r="C19" s="136"/>
    </row>
    <row r="20" spans="1:3" ht="16.5" customHeight="1">
      <c r="A20" s="140" t="s">
        <v>77</v>
      </c>
      <c r="B20" s="137" t="s">
        <v>106</v>
      </c>
      <c r="C20" s="136"/>
    </row>
    <row r="21" spans="1:3" ht="15">
      <c r="A21" s="140" t="s">
        <v>78</v>
      </c>
      <c r="B21" s="138" t="s">
        <v>115</v>
      </c>
      <c r="C21" s="136"/>
    </row>
    <row r="22" spans="1:3" ht="15">
      <c r="A22" s="140" t="s">
        <v>79</v>
      </c>
      <c r="B22" s="136" t="s">
        <v>116</v>
      </c>
      <c r="C22" s="136"/>
    </row>
    <row r="23" spans="1:3" ht="15">
      <c r="A23" s="140" t="s">
        <v>80</v>
      </c>
      <c r="B23" s="136" t="s">
        <v>117</v>
      </c>
      <c r="C23" s="136"/>
    </row>
    <row r="24" spans="1:3" ht="15">
      <c r="A24" s="140" t="s">
        <v>81</v>
      </c>
      <c r="B24" s="136" t="s">
        <v>112</v>
      </c>
      <c r="C24" s="136"/>
    </row>
    <row r="25" spans="1:3" ht="15">
      <c r="A25" s="140" t="s">
        <v>82</v>
      </c>
      <c r="B25" s="136" t="s">
        <v>111</v>
      </c>
      <c r="C25" s="136"/>
    </row>
    <row r="26" spans="1:3" ht="15">
      <c r="A26" s="140" t="s">
        <v>83</v>
      </c>
      <c r="B26" s="136" t="s">
        <v>126</v>
      </c>
      <c r="C26" s="136"/>
    </row>
    <row r="27" spans="1:3" ht="15">
      <c r="A27" s="140" t="s">
        <v>84</v>
      </c>
      <c r="B27" s="136" t="s">
        <v>135</v>
      </c>
      <c r="C27" s="136"/>
    </row>
    <row r="28" spans="1:3" ht="15">
      <c r="A28" s="140" t="s">
        <v>85</v>
      </c>
      <c r="B28" s="136" t="s">
        <v>248</v>
      </c>
      <c r="C28" s="136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/>
  </sheetViews>
  <sheetFormatPr defaultRowHeight="12.75"/>
  <cols>
    <col min="1" max="1" width="9" style="8"/>
    <col min="2" max="2" width="13.5" style="8" customWidth="1"/>
    <col min="3" max="3" width="19.375" style="8" customWidth="1"/>
    <col min="4" max="7" width="9" style="8"/>
    <col min="8" max="9" width="33.125" style="8" customWidth="1"/>
    <col min="10" max="16384" width="9" style="8"/>
  </cols>
  <sheetData>
    <row r="1" spans="1:8" ht="25.5" customHeight="1">
      <c r="B1" s="194" t="s">
        <v>38</v>
      </c>
      <c r="C1" s="194"/>
      <c r="D1" s="194"/>
      <c r="E1" s="194"/>
      <c r="F1" s="194"/>
      <c r="G1" s="194"/>
      <c r="H1" s="194"/>
    </row>
    <row r="2" spans="1:8" ht="14.25" customHeight="1">
      <c r="A2" s="96"/>
      <c r="B2" s="96"/>
      <c r="C2" s="97"/>
      <c r="D2" s="97"/>
      <c r="E2" s="97"/>
      <c r="F2" s="97"/>
      <c r="G2" s="97"/>
      <c r="H2" s="98"/>
    </row>
    <row r="3" spans="1:8" ht="12" customHeight="1">
      <c r="B3" s="11" t="s">
        <v>1</v>
      </c>
      <c r="C3" s="187" t="str">
        <f>Cover!C4</f>
        <v>Bookaholic Social Network</v>
      </c>
      <c r="D3" s="187"/>
      <c r="E3" s="192" t="s">
        <v>2</v>
      </c>
      <c r="F3" s="192"/>
      <c r="G3" s="99"/>
      <c r="H3" s="100" t="s">
        <v>47</v>
      </c>
    </row>
    <row r="4" spans="1:8" ht="12" customHeight="1">
      <c r="B4" s="11" t="s">
        <v>3</v>
      </c>
      <c r="C4" s="187" t="str">
        <f>Cover!C5</f>
        <v>BSN</v>
      </c>
      <c r="D4" s="187"/>
      <c r="E4" s="192" t="s">
        <v>4</v>
      </c>
      <c r="F4" s="192"/>
      <c r="G4" s="99"/>
      <c r="H4" s="100" t="s">
        <v>47</v>
      </c>
    </row>
    <row r="5" spans="1:8" ht="12" customHeight="1">
      <c r="B5" s="101" t="s">
        <v>5</v>
      </c>
      <c r="C5" s="187" t="str">
        <f>C4&amp;"_"&amp;"Test Report"&amp;"_"&amp;"v1.0"</f>
        <v>BSN_Test Report_v1.0</v>
      </c>
      <c r="D5" s="187"/>
      <c r="E5" s="192" t="s">
        <v>6</v>
      </c>
      <c r="F5" s="192"/>
      <c r="G5" s="99"/>
      <c r="H5" s="102"/>
    </row>
    <row r="6" spans="1:8" ht="21.75" customHeight="1">
      <c r="A6" s="96"/>
      <c r="B6" s="101" t="s">
        <v>39</v>
      </c>
      <c r="C6" s="193"/>
      <c r="D6" s="193"/>
      <c r="E6" s="193"/>
      <c r="F6" s="193"/>
      <c r="G6" s="193"/>
      <c r="H6" s="193"/>
    </row>
    <row r="7" spans="1:8" ht="14.25" customHeight="1">
      <c r="A7" s="96"/>
      <c r="B7" s="103"/>
      <c r="C7" s="104"/>
      <c r="D7" s="97"/>
      <c r="E7" s="97"/>
      <c r="F7" s="97"/>
      <c r="G7" s="97"/>
      <c r="H7" s="98"/>
    </row>
    <row r="8" spans="1:8">
      <c r="B8" s="103"/>
      <c r="C8" s="104"/>
      <c r="D8" s="97"/>
      <c r="E8" s="97"/>
      <c r="F8" s="97"/>
      <c r="G8" s="97"/>
      <c r="H8" s="98"/>
    </row>
    <row r="9" spans="1:8">
      <c r="A9" s="105"/>
      <c r="B9" s="105"/>
      <c r="C9" s="105"/>
      <c r="D9" s="105"/>
      <c r="E9" s="105"/>
      <c r="F9" s="105"/>
      <c r="G9" s="105"/>
      <c r="H9" s="105"/>
    </row>
    <row r="10" spans="1:8">
      <c r="A10" s="106"/>
      <c r="B10" s="107" t="s">
        <v>16</v>
      </c>
      <c r="C10" s="108" t="s">
        <v>40</v>
      </c>
      <c r="D10" s="109" t="s">
        <v>22</v>
      </c>
      <c r="E10" s="108" t="s">
        <v>24</v>
      </c>
      <c r="F10" s="108" t="s">
        <v>26</v>
      </c>
      <c r="G10" s="110" t="s">
        <v>27</v>
      </c>
      <c r="H10" s="111" t="s">
        <v>41</v>
      </c>
    </row>
    <row r="11" spans="1:8">
      <c r="A11" s="112"/>
      <c r="B11" s="113">
        <v>1</v>
      </c>
      <c r="C11" s="114" t="str">
        <f>'Account Module'!B2</f>
        <v>Account Module</v>
      </c>
      <c r="D11" s="115">
        <f>'Account Module'!A6</f>
        <v>45</v>
      </c>
      <c r="E11" s="115">
        <f>'Account Module'!B6</f>
        <v>59</v>
      </c>
      <c r="F11" s="115">
        <f>'Account Module'!C6</f>
        <v>0</v>
      </c>
      <c r="G11" s="116">
        <f>'Account Module'!D6</f>
        <v>0</v>
      </c>
      <c r="H11" s="117">
        <f>'Account Module'!E6</f>
        <v>104</v>
      </c>
    </row>
    <row r="12" spans="1:8">
      <c r="A12" s="112"/>
      <c r="B12" s="113">
        <v>2</v>
      </c>
      <c r="C12" s="114" t="str">
        <f>'Admin Module'!B2</f>
        <v>Admin module</v>
      </c>
      <c r="D12" s="115">
        <f>'Admin Module'!A6</f>
        <v>149</v>
      </c>
      <c r="E12" s="115">
        <f>'Admin Module'!B6</f>
        <v>25</v>
      </c>
      <c r="F12" s="115">
        <f>'Admin Module'!C6</f>
        <v>0</v>
      </c>
      <c r="G12" s="116">
        <f>'Admin Module'!D6</f>
        <v>0</v>
      </c>
      <c r="H12" s="117">
        <f>'Admin Module'!E6</f>
        <v>174</v>
      </c>
    </row>
    <row r="13" spans="1:8">
      <c r="A13" s="112"/>
      <c r="B13" s="118"/>
      <c r="C13" s="119" t="s">
        <v>42</v>
      </c>
      <c r="D13" s="120">
        <f>SUM(D9:D12)</f>
        <v>194</v>
      </c>
      <c r="E13" s="120">
        <f>SUM(E9:E12)</f>
        <v>84</v>
      </c>
      <c r="F13" s="120">
        <f>SUM(F9:F12)</f>
        <v>0</v>
      </c>
      <c r="G13" s="120">
        <f>SUM(G9:G12)</f>
        <v>0</v>
      </c>
      <c r="H13" s="121">
        <f>SUM(H9:H12)</f>
        <v>278</v>
      </c>
    </row>
    <row r="14" spans="1:8">
      <c r="A14" s="105"/>
      <c r="B14" s="122"/>
      <c r="C14" s="105"/>
      <c r="D14" s="123"/>
      <c r="E14" s="124"/>
      <c r="F14" s="124"/>
      <c r="G14" s="124"/>
      <c r="H14" s="124"/>
    </row>
    <row r="15" spans="1:8">
      <c r="A15" s="105"/>
      <c r="B15" s="105"/>
      <c r="C15" s="125" t="s">
        <v>43</v>
      </c>
      <c r="D15" s="105"/>
      <c r="E15" s="126">
        <f>(D13+E13)*100/(H13-G13)</f>
        <v>100</v>
      </c>
      <c r="F15" s="105" t="s">
        <v>44</v>
      </c>
      <c r="G15" s="105"/>
      <c r="H15" s="81"/>
    </row>
    <row r="16" spans="1:8">
      <c r="A16" s="105"/>
      <c r="B16" s="105"/>
      <c r="C16" s="125" t="s">
        <v>45</v>
      </c>
      <c r="D16" s="105"/>
      <c r="E16" s="126">
        <f>D13*100/(H13-G13)</f>
        <v>69.7841726618705</v>
      </c>
      <c r="F16" s="105" t="s">
        <v>44</v>
      </c>
      <c r="G16" s="105"/>
      <c r="H16" s="81"/>
    </row>
    <row r="17" spans="3:4">
      <c r="C17" s="105"/>
      <c r="D17" s="105"/>
    </row>
  </sheetData>
  <mergeCells count="8">
    <mergeCell ref="C5:D5"/>
    <mergeCell ref="E5:F5"/>
    <mergeCell ref="C6:H6"/>
    <mergeCell ref="B1:H1"/>
    <mergeCell ref="C3:D3"/>
    <mergeCell ref="E3:F3"/>
    <mergeCell ref="C4:D4"/>
    <mergeCell ref="E4:F4"/>
  </mergeCells>
  <phoneticPr fontId="0" type="noConversion"/>
  <pageMargins left="0.74791666666666667" right="0.74791666666666667" top="0.98402777777777783" bottom="0.98402777777777772" header="0.51180555555555562" footer="0.5"/>
  <pageSetup firstPageNumber="0" orientation="landscape" horizontalDpi="300" verticalDpi="300" r:id="rId1"/>
  <headerFooter alignWithMargins="0">
    <oddFooter>&amp;L&amp;"Tahoma,Regular"&amp;8 02ae-BM/PM/HDCV/FSOFT v2/0&amp;C&amp;"tahoma,Regular"&amp;8Internal use&amp;R&amp;"Tahoma,Regular"&amp;8&amp;P/&amp;N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Cover</vt:lpstr>
      <vt:lpstr>Test case List</vt:lpstr>
      <vt:lpstr>Admin Module</vt:lpstr>
      <vt:lpstr>Account Module</vt:lpstr>
      <vt:lpstr>Message Rules</vt:lpstr>
      <vt:lpstr>Test Report</vt:lpstr>
    </vt:vector>
  </TitlesOfParts>
  <Company>FSOFT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Test case</dc:title>
  <dc:subject>v1/0</dc:subject>
  <dc:description>Updates sheet Cover: Add logo, document code, creator, reviewer/approver._x000d_
Add sheet Test Case List._x000d_
Change Sheet Company, User, Provider to Modules. Add column Inter-test case dependent. Update these sheets._x000d_
Update Test Report_x000d_
</dc:description>
  <cp:lastModifiedBy>Hải Chu Minh</cp:lastModifiedBy>
  <dcterms:created xsi:type="dcterms:W3CDTF">2016-12-02T07:01:30Z</dcterms:created>
  <dcterms:modified xsi:type="dcterms:W3CDTF">2016-12-09T23:43:16Z</dcterms:modified>
  <cp:category>BM</cp:category>
</cp:coreProperties>
</file>