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GAULUOI\Desktop\"/>
    </mc:Choice>
  </mc:AlternateContent>
  <bookViews>
    <workbookView xWindow="0" yWindow="0" windowWidth="20490" windowHeight="7530" tabRatio="821"/>
  </bookViews>
  <sheets>
    <sheet name="Cover" sheetId="1" r:id="rId1"/>
    <sheet name="Test case List" sheetId="2" r:id="rId2"/>
    <sheet name="Admin Module" sheetId="4" r:id="rId3"/>
    <sheet name="Account Module" sheetId="3" r:id="rId4"/>
    <sheet name="Group Module" sheetId="7" r:id="rId5"/>
    <sheet name="Post Management Module" sheetId="8" r:id="rId6"/>
    <sheet name="Interaction Module" sheetId="9" r:id="rId7"/>
    <sheet name="Book Module" sheetId="10" r:id="rId8"/>
    <sheet name="Message Rules" sheetId="6" r:id="rId9"/>
    <sheet name="Test Report" sheetId="5" r:id="rId10"/>
  </sheets>
  <definedNames>
    <definedName name="_xlnm._FilterDatabase" localSheetId="3" hidden="1">'Account Module'!$A$8:$H$30</definedName>
    <definedName name="_xlnm._FilterDatabase" localSheetId="2" hidden="1">'Admin Module'!$A$8:$H$30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A49" i="9" l="1"/>
  <c r="A48" i="9"/>
  <c r="A47" i="9"/>
  <c r="A46" i="9"/>
  <c r="A45" i="9"/>
  <c r="A44" i="9"/>
  <c r="A43" i="9"/>
  <c r="C6" i="1" l="1"/>
  <c r="H16" i="5" l="1"/>
  <c r="E16" i="5"/>
  <c r="F16" i="5"/>
  <c r="G16" i="5"/>
  <c r="D16" i="5"/>
  <c r="D14" i="5"/>
  <c r="A33" i="10"/>
  <c r="A32" i="10"/>
  <c r="A31" i="10"/>
  <c r="A30" i="10"/>
  <c r="A29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10" i="10"/>
  <c r="E6" i="10" s="1"/>
  <c r="C6" i="10" s="1"/>
  <c r="D6" i="10"/>
  <c r="B6" i="10"/>
  <c r="A6" i="10"/>
  <c r="A42" i="9"/>
  <c r="A40" i="9"/>
  <c r="A39" i="9"/>
  <c r="A38" i="9"/>
  <c r="A37" i="9"/>
  <c r="A36" i="9"/>
  <c r="A35" i="9"/>
  <c r="A34" i="9"/>
  <c r="A33" i="9"/>
  <c r="A31" i="9"/>
  <c r="A30" i="9"/>
  <c r="A28" i="9"/>
  <c r="A27" i="9"/>
  <c r="A25" i="9"/>
  <c r="A24" i="9"/>
  <c r="A23" i="9"/>
  <c r="A22" i="9"/>
  <c r="A21" i="9"/>
  <c r="A20" i="9"/>
  <c r="A19" i="9"/>
  <c r="A18" i="9"/>
  <c r="A16" i="9"/>
  <c r="A15" i="9"/>
  <c r="A14" i="9"/>
  <c r="A13" i="9"/>
  <c r="A12" i="9"/>
  <c r="A11" i="9"/>
  <c r="A10" i="9"/>
  <c r="D6" i="9"/>
  <c r="G15" i="5" s="1"/>
  <c r="B6" i="9"/>
  <c r="E15" i="5" s="1"/>
  <c r="A6" i="9"/>
  <c r="D15" i="5" s="1"/>
  <c r="E6" i="9" l="1"/>
  <c r="E6" i="7"/>
  <c r="C6" i="9" l="1"/>
  <c r="F15" i="5" s="1"/>
  <c r="H15" i="5"/>
  <c r="A298" i="4"/>
  <c r="A297" i="4"/>
  <c r="A296" i="4"/>
  <c r="A295" i="4"/>
  <c r="A294" i="4"/>
  <c r="A293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4" i="4"/>
  <c r="A275" i="4"/>
  <c r="A273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 l="1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05" i="4"/>
  <c r="A231" i="4"/>
  <c r="A229" i="4" l="1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09" i="4"/>
  <c r="A210" i="4"/>
  <c r="A193" i="4"/>
  <c r="A192" i="4"/>
  <c r="A191" i="4"/>
  <c r="A190" i="4"/>
  <c r="A189" i="4"/>
  <c r="A188" i="4"/>
  <c r="A187" i="4"/>
  <c r="A186" i="4"/>
  <c r="A157" i="4"/>
  <c r="A156" i="4"/>
  <c r="A155" i="4"/>
  <c r="A154" i="4"/>
  <c r="A153" i="4"/>
  <c r="A152" i="4"/>
  <c r="A151" i="4"/>
  <c r="A149" i="4"/>
  <c r="A150" i="4"/>
  <c r="A202" i="4"/>
  <c r="A201" i="4"/>
  <c r="A200" i="4"/>
  <c r="A199" i="4"/>
  <c r="A198" i="4"/>
  <c r="A197" i="4"/>
  <c r="A196" i="4"/>
  <c r="A195" i="4"/>
  <c r="A194" i="4"/>
  <c r="A159" i="4"/>
  <c r="A185" i="4"/>
  <c r="A184" i="4"/>
  <c r="A183" i="4"/>
  <c r="A182" i="4"/>
  <c r="A146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7" i="4"/>
  <c r="A168" i="4"/>
  <c r="A169" i="4"/>
  <c r="A166" i="4"/>
  <c r="A165" i="4"/>
  <c r="A164" i="4"/>
  <c r="A163" i="4"/>
  <c r="A162" i="4"/>
  <c r="A161" i="4"/>
  <c r="A160" i="4"/>
  <c r="A158" i="4"/>
  <c r="A120" i="4"/>
  <c r="A148" i="4"/>
  <c r="A147" i="4"/>
  <c r="A145" i="4"/>
  <c r="A144" i="4"/>
  <c r="A143" i="4"/>
  <c r="A142" i="4"/>
  <c r="A141" i="4"/>
  <c r="A140" i="4"/>
  <c r="A139" i="4"/>
  <c r="A138" i="4"/>
  <c r="A137" i="4"/>
  <c r="A135" i="4"/>
  <c r="A136" i="4"/>
  <c r="A133" i="4"/>
  <c r="A134" i="4"/>
  <c r="A128" i="4"/>
  <c r="A129" i="4"/>
  <c r="A130" i="4"/>
  <c r="A131" i="4"/>
  <c r="A132" i="4"/>
  <c r="A127" i="4" l="1"/>
  <c r="A126" i="4"/>
  <c r="A124" i="4"/>
  <c r="A125" i="4"/>
  <c r="A123" i="4"/>
  <c r="A122" i="4"/>
  <c r="A119" i="4"/>
  <c r="A121" i="4"/>
  <c r="A116" i="4"/>
  <c r="A117" i="4"/>
  <c r="A118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98" i="4"/>
  <c r="A99" i="4"/>
  <c r="A100" i="4"/>
  <c r="A97" i="4"/>
  <c r="A94" i="4" l="1"/>
  <c r="A93" i="4"/>
  <c r="A92" i="4"/>
  <c r="A91" i="4"/>
  <c r="A90" i="4"/>
  <c r="A89" i="4"/>
  <c r="A88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73" i="4"/>
  <c r="A18" i="4" l="1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4" i="3"/>
  <c r="A93" i="3"/>
  <c r="A92" i="3"/>
  <c r="A91" i="3"/>
  <c r="A90" i="3"/>
  <c r="A89" i="3"/>
  <c r="A88" i="3"/>
  <c r="A87" i="3"/>
  <c r="A86" i="3"/>
  <c r="A85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6" i="3"/>
  <c r="B6" i="3"/>
  <c r="A6" i="3"/>
  <c r="A25" i="4"/>
  <c r="A24" i="4"/>
  <c r="A28" i="4"/>
  <c r="A27" i="4"/>
  <c r="A26" i="4"/>
  <c r="A23" i="4"/>
  <c r="A22" i="4"/>
  <c r="A21" i="4"/>
  <c r="A20" i="4"/>
  <c r="A19" i="4"/>
  <c r="E6" i="3" l="1"/>
  <c r="C6" i="3" s="1"/>
  <c r="A17" i="4"/>
  <c r="A16" i="4"/>
  <c r="A15" i="4"/>
  <c r="A14" i="4"/>
  <c r="A13" i="4"/>
  <c r="A12" i="4"/>
  <c r="A11" i="4"/>
  <c r="A243" i="7" l="1"/>
  <c r="A244" i="7"/>
  <c r="A241" i="7"/>
  <c r="A242" i="7"/>
  <c r="A240" i="7"/>
  <c r="A239" i="7"/>
  <c r="A238" i="7"/>
  <c r="A235" i="7"/>
  <c r="A236" i="7"/>
  <c r="A237" i="7"/>
  <c r="A234" i="7"/>
  <c r="A232" i="7"/>
  <c r="A228" i="7"/>
  <c r="A230" i="7"/>
  <c r="A231" i="7"/>
  <c r="A229" i="7"/>
  <c r="A225" i="7"/>
  <c r="A226" i="7"/>
  <c r="A227" i="7"/>
  <c r="A224" i="7"/>
  <c r="A222" i="7"/>
  <c r="A221" i="7" l="1"/>
  <c r="A219" i="7"/>
  <c r="A220" i="7"/>
  <c r="A216" i="7"/>
  <c r="A217" i="7"/>
  <c r="A218" i="7"/>
  <c r="A212" i="7"/>
  <c r="A213" i="7"/>
  <c r="A214" i="7"/>
  <c r="A215" i="7"/>
  <c r="A209" i="7"/>
  <c r="A210" i="7"/>
  <c r="A211" i="7"/>
  <c r="A61" i="7"/>
  <c r="A200" i="7"/>
  <c r="A201" i="7"/>
  <c r="A202" i="7"/>
  <c r="A203" i="7"/>
  <c r="A204" i="7"/>
  <c r="A205" i="7"/>
  <c r="A206" i="7"/>
  <c r="A207" i="7"/>
  <c r="A208" i="7"/>
  <c r="A199" i="7"/>
  <c r="A195" i="7"/>
  <c r="A189" i="7"/>
  <c r="A190" i="7"/>
  <c r="A191" i="7"/>
  <c r="A192" i="7"/>
  <c r="A193" i="7"/>
  <c r="A194" i="7"/>
  <c r="A187" i="7" l="1"/>
  <c r="A18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58" i="7"/>
  <c r="A156" i="7"/>
  <c r="A154" i="7"/>
  <c r="A155" i="7"/>
  <c r="A144" i="7" l="1"/>
  <c r="A145" i="7"/>
  <c r="A146" i="7"/>
  <c r="A147" i="7"/>
  <c r="A148" i="7"/>
  <c r="A149" i="7"/>
  <c r="A150" i="7"/>
  <c r="A151" i="7"/>
  <c r="A152" i="7"/>
  <c r="A153" i="7"/>
  <c r="A143" i="7"/>
  <c r="A134" i="7"/>
  <c r="A135" i="7"/>
  <c r="A136" i="7"/>
  <c r="A137" i="7"/>
  <c r="A138" i="7"/>
  <c r="A139" i="7"/>
  <c r="A140" i="7"/>
  <c r="A141" i="7"/>
  <c r="A130" i="7"/>
  <c r="A131" i="7"/>
  <c r="A132" i="7"/>
  <c r="A133" i="7"/>
  <c r="A129" i="7"/>
  <c r="A111" i="7"/>
  <c r="A109" i="7"/>
  <c r="A110" i="7"/>
  <c r="A104" i="8"/>
  <c r="A103" i="8"/>
  <c r="A102" i="8"/>
  <c r="A85" i="8"/>
  <c r="A29" i="8"/>
  <c r="A28" i="8"/>
  <c r="A27" i="8"/>
  <c r="A58" i="8"/>
  <c r="A59" i="8"/>
  <c r="A60" i="8"/>
  <c r="A84" i="8"/>
  <c r="A52" i="8"/>
  <c r="A53" i="8"/>
  <c r="A54" i="8"/>
  <c r="A55" i="8"/>
  <c r="A56" i="8"/>
  <c r="A57" i="8"/>
  <c r="A21" i="8"/>
  <c r="A22" i="8"/>
  <c r="A23" i="8"/>
  <c r="A24" i="8"/>
  <c r="A25" i="8"/>
  <c r="A26" i="8"/>
  <c r="A83" i="8"/>
  <c r="A124" i="7"/>
  <c r="A125" i="7"/>
  <c r="A126" i="7"/>
  <c r="A127" i="7"/>
  <c r="A128" i="7"/>
  <c r="A120" i="7"/>
  <c r="A121" i="7"/>
  <c r="A122" i="7"/>
  <c r="A123" i="7"/>
  <c r="A108" i="7"/>
  <c r="A112" i="7"/>
  <c r="A113" i="7"/>
  <c r="A114" i="7"/>
  <c r="A115" i="7"/>
  <c r="A116" i="7"/>
  <c r="A117" i="7"/>
  <c r="A118" i="7"/>
  <c r="A119" i="7"/>
  <c r="A68" i="8"/>
  <c r="A37" i="8"/>
  <c r="A67" i="8"/>
  <c r="A36" i="8"/>
  <c r="A105" i="7"/>
  <c r="A106" i="7"/>
  <c r="A107" i="7"/>
  <c r="A104" i="7"/>
  <c r="A101" i="7"/>
  <c r="A76" i="7" l="1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75" i="7"/>
  <c r="A92" i="7"/>
  <c r="A93" i="7"/>
  <c r="A94" i="7"/>
  <c r="A95" i="7"/>
  <c r="A96" i="7"/>
  <c r="A97" i="7"/>
  <c r="A98" i="7"/>
  <c r="A99" i="7"/>
  <c r="A100" i="7"/>
  <c r="A91" i="7"/>
  <c r="A73" i="7"/>
  <c r="A70" i="7" l="1"/>
  <c r="A71" i="7"/>
  <c r="A72" i="7"/>
  <c r="A69" i="7"/>
  <c r="A63" i="7"/>
  <c r="A64" i="7"/>
  <c r="A65" i="7"/>
  <c r="A66" i="7"/>
  <c r="A67" i="7"/>
  <c r="A68" i="7"/>
  <c r="A62" i="7"/>
  <c r="A50" i="7" l="1"/>
  <c r="A51" i="7"/>
  <c r="A52" i="7"/>
  <c r="A53" i="7"/>
  <c r="A54" i="7"/>
  <c r="A55" i="7"/>
  <c r="A56" i="7"/>
  <c r="A57" i="7"/>
  <c r="A58" i="7"/>
  <c r="A59" i="7"/>
  <c r="A60" i="7"/>
  <c r="A49" i="7"/>
  <c r="A46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11" i="7"/>
  <c r="A108" i="8"/>
  <c r="A107" i="8"/>
  <c r="A89" i="8"/>
  <c r="A88" i="8"/>
  <c r="A35" i="8"/>
  <c r="A34" i="8"/>
  <c r="A66" i="8"/>
  <c r="A65" i="8"/>
  <c r="A100" i="8"/>
  <c r="A99" i="8"/>
  <c r="A81" i="8"/>
  <c r="A80" i="8"/>
  <c r="A98" i="8"/>
  <c r="A97" i="8"/>
  <c r="A78" i="8"/>
  <c r="A79" i="8"/>
  <c r="A63" i="8"/>
  <c r="A62" i="8"/>
  <c r="A32" i="8"/>
  <c r="A31" i="8"/>
  <c r="A14" i="8"/>
  <c r="A13" i="8"/>
  <c r="A12" i="8"/>
  <c r="A113" i="8"/>
  <c r="A112" i="8"/>
  <c r="A111" i="8"/>
  <c r="A110" i="8"/>
  <c r="A109" i="8"/>
  <c r="A106" i="8"/>
  <c r="A105" i="8"/>
  <c r="A101" i="8"/>
  <c r="A96" i="8"/>
  <c r="A94" i="8"/>
  <c r="A92" i="8"/>
  <c r="A93" i="8"/>
  <c r="A91" i="8"/>
  <c r="A90" i="8"/>
  <c r="A87" i="8"/>
  <c r="A86" i="8"/>
  <c r="A82" i="8"/>
  <c r="A77" i="8"/>
  <c r="A45" i="8"/>
  <c r="A61" i="8"/>
  <c r="A30" i="8"/>
  <c r="A20" i="8"/>
  <c r="A74" i="8"/>
  <c r="A73" i="8"/>
  <c r="A72" i="8"/>
  <c r="A71" i="8"/>
  <c r="A70" i="8"/>
  <c r="A69" i="8"/>
  <c r="A64" i="8"/>
  <c r="A51" i="8"/>
  <c r="A50" i="8"/>
  <c r="A49" i="8"/>
  <c r="A48" i="8"/>
  <c r="A47" i="8"/>
  <c r="A33" i="8"/>
  <c r="A46" i="8"/>
  <c r="A43" i="8"/>
  <c r="A15" i="8"/>
  <c r="A16" i="8"/>
  <c r="A17" i="8"/>
  <c r="A18" i="8"/>
  <c r="A19" i="8"/>
  <c r="A38" i="8"/>
  <c r="A39" i="8"/>
  <c r="A40" i="8"/>
  <c r="A41" i="8"/>
  <c r="A42" i="8"/>
  <c r="A11" i="8"/>
  <c r="D6" i="8" l="1"/>
  <c r="G13" i="5" s="1"/>
  <c r="B6" i="8"/>
  <c r="E13" i="5" s="1"/>
  <c r="A6" i="8"/>
  <c r="D13" i="5" s="1"/>
  <c r="D6" i="7"/>
  <c r="G14" i="5" s="1"/>
  <c r="B6" i="7"/>
  <c r="E14" i="5" s="1"/>
  <c r="A6" i="7"/>
  <c r="A208" i="4"/>
  <c r="A207" i="4"/>
  <c r="A206" i="4"/>
  <c r="A204" i="4"/>
  <c r="A96" i="4"/>
  <c r="A32" i="4"/>
  <c r="C4" i="5"/>
  <c r="C5" i="5" s="1"/>
  <c r="C3" i="5"/>
  <c r="D11" i="5"/>
  <c r="E11" i="5"/>
  <c r="G11" i="5"/>
  <c r="A6" i="4"/>
  <c r="D12" i="5" s="1"/>
  <c r="B6" i="4"/>
  <c r="E12" i="5" s="1"/>
  <c r="A10" i="4"/>
  <c r="A30" i="4"/>
  <c r="D6" i="4"/>
  <c r="G12" i="5" s="1"/>
  <c r="D3" i="2"/>
  <c r="D4" i="2"/>
  <c r="C11" i="5"/>
  <c r="C12" i="5"/>
  <c r="E6" i="4" l="1"/>
  <c r="D17" i="5"/>
  <c r="G17" i="5"/>
  <c r="E17" i="5"/>
  <c r="E6" i="8"/>
  <c r="H11" i="5"/>
  <c r="C6" i="4" l="1"/>
  <c r="F12" i="5" s="1"/>
  <c r="H12" i="5"/>
  <c r="C6" i="8"/>
  <c r="F13" i="5" s="1"/>
  <c r="H13" i="5"/>
  <c r="C6" i="7"/>
  <c r="F14" i="5" s="1"/>
  <c r="H14" i="5"/>
  <c r="F11" i="5"/>
  <c r="H17" i="5" l="1"/>
  <c r="E19" i="5" s="1"/>
  <c r="F17" i="5"/>
  <c r="E20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<sst xmlns="http://schemas.openxmlformats.org/spreadsheetml/2006/main" count="3987" uniqueCount="1397">
  <si>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</si>
  <si>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</si>
  <si>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</si>
  <si>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</si>
  <si>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</si>
  <si>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</si>
  <si>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</si>
  <si>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</si>
  <si>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</si>
  <si>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</si>
  <si>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</si>
  <si>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</si>
  <si>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</si>
  <si>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</si>
  <si>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</si>
  <si>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</si>
  <si>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</si>
  <si>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</si>
  <si>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</si>
  <si>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</si>
  <si>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</si>
  <si>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</si>
  <si>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</si>
  <si>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</si>
  <si>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</si>
  <si>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</si>
  <si>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</si>
  <si>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</si>
  <si>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</si>
  <si>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</si>
  <si>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</si>
  <si>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</si>
  <si>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</si>
  <si>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</si>
  <si>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</si>
  <si>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</si>
  <si>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</si>
  <si>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</si>
  <si>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&lt;List all test cases or condition that must be done before performing this case&gt;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</si>
  <si>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</si>
  <si>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</si>
  <si>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</si>
  <si>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</si>
  <si>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</si>
  <si>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</si>
  <si>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</si>
  <si>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</si>
  <si>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</si>
  <si>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</si>
  <si>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</si>
  <si>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</si>
  <si>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</si>
  <si>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</si>
  <si>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</si>
  <si>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</si>
  <si>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</si>
  <si>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</si>
  <si>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</si>
  <si>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</si>
  <si>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</si>
  <si>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</si>
  <si>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</si>
  <si>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</si>
  <si>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</si>
  <si>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</si>
  <si>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</si>
  <si>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</si>
  <si>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</si>
  <si>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</si>
  <si>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</si>
  <si>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</si>
  <si>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</si>
  <si>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</si>
  <si>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</si>
  <si>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</si>
  <si>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</si>
  <si>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</si>
  <si>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</si>
  <si>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</si>
  <si>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</si>
  <si>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</si>
  <si>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</si>
  <si>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</si>
  <si>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</si>
  <si>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</si>
  <si>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</si>
  <si>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</si>
  <si>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</si>
  <si>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</si>
  <si>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</si>
  <si>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</si>
  <si>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</si>
  <si>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</si>
  <si>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</si>
  <si>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</si>
  <si>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</si>
  <si>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</si>
  <si>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</si>
  <si>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</si>
  <si>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</si>
  <si>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</si>
  <si>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</si>
  <si>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</si>
  <si>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</si>
  <si>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</si>
  <si>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</si>
  <si>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</si>
  <si>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</si>
  <si>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</si>
  <si>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Test viewing "Login" form</t>
  </si>
  <si>
    <t>1. Enter the admin page</t>
  </si>
  <si>
    <t>Check admin login when admin input Email empty</t>
  </si>
  <si>
    <t>Check user and author login when user or author input wrong Email and wrong password</t>
  </si>
  <si>
    <t>Check admin when admin logout with "Đăng xuất" link</t>
  </si>
  <si>
    <t>1. Login the web with admin role.
2. Click setting item on the navbar header 
3. Click "Logout" link</t>
  </si>
  <si>
    <t>1. Logout user or author and redirect to admin  page.</t>
  </si>
  <si>
    <t>Admin Dashboard module</t>
  </si>
  <si>
    <t>Test viewing Admin Dashboard .</t>
  </si>
  <si>
    <t>1. Enter the admin page
2. Login with admin role</t>
  </si>
  <si>
    <t>1. Admin Dashboard page is displayed
2. Content about dashboard is displayed with list following:
- Statistic List: total users, total authors total group, total of visits to day
- Chart: new users of statistics in 6 months.
- Slidebar content : 
+ Dashboard is selected .
+ User management
+ Author management
+ Group management
+ Book management
+ Slider management
+ Publisher management
+ Feedback management</t>
  </si>
  <si>
    <t>Bạn chưa chọn thể loại sách</t>
  </si>
  <si>
    <t xml:space="preserve">Bạn chưa chọn ngày tháng 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</si>
  <si>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</si>
  <si>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</si>
  <si>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>Slides Management  module</t>
  </si>
  <si>
    <t>Books Management  module</t>
  </si>
  <si>
    <t>Authors Management  module</t>
  </si>
  <si>
    <t>Publishers Management  module</t>
  </si>
  <si>
    <t>Tải lên thất bại.</t>
  </si>
  <si>
    <t>Tải lên thành công</t>
  </si>
  <si>
    <t>Bạn chưa nhập miêu tả về sách</t>
  </si>
  <si>
    <t>This test cases wrere created to test Group module</t>
  </si>
  <si>
    <t>Admin Module</t>
  </si>
  <si>
    <t>Group Module</t>
  </si>
  <si>
    <t>Check show create group when click setting item in the navbar</t>
  </si>
  <si>
    <t>1. Login the website bookaholic with a account registered
2. Click "Tạo nhóm" on setting item .</t>
  </si>
  <si>
    <t>Bạn phải điền tên nhóm</t>
  </si>
  <si>
    <t>Bạn phải chọn thẻ nhóm</t>
  </si>
  <si>
    <t>Bạn phải chọn thể loại nhóm</t>
  </si>
  <si>
    <t xml:space="preserve">1. Don't input anything 
2. Click "Thêm" button </t>
  </si>
  <si>
    <t>1. Input 
+ "Tên nhóm" textbox: 
2. Click "Thêm" button</t>
  </si>
  <si>
    <t>1. Input
+ "Thẻ" textbox: 
2. Click "Thêm" button</t>
  </si>
  <si>
    <t>1. Don't choose "Nhóm công khai" or "Nhóm kín".
2. Click "Thêm" button</t>
  </si>
  <si>
    <t>Check create group when creater's group input all correct and click "Thêm" button</t>
  </si>
  <si>
    <t xml:space="preserve">1. Input all 
2. Click "Thêm" button </t>
  </si>
  <si>
    <t>1. Edit information of group
2. Click "Lưu" button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</si>
  <si>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</si>
  <si>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</si>
  <si>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</si>
  <si>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Display message </t>
    </r>
    <r>
      <rPr>
        <b/>
        <sz val="10"/>
        <rFont val="Tahoma"/>
        <family val="2"/>
      </rPr>
      <t>MS17</t>
    </r>
  </si>
  <si>
    <r>
      <t xml:space="preserve">Display message </t>
    </r>
    <r>
      <rPr>
        <b/>
        <sz val="10"/>
        <color indexed="8"/>
        <rFont val="Tahoma"/>
        <family val="2"/>
      </rPr>
      <t>MS18 MS19 MS20</t>
    </r>
  </si>
  <si>
    <r>
      <t xml:space="preserve">Display message </t>
    </r>
    <r>
      <rPr>
        <b/>
        <sz val="10"/>
        <color indexed="8"/>
        <rFont val="Tahoma"/>
        <family val="2"/>
      </rPr>
      <t>MS18</t>
    </r>
  </si>
  <si>
    <r>
      <t xml:space="preserve">Display message </t>
    </r>
    <r>
      <rPr>
        <b/>
        <sz val="10"/>
        <color indexed="8"/>
        <rFont val="Tahoma"/>
        <family val="2"/>
      </rPr>
      <t>MS19</t>
    </r>
  </si>
  <si>
    <r>
      <t xml:space="preserve">Display message </t>
    </r>
    <r>
      <rPr>
        <b/>
        <sz val="10"/>
        <color indexed="8"/>
        <rFont val="Tahoma"/>
        <family val="2"/>
      </rPr>
      <t>MS20</t>
    </r>
  </si>
  <si>
    <t>Bạn chưa nhập email hoặc email sai định dạng</t>
  </si>
  <si>
    <t>Bạn chưa nhập tên tài khoản</t>
  </si>
  <si>
    <t xml:space="preserve">1. Group setting page is reloaded.
2. Information of group is edited
</t>
  </si>
  <si>
    <t>Account  Module</t>
  </si>
  <si>
    <t>Account Module</t>
  </si>
  <si>
    <t>Manage post</t>
  </si>
  <si>
    <t>Bạn chưa gắn thẻ sách</t>
  </si>
  <si>
    <r>
      <t xml:space="preserve">Display message </t>
    </r>
    <r>
      <rPr>
        <b/>
        <sz val="10"/>
        <color indexed="8"/>
        <rFont val="Tahoma"/>
        <family val="2"/>
      </rPr>
      <t>MS23</t>
    </r>
  </si>
  <si>
    <t>Posts posted successfully and displayed on the homepage</t>
  </si>
  <si>
    <t>Check when user don't input anything on post textbox  and click "Đăng" button</t>
  </si>
  <si>
    <t>Check when user enter captions and don't input book's tag and click "Đăng" button</t>
  </si>
  <si>
    <t>New captions is updated</t>
  </si>
  <si>
    <t>This post is deleted</t>
  </si>
  <si>
    <t>Check when users delete their  posts</t>
  </si>
  <si>
    <t>Check when users edit their captions .</t>
  </si>
  <si>
    <t>Check when user like a post.</t>
  </si>
  <si>
    <t xml:space="preserve">Total of like to be increased </t>
  </si>
  <si>
    <t>Check when user edit book's tag</t>
  </si>
  <si>
    <t>New book's tag is updated</t>
  </si>
  <si>
    <t>Comment is displayed.</t>
  </si>
  <si>
    <t xml:space="preserve">Check when user enter comment on "Viết bình luận" and click "Bình luận" button </t>
  </si>
  <si>
    <t>Check when user edit comment .</t>
  </si>
  <si>
    <t>New comment is updated</t>
  </si>
  <si>
    <t>Check when user delete comment .</t>
  </si>
  <si>
    <t>Click "Xóa" button</t>
  </si>
  <si>
    <t>Click "Thích" button or icon like on the post .</t>
  </si>
  <si>
    <t>This comment is deleted</t>
  </si>
  <si>
    <t>Check when user like comment</t>
  </si>
  <si>
    <t>Click "Thích" button or icon like on the comment .</t>
  </si>
  <si>
    <t xml:space="preserve">Total of like (likes of comment) to be increased 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</si>
  <si>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</si>
  <si>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</si>
  <si>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</si>
  <si>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</si>
  <si>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</si>
  <si>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</si>
  <si>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</si>
  <si>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</si>
  <si>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</si>
  <si>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</si>
  <si>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</si>
  <si>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</si>
  <si>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</si>
  <si>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</si>
  <si>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Manage comment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</si>
  <si>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</si>
  <si>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</si>
  <si>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</si>
  <si>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</si>
  <si>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</si>
  <si>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</si>
  <si>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</si>
  <si>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</si>
  <si>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</si>
  <si>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</si>
  <si>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</si>
  <si>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</si>
  <si>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</si>
  <si>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</si>
  <si>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</si>
  <si>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</si>
  <si>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</si>
  <si>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</si>
  <si>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</si>
  <si>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</si>
  <si>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</si>
  <si>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</si>
  <si>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</si>
  <si>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</si>
  <si>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</si>
  <si>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</si>
  <si>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</si>
  <si>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</si>
  <si>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</si>
  <si>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</si>
  <si>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</si>
  <si>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</si>
  <si>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</si>
  <si>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</si>
  <si>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</si>
  <si>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</si>
  <si>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</si>
  <si>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</si>
  <si>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r>
      <t xml:space="preserve">Display message </t>
    </r>
    <r>
      <rPr>
        <b/>
        <sz val="10"/>
        <rFont val="Tahoma"/>
        <family val="2"/>
      </rPr>
      <t>MS26</t>
    </r>
  </si>
  <si>
    <t>Thêm thể loại thành công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</si>
  <si>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</si>
  <si>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</si>
  <si>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>Check when user don't input captions and input 1 book's tag and click "Đăng" button</t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</si>
  <si>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</si>
  <si>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MS30</t>
    </r>
  </si>
  <si>
    <t>Check when user input captions and input 1 book's tag and click "Đăng" button</t>
  </si>
  <si>
    <t xml:space="preserve">Step 1:  Don't input anything 
Step 2:  Click "Đăng" button </t>
  </si>
  <si>
    <t>Step 1:  Input 
+ Post textbox: "Cuốn sách này hay quá"
+ "Gắn thẻ sách" textbox:
Step 2:  Click "Đăng" button</t>
  </si>
  <si>
    <t>Step 1:  Input 
+ Post textbox: 
+ "Gắn thẻ sách" textbox: #HarryPotter
Step 2:  Click "Đăng" button</t>
  </si>
  <si>
    <t>Step 1:  Input 
+ Post textbox: 
+ "Gắn thẻ sách" textbox: #HarryPotter #JK
Step 2:  Click "Đăng" button</t>
  </si>
  <si>
    <t>Step 1:  Input 
+ Post textbox: " Đọc Harry Potter hay quá"
+ "Gắn thẻ sách" textbox: #HarryPotter #JK
Step 2:  Click "Đăng" button</t>
  </si>
  <si>
    <t>Step 1:  Click  "Sửa" button
Step 2:  Edit captions 
3. Click "Chỉnh sửa xong" button</t>
  </si>
  <si>
    <t>Step 1:  Click "Sửa" button 
Step 2:  Edit book's tag
3. Click "Chỉnh sửa xong" button</t>
  </si>
  <si>
    <t>Step 1:  "Viết bình luận" textbox: 
Step 2:  Click "Bình luận" button</t>
  </si>
  <si>
    <t>Step 1:  "Viết bình luận" textbox: Cuốn sách này hay quá
Step 2:  Click "Bình luận" button</t>
  </si>
  <si>
    <t>Step 1:  Click "Sửa" button 
Step 2:  Edit comment
3. Click "Chỉnh sửa xong" button</t>
  </si>
  <si>
    <t>Check when user edit book's tag but don’t input new book's tag .</t>
  </si>
  <si>
    <t>Step 1:  Click "Sửa" button 
Step 2:  Book's tag empty
3. Click "Chỉnh sửa xong" button</t>
  </si>
  <si>
    <t>Check when user unlike a post while liked this post.</t>
  </si>
  <si>
    <t>Switch states don't like this post.</t>
  </si>
  <si>
    <t>Check when user don't input comment on "Viết bình luận" textbox and click "Bình luận" button</t>
  </si>
  <si>
    <t>Comment empty and  displayed.</t>
  </si>
  <si>
    <t>Check when user edit comment but don't input anything on comment textbox .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</si>
  <si>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</si>
  <si>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>Input "01234567890123456789012345678901234567890123456789" to "Mật khẩu" fiel</t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</si>
  <si>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</si>
  <si>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</si>
  <si>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>Popup create group is displayed and interface is not broken or wrong format</t>
  </si>
  <si>
    <t xml:space="preserve">Check create group when creater's group only input group's name and don't input book's tag, don't choose "Nhóm công khai" or "Nhóm kín" </t>
  </si>
  <si>
    <r>
      <t xml:space="preserve">Display message </t>
    </r>
    <r>
      <rPr>
        <b/>
        <sz val="10"/>
        <color indexed="8"/>
        <rFont val="Tahoma"/>
        <family val="2"/>
      </rPr>
      <t>MS19 MS20</t>
    </r>
  </si>
  <si>
    <r>
      <t xml:space="preserve">Display message </t>
    </r>
    <r>
      <rPr>
        <b/>
        <sz val="10"/>
        <color indexed="8"/>
        <rFont val="Tahoma"/>
        <family val="2"/>
      </rPr>
      <t>MS18 MS20</t>
    </r>
  </si>
  <si>
    <t>Bước 1: Input: 
+ "Tên nhóm" textbox: empty
+ "Thẻ" textbox: "Harry Potter"
+ "Chọn quyền riêng tư" radio: don't choose
Bước 2: Click "Thêm" button</t>
  </si>
  <si>
    <t>Bước 1: Input: 
+ "Tên nhóm" textbox: empty
+ "Thẻ" textbox: empty
+ "Chọn quyền riêng tư" radio: Choose "Nhóm công khai" hoặc "Nhóm kín"
Bước 2: Click "Thêm" button</t>
  </si>
  <si>
    <r>
      <t xml:space="preserve">Display message </t>
    </r>
    <r>
      <rPr>
        <b/>
        <sz val="10"/>
        <color indexed="8"/>
        <rFont val="Tahoma"/>
        <family val="2"/>
      </rPr>
      <t>MS18 MS19</t>
    </r>
  </si>
  <si>
    <t>Manage group</t>
  </si>
  <si>
    <t xml:space="preserve">Check create group when admin of group don't input anything and click "Thêm" button   </t>
  </si>
  <si>
    <t>Check create group when admin of group input group's name empty on "Tên nhóm" textbox and click "Thêm" button</t>
  </si>
  <si>
    <t>Check create group when admin of group input tag's group empty on "Thẻ" textbox and click "Thêm" button</t>
  </si>
  <si>
    <t>Check create group when admin of group don't choose "Nhóm công khai" or "Nhóm kín" and click "Thêm" button</t>
  </si>
  <si>
    <t xml:space="preserve">Check create group when admin of group only input book' tag and don't input group's name ,  don't choose "Nhóm công khai" or "Nhóm kín" </t>
  </si>
  <si>
    <t>Check create group when admin of group only choose type of group and don't input group's name and don't input book's tag</t>
  </si>
  <si>
    <t>Step 1: Input: 
+ "Tên nhóm" textbox: "Harry Potter"
+ "Thẻ" textbox: empty
+ "Chọn quyền riêng tư" radio: don't choose
Step 2: Click "Thêm" button</t>
  </si>
  <si>
    <t>Check interface of "Trang nhóm - Thảo luận" page</t>
  </si>
  <si>
    <t>Create group success</t>
  </si>
  <si>
    <t>"Trang nhóm - Thảo luận " page display correct format and is not broken
"Thảo luận"  tag is choosed</t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</si>
  <si>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</si>
  <si>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</si>
  <si>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</si>
  <si>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</si>
  <si>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</si>
  <si>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</si>
  <si>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</si>
  <si>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</si>
  <si>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</si>
  <si>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</si>
  <si>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</si>
  <si>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</si>
  <si>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</si>
  <si>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</si>
  <si>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</si>
  <si>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</si>
  <si>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</si>
  <si>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</si>
  <si>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</si>
  <si>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</si>
  <si>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</si>
  <si>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</si>
  <si>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</si>
  <si>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</si>
  <si>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</si>
  <si>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</si>
  <si>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</si>
  <si>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</si>
  <si>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</si>
  <si>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</si>
  <si>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</si>
  <si>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</si>
  <si>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</si>
  <si>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</si>
  <si>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</si>
  <si>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</si>
  <si>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</si>
  <si>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</si>
  <si>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</si>
  <si>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</si>
  <si>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</si>
  <si>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</si>
  <si>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</si>
  <si>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</si>
  <si>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</si>
  <si>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</si>
  <si>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</si>
  <si>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</si>
  <si>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</si>
  <si>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</si>
  <si>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</si>
  <si>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</si>
  <si>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</si>
  <si>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</si>
  <si>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</si>
  <si>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</si>
  <si>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</si>
  <si>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</si>
  <si>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</si>
  <si>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</si>
  <si>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</si>
  <si>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</si>
  <si>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</si>
  <si>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</si>
  <si>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</si>
  <si>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</si>
  <si>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</si>
  <si>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</si>
  <si>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</si>
  <si>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</si>
  <si>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</si>
  <si>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</si>
  <si>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r>
      <t xml:space="preserve">Display message </t>
    </r>
    <r>
      <rPr>
        <b/>
        <sz val="10"/>
        <rFont val="Tahoma"/>
        <family val="2"/>
      </rPr>
      <t>MS09</t>
    </r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</si>
  <si>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</si>
  <si>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</si>
  <si>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</si>
  <si>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</si>
  <si>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</si>
  <si>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</si>
  <si>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</si>
  <si>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</si>
  <si>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</si>
  <si>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Post in the home page</t>
  </si>
  <si>
    <t>Check viewing post in the home page</t>
  </si>
  <si>
    <t xml:space="preserve">Step 1: Register successful 
Step 2: Login successful </t>
  </si>
  <si>
    <t>The form of post is displayed with following information:
- Post textbox
- "Gắn thẻ sách" button
- "Đăng" button</t>
  </si>
  <si>
    <t>Check viewing post was posted and display in the home page</t>
  </si>
  <si>
    <t>Posts was posted successfully and displayed on the homepage</t>
  </si>
  <si>
    <t>1. Post was posted successfully and displayed on the homepage
2. Post is displayed with following information:
- Avatar of user
- Name of user
- Posting time
- Like link and like icon
- form comment content : avatar, "viết bình luận" textbox, "Bình luận" button</t>
  </si>
  <si>
    <t xml:space="preserve">Post in the individual page </t>
  </si>
  <si>
    <t>Check viewing post in the individual page</t>
  </si>
  <si>
    <t xml:space="preserve">Click on user name link in the home   page or click icon user in the navbar
</t>
  </si>
  <si>
    <t>Check showing of drop down list on the post</t>
  </si>
  <si>
    <t xml:space="preserve">Click on icon 
</t>
  </si>
  <si>
    <t>Display the following: 
- "Sửa" and "Xóa"</t>
  </si>
  <si>
    <t>Comment in the home page</t>
  </si>
  <si>
    <t>Step 1:  Input 
+ Post textbox: " Đọc Harry Potter hay quá"
+ "Gắn thẻ sách" textbox: #HarryPotter 
Step 2:  Click "Đăng" button</t>
  </si>
  <si>
    <t>1. Post was posted successfully and displayed on the homepage
2. Comment form is displayed with following information:
 - Avatar 
- "Viết bình luận" textbox
- "Bình luận" button</t>
  </si>
  <si>
    <t>Check viewing of comment form in the home page</t>
  </si>
  <si>
    <t>Check showing of drop down list on the comment</t>
  </si>
  <si>
    <t>Check when user unlike comment while liked this comment</t>
  </si>
  <si>
    <t>Switch states don't like this comment.</t>
  </si>
  <si>
    <t xml:space="preserve">Comment in the individual page </t>
  </si>
  <si>
    <t>Check viewing of comment form in the individual page</t>
  </si>
  <si>
    <t>1. Post was posted successfully and displayed on the individual page
2. Comment form is displayed with following information:
 - Avatar 
- "Viết bình luận" textbox
- "Bình luận" button</t>
  </si>
  <si>
    <t>1. Post was posted successfully and displayed on the individual page
2. Post is displayed with following information:
- Avatar of user
- Name of user
- Posting time
- Like link and like icon
- form comment content : avatar, "viết bình luận" textbox, "Bình luận" button</t>
  </si>
  <si>
    <t>Viết cho phần notification</t>
  </si>
  <si>
    <t>[Post Management Module-]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</si>
  <si>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</si>
  <si>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</si>
  <si>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</si>
  <si>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</si>
  <si>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</si>
  <si>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</si>
  <si>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</si>
  <si>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</si>
  <si>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</si>
  <si>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</si>
  <si>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</si>
  <si>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</si>
  <si>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</si>
  <si>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Textbox can be input data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</si>
  <si>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</si>
  <si>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</si>
  <si>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</si>
  <si>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</si>
  <si>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</si>
  <si>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</si>
  <si>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</si>
  <si>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</si>
  <si>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</si>
  <si>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</si>
  <si>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</si>
  <si>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</si>
  <si>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</si>
  <si>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</si>
  <si>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</si>
  <si>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</si>
  <si>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</si>
  <si>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</si>
  <si>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</si>
  <si>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</si>
  <si>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 xml:space="preserve"> Click post textbox</t>
  </si>
  <si>
    <t>Check post textbox</t>
  </si>
  <si>
    <t>Check "Đăng" button</t>
  </si>
  <si>
    <t xml:space="preserve"> Point the mouse to the "Đăng" button</t>
  </si>
  <si>
    <t xml:space="preserve">Button is lighted and can be click </t>
  </si>
  <si>
    <t>Check "Gắn thẻ sách" button</t>
  </si>
  <si>
    <t xml:space="preserve"> Point the mouse to the "Gắn thẻ sách" button</t>
  </si>
  <si>
    <t>Check user name link</t>
  </si>
  <si>
    <t>Click to user name link</t>
  </si>
  <si>
    <t xml:space="preserve">User name can be click </t>
  </si>
  <si>
    <t xml:space="preserve">Check "Thích" link and icon </t>
  </si>
  <si>
    <t xml:space="preserve">Point the mouse to the "Thíck" link and icon then click </t>
  </si>
  <si>
    <t>The arrow changes to a hand then link can be click .</t>
  </si>
  <si>
    <t>Check "Viết bình luận" textbox</t>
  </si>
  <si>
    <t xml:space="preserve"> Click "Viết bình luận" field</t>
  </si>
  <si>
    <t xml:space="preserve"> Textbox can be input data</t>
  </si>
  <si>
    <t>Check "Bình luận" button</t>
  </si>
  <si>
    <t xml:space="preserve"> Point the mouse to the "Bình luận" button</t>
  </si>
  <si>
    <t>Check "Sửa" button on the drop down list</t>
  </si>
  <si>
    <t xml:space="preserve">Point the mouse to the "Sửa" button and click </t>
  </si>
  <si>
    <t>The arrow changes to a hand then button can be click .</t>
  </si>
  <si>
    <t>Check "Xóa" button on the drop down list</t>
  </si>
  <si>
    <t xml:space="preserve">Point the mouse to the "Xóa" button and click </t>
  </si>
  <si>
    <t>Check "Tạo nhóm" button on the drop down list</t>
  </si>
  <si>
    <t>Step 1: Point the mouse to the "Tạo nhóm" button 
Step 2: Click "Tạo nhóm" button</t>
  </si>
  <si>
    <t>1. The arrow changes to a hand then button can be click .
2. Switch to create group popup</t>
  </si>
  <si>
    <t xml:space="preserve">Check viewing create group popup </t>
  </si>
  <si>
    <t xml:space="preserve"> Click "Tạo nhóm" button on setting icon </t>
  </si>
  <si>
    <t>Create group popup will be displayed with following information:
- "Đặt tên nhóm" text 
- "Tên nhóm" textbox
- "Thẻ" text
- "Thẻ" textbox
- "Miêu tả về nhóm" text
- "Miêu tả" textbox
-"Chọn quyền riêng tư" text
- "Nhóm công khai" and "nhóm kín" radio button
- "Thêm" button
- "Đóng" button</t>
  </si>
  <si>
    <t>Check "Tên nhóm" textbox</t>
  </si>
  <si>
    <t xml:space="preserve"> Click "Tên nhóm" textbox</t>
  </si>
  <si>
    <t>Check "Thẻ" textbox</t>
  </si>
  <si>
    <t xml:space="preserve"> Click "Thẻ" textbox</t>
  </si>
  <si>
    <t>Check "Miêu tả về nhóm" textbox</t>
  </si>
  <si>
    <t xml:space="preserve"> Click "Miêu tả về nhóm" textbox</t>
  </si>
  <si>
    <t>Check "Nhóm công khai" radio button</t>
  </si>
  <si>
    <t xml:space="preserve">Click "Nhóm công khai" radio button </t>
  </si>
  <si>
    <t>Radio butotn can be selected</t>
  </si>
  <si>
    <t>Check "Nhóm kín" radio button</t>
  </si>
  <si>
    <t xml:space="preserve">Click "Nhóm kín" radio button </t>
  </si>
  <si>
    <t>Check "Thêm" button</t>
  </si>
  <si>
    <t xml:space="preserve"> Point the mouse to the "Thêm" button </t>
  </si>
  <si>
    <t>Check "Đóng" button</t>
  </si>
  <si>
    <t xml:space="preserve"> Point the mouse to the "Đóng" button </t>
  </si>
  <si>
    <t>Check create group when creater's group don't input anything and click "Đóng" button</t>
  </si>
  <si>
    <t xml:space="preserve">Step 1: Don't click any thing
Step 2: Click "Đóng" button </t>
  </si>
  <si>
    <t>Popup create group will be close.</t>
  </si>
  <si>
    <t>Check create group when creater's group input all field and click "Đóng" button</t>
  </si>
  <si>
    <t>Step 1: Input :
- "Tên nhóm" textbox: Harry Potter
- "Thẻ" textbox: #HarryPotter
- "Miêu tả về nhóm" textarea: "Rất hay"
- Choose the "Nhóm công khai" or "Nhóm kín" 
Step 2: Click "Đóng" button</t>
  </si>
  <si>
    <t>Check create group when admin of group input group's name already exists</t>
  </si>
  <si>
    <t xml:space="preserve"> Input : 
- "Tên nhóm" textbox: ex : Harry Potter</t>
  </si>
  <si>
    <t>Tên nhóm đã tồn tại</t>
  </si>
  <si>
    <r>
      <t xml:space="preserve">Display message </t>
    </r>
    <r>
      <rPr>
        <b/>
        <sz val="10"/>
        <color indexed="8"/>
        <rFont val="Tahoma"/>
        <family val="2"/>
      </rPr>
      <t>MS31</t>
    </r>
  </si>
  <si>
    <t>Check showing of "Thay đổi ảnh cá nhân" button in the "Trang nhóm - Thảo luận"</t>
  </si>
  <si>
    <t>"Thay đổi ảnh cá nhân" button is displayed with the camera icon and does not broken .</t>
  </si>
  <si>
    <t>Check showing of "Thay đổi ảnh bìa" button in the "Trang nhóm - Thảo luận"</t>
  </si>
  <si>
    <t>"Thay đổi ảnh bìa" button is displayes with the camera icon and does not broken</t>
  </si>
  <si>
    <t>Create group</t>
  </si>
  <si>
    <t>Check "Cài đặt" button</t>
  </si>
  <si>
    <t>Check "Báo cáo" button</t>
  </si>
  <si>
    <t xml:space="preserve"> Point the mouse to the "Cài đặt" button </t>
  </si>
  <si>
    <t xml:space="preserve"> Point the mouse to the "Báo cáo" button </t>
  </si>
  <si>
    <t>Check name of group link</t>
  </si>
  <si>
    <t xml:space="preserve">Point the mouse to the name of group link </t>
  </si>
  <si>
    <t>Check click on name of group</t>
  </si>
  <si>
    <t xml:space="preserve">Click on name of group </t>
  </si>
  <si>
    <t>Switch to group discuss page</t>
  </si>
  <si>
    <t xml:space="preserve">Check "Thảo luận" tag </t>
  </si>
  <si>
    <t>"Thảo luận " tag was selected</t>
  </si>
  <si>
    <t xml:space="preserve">Check decription textarea </t>
  </si>
  <si>
    <t>Textarea showing the description about group</t>
  </si>
  <si>
    <t>Check name of other group in the group discuss</t>
  </si>
  <si>
    <t xml:space="preserve">Step 1: Create group success
Step 2: Point the mouse to the name of other group link </t>
  </si>
  <si>
    <t xml:space="preserve">Check click on name of other group </t>
  </si>
  <si>
    <t>Swith to this group page</t>
  </si>
  <si>
    <t>Edit group</t>
  </si>
  <si>
    <t>1. Create group success
2. Click "Cài đặt" button on cover image</t>
  </si>
  <si>
    <t>Swith to group setting page</t>
  </si>
  <si>
    <t>Check when user select avatar image format that is not .jpg, .png</t>
  </si>
  <si>
    <t xml:space="preserve">Check "Thông tin nhóm" tag </t>
  </si>
  <si>
    <t>"Thông tin nhóm " tag was selected</t>
  </si>
  <si>
    <t xml:space="preserve">Point the mouse to the name of other group link </t>
  </si>
  <si>
    <t xml:space="preserve">Check click of "Cài đặt" button in the "Trang nhóm - Thảo luận " page </t>
  </si>
  <si>
    <t>Check "thông tin nhóm " tag</t>
  </si>
  <si>
    <t>Click "Cài đặt" button on the group discuss page</t>
  </si>
  <si>
    <t>" Thông tin nhóm" tag was selected</t>
  </si>
  <si>
    <t>Form edit information of group with following :
- "Tên nhóm" text
- "Tên nhóm" textbox
- "Miêu tả nhóm" text
- "Miêu tả nhóm" textbox
- "Thể loại nhóm " text
- "Công khai" and "Kín" radio button
-"Lưu" button
-"Hủy" button</t>
  </si>
  <si>
    <r>
      <t xml:space="preserve">Display message </t>
    </r>
    <r>
      <rPr>
        <b/>
        <sz val="10"/>
        <color indexed="8"/>
        <rFont val="Tahoma"/>
        <family val="2"/>
      </rPr>
      <t xml:space="preserve">MS18
</t>
    </r>
  </si>
  <si>
    <t>Check edit group when admin of group  input empty group's name</t>
  </si>
  <si>
    <t>Check edit group when admin of group don't input description on "Miêu tả nhóm" textbox and click "Lưu" button</t>
  </si>
  <si>
    <t xml:space="preserve">Step 1: Input 
- "Miêu tả nhóm" textbox": empty 
Step 2: Click "Lưu" button </t>
  </si>
  <si>
    <t>Edit information of group is successful</t>
  </si>
  <si>
    <t xml:space="preserve">Check edit group when admin of group edit all information and click "Lưu" button </t>
  </si>
  <si>
    <t>Check edit group when admin of group don't input anything ang click "Hủy" button</t>
  </si>
  <si>
    <t>Step 1: Don't input anything 
Step 2: Click "Hủy" button</t>
  </si>
  <si>
    <t>Check edit group when admin of group edit all information and click "Hủy" button</t>
  </si>
  <si>
    <t>Step 1: Edit all information 
Step 2: Click "Hủy" button</t>
  </si>
  <si>
    <t>Form edit information of group with following :
- "Tên nhóm" text
- "Tên nhóm" textbox
- "Miêu tả nhóm" text
- "Miêu tả nhóm" textbox
- "Thể loại nhóm " text
- "Công khai" and "Kín" radio button
-"Hủy" button</t>
  </si>
  <si>
    <t>Textbox can not input data</t>
  </si>
  <si>
    <t>Radio butotn can not selected</t>
  </si>
  <si>
    <t xml:space="preserve"> Point the mouse to the "Hủy" button </t>
  </si>
  <si>
    <t>Admin of group</t>
  </si>
  <si>
    <t xml:space="preserve">Check "Tên nhóm" textbox </t>
  </si>
  <si>
    <t xml:space="preserve">Check "Miêu tả về nhóm" textbox </t>
  </si>
  <si>
    <t xml:space="preserve">Check "Nhóm kín" radio button </t>
  </si>
  <si>
    <t xml:space="preserve">Check "Thêm" button </t>
  </si>
  <si>
    <t>Do not a member of group</t>
  </si>
  <si>
    <t xml:space="preserve">Check form edit information of group </t>
  </si>
  <si>
    <t>Click "Cài đặt" button on cover image</t>
  </si>
  <si>
    <t xml:space="preserve">Visit group discuss or group setting </t>
  </si>
  <si>
    <t xml:space="preserve">Check "Nhóm công khai" radio button </t>
  </si>
  <si>
    <t>Member of group</t>
  </si>
  <si>
    <t>[Group Module-]</t>
  </si>
  <si>
    <t>Manage group post</t>
  </si>
  <si>
    <t>Check viewing of post in the "Tang nhóm - Thảo luận" page</t>
  </si>
  <si>
    <t>Check when admin of group don't input anything on post textbox  and click "Đăng" button</t>
  </si>
  <si>
    <t>Check when admin of group enter captions  and click "Đăng" button</t>
  </si>
  <si>
    <t>Step 1:  Input 
+ Post textbox: "Cuốn sách này hay quá"
Step 2:  Click "Đăng" button</t>
  </si>
  <si>
    <t>Posts posted successfully and displayed in the "Trang nhóm - Thảo luận" page</t>
  </si>
  <si>
    <t>Step 1:  Input 
+ Post textbox: " Đọc Harry Potter hay quá"
Step 2:  Click "Đăng" button</t>
  </si>
  <si>
    <t>Check viewing post was posted and display in the "Trang nhóm - Thảo luận" page</t>
  </si>
  <si>
    <t>1. Post was posted successfully and displayed in the "Trang nhóm - Thảo luận" page
2. Post is displayed with following information:
- Avatar of admin of group
- Name ofadmin of group
- Posting time
- Like link and like icon
- form comment content : avatar, "viết bình luận" textbox, "Bình luận" button</t>
  </si>
  <si>
    <t>Check when user edit their captions .</t>
  </si>
  <si>
    <t xml:space="preserve">Check when user edit their captions but input empty captions </t>
  </si>
  <si>
    <t>Step 1:  Click  "Sửa" button
Step 2:  Edit captions 
Step 3. Click "Chỉnh sửa xong" button</t>
  </si>
  <si>
    <t>New captions is updated with empty caption</t>
  </si>
  <si>
    <t xml:space="preserve">Check when admin of group edit their captions but input empty captions </t>
  </si>
  <si>
    <t xml:space="preserve">Check when user edit post but input empty captios and book's tag </t>
  </si>
  <si>
    <t>Step 1:  Click  "Sửa" button
Step 2:  Captions is empty
Step 3. Click "Chỉnh sửa xong" button</t>
  </si>
  <si>
    <t>Step 1:  Click  "Sửa" button
Step 2:  Captions is empty and book's tag is empty
Step 3. Click "Chỉnh sửa xong" button</t>
  </si>
  <si>
    <t>Check viewing of comment form in the "Trang nhóm - Thảo luận" page</t>
  </si>
  <si>
    <t>1. Post was posted successfully and displayed  in the "Trang nhóm - Thảo luận" page
2. Comment form is displayed with following information:
 - Avatar 
- "Viết bình luận" textbox
- "Bình luận" button</t>
  </si>
  <si>
    <t>Check when admin of group don't input comment on "Viết bình luận" textbox and click "Bình luận" button</t>
  </si>
  <si>
    <t xml:space="preserve">Check when admin of group enter comment on "Viết bình luận" and click "Bình luận" button </t>
  </si>
  <si>
    <t xml:space="preserve">Check when user enter special characters on "Viết bình luận" and click "Bình luận" button </t>
  </si>
  <si>
    <t>Step 1:  "Viết bình luận" textbox: !@#$%^&amp;
Step 2:  Click "Bình luận" button</t>
  </si>
  <si>
    <t xml:space="preserve">Check when user enter special characters on post textbox and don't input book's tag then click "Đăng" button </t>
  </si>
  <si>
    <t xml:space="preserve">Check when user enter special characters on post textbox and input 1 book's tag then click "Đăng" button </t>
  </si>
  <si>
    <t xml:space="preserve">Check when user enter special characters on post textbox and input more than 1 book's tag then click "Đăng" button </t>
  </si>
  <si>
    <t>Check when user don't input captions and input more than 1 book's tag and click "Đăng" button.</t>
  </si>
  <si>
    <t>Check when user input captions and input more than 1 book's tag and click "Đăng" button</t>
  </si>
  <si>
    <t xml:space="preserve">Check when user input more space more space on post textbox and don't input book's tag then click "Đăng" button </t>
  </si>
  <si>
    <t xml:space="preserve">Check when user input more space more space on post textbox andand input more than 1 book's tag then click "Đăng" button </t>
  </si>
  <si>
    <t xml:space="preserve">Check when user enter more space on "Viết bình luận" and click "Bình luận" button </t>
  </si>
  <si>
    <t>Step 1:  "Viết bình luận" textbox: " Hay      quá"
Step 2:  Click "Bình luận" button</t>
  </si>
  <si>
    <t xml:space="preserve">Check when user enter special characters and input more space on post textbox and don't input book's tag then click "Đăng" button </t>
  </si>
  <si>
    <t xml:space="preserve">Check when user enter special characters and input more space on post textbox and input 1 book's tag then click "Đăng" button </t>
  </si>
  <si>
    <t xml:space="preserve">Check when user enter special characters and input more space on post textbox and input more than 1 book's tag then click "Đăng" button </t>
  </si>
  <si>
    <t>Posts posted successfully and displayed in the individual page</t>
  </si>
  <si>
    <t xml:space="preserve">Check when user enter special characters and enter more space on "Viết bình luận" and click "Bình luận" button </t>
  </si>
  <si>
    <t>Step 1:  "Viết bình luận" textbox: " !@$@#%      quá"
Step 2:  Click "Bình luận" button</t>
  </si>
  <si>
    <t xml:space="preserve">Check when admin of group enter special characters on post textbox then click "Đăng" button </t>
  </si>
  <si>
    <t>Step 1:  
- Post textbox:" !@#$%^&amp; "
Step 2:  Click "Đăng" button</t>
  </si>
  <si>
    <t>Post was posted successfully and displayed in the "Trang nhóm - Thảo luận" page</t>
  </si>
  <si>
    <t>Step 1:  
- Post textbox:" !@#$%^&amp; "
- Book's tag : empty
Step 2:  Click "Đăng" button</t>
  </si>
  <si>
    <t>Step 1:  
- Post textbox: " !@#$%^&amp; "
- Book's tag : "#HarryPotter"
Step 2:  Click "Đăng" button</t>
  </si>
  <si>
    <t>Step 1:  
- Post textbox: " !@#$%^&amp; "
- Book's tag : "#HarryPotter #Hay"
Step 2:  Click "Đăng" button</t>
  </si>
  <si>
    <t>Step 1:  
- Post textbox:" Harry       Potter "
- Book's tag : empty
Step 2:  Click "Đăng" button</t>
  </si>
  <si>
    <t>Step 1:  
- Post textbox:" Harry       Potter "
- Book's tag : " #HarryPotter"
Step 2:  Click "Đăng" button</t>
  </si>
  <si>
    <t>Step 1:  
- Post textbox:" Harry       Potter "
- Book's tag : "#HarryPotter #Hay"
Step 2:  Click "Đăng" button</t>
  </si>
  <si>
    <t>Step 1:  
- Post textbox:" !@#$%^&amp;          !@#@$"
- Book's tag : empty
Step 2:  Click "Đăng" button</t>
  </si>
  <si>
    <t>Step 1:  
- Post textbox:" !@#$%^&amp;          !@#@$"
- Book's tag : " #HarryPotter"
Step 2:  Click "Đăng" button</t>
  </si>
  <si>
    <t>Step 1:  
- Post textbox:" !@#$%^&amp;          !@#@$"
- Book's tag : "#HarryPotter #Hay"
Step 2:  Click "Đăng" button</t>
  </si>
  <si>
    <t xml:space="preserve">Check when user input more space more space on post textbox and input 1 book's tag then click "Đăng" button </t>
  </si>
  <si>
    <t>Step 1:  
- Post textbox:" Harry       Potter "
Step 2:  Click "Đăng" button</t>
  </si>
  <si>
    <t xml:space="preserve">Check when admin of group  input more space more space on post textbox  then click "Đăng" button </t>
  </si>
  <si>
    <t xml:space="preserve">Check when admin of group  enter special characters and input more space on post textbox then click "Đăng" button </t>
  </si>
  <si>
    <t>Step 1:  
- Post textbox:" !@#$%^&amp;          !@#@$"
Step 2:  Click "Đăng" button</t>
  </si>
  <si>
    <t>Check when admin of group edit their captions .</t>
  </si>
  <si>
    <t>Check when admin of group delete their  posts</t>
  </si>
  <si>
    <t>Check when admin of group like a post.</t>
  </si>
  <si>
    <t>Check when admin of group unlike a post while liked this post.</t>
  </si>
  <si>
    <t xml:space="preserve">Check when admin of group enter special characters on "Viết bình luận" and click "Bình luận" button </t>
  </si>
  <si>
    <t xml:space="preserve">Check when admin of group enter more space on "Viết bình luận" and click "Bình luận" button </t>
  </si>
  <si>
    <t xml:space="preserve">Check when admin of group enter special characters and enter more space on "Viết bình luận" and click "Bình luận" button </t>
  </si>
  <si>
    <t>Check when admin of group edit comment .</t>
  </si>
  <si>
    <t>Check when admin of group delete comment .</t>
  </si>
  <si>
    <t>Check when admin of group like comment</t>
  </si>
  <si>
    <t>Check when admin of group unlike comment while liked this comment</t>
  </si>
  <si>
    <t xml:space="preserve">Click name of group from home page </t>
  </si>
  <si>
    <t xml:space="preserve">Check viewing of post in the "Tang nhóm - Thảo luận" page </t>
  </si>
  <si>
    <t>Can not see the post textbox and can not post messages.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</si>
  <si>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public group)</t>
    </r>
  </si>
  <si>
    <t>Can not see drop down list</t>
  </si>
  <si>
    <t>1. Post was posted successfully and displayed  in the "Trang nhóm - Thảo luận" page
2. Only see comment of other people and can not input comment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</si>
  <si>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private group)</t>
    </r>
  </si>
  <si>
    <t>Can not see the comment textbox and can not input comment</t>
  </si>
  <si>
    <t>Check when member of group don't input anything on post textbox  and click "Đăng" button</t>
  </si>
  <si>
    <t xml:space="preserve">Check when member of group enter special characters on post textbox then click "Đăng" button </t>
  </si>
  <si>
    <t xml:space="preserve">Check when member of group  input more space more space on post textbox  then click "Đăng" button </t>
  </si>
  <si>
    <t xml:space="preserve">Check when member of group  enter special characters and input more space on post textbox then click "Đăng" button </t>
  </si>
  <si>
    <t>Check when member of group enter captions  and click "Đăng" button</t>
  </si>
  <si>
    <t xml:space="preserve">Check when member of group edit their captions but input empty captions </t>
  </si>
  <si>
    <t>Check when member of group edit their captions .</t>
  </si>
  <si>
    <t>Check when member of group delete their  posts</t>
  </si>
  <si>
    <t>Check when member of group like a post.</t>
  </si>
  <si>
    <t>Check when member of group unlike a post while liked this post.</t>
  </si>
  <si>
    <t>Check when member of group don't input comment on "Viết bình luận" textbox and click "Bình luận" button</t>
  </si>
  <si>
    <t xml:space="preserve">Check when member of group enter special characters on "Viết bình luận" and click "Bình luận" button </t>
  </si>
  <si>
    <t xml:space="preserve">Check when member of group enter more space on "Viết bình luận" and click "Bình luận" button </t>
  </si>
  <si>
    <t xml:space="preserve">Check when member of group enter special characters and enter more space on "Viết bình luận" and click "Bình luận" button </t>
  </si>
  <si>
    <t xml:space="preserve">Check when member of group enter comment on "Viết bình luận" and click "Bình luận" button </t>
  </si>
  <si>
    <t>Check when member of group edit comment but don't input anything on comment textbox .</t>
  </si>
  <si>
    <t>Check when member of group edit comment .</t>
  </si>
  <si>
    <t>Check when member of group delete comment .</t>
  </si>
  <si>
    <t>Check when member of group like comment</t>
  </si>
  <si>
    <t>Check when member of group unlike comment while liked this comment</t>
  </si>
  <si>
    <t>Manage group members</t>
  </si>
  <si>
    <t>Join-group request</t>
  </si>
  <si>
    <t xml:space="preserve">Check screen display of " Trang nhóm - Yêu cầu tham gia " page </t>
  </si>
  <si>
    <t xml:space="preserve">"Trang nhóm - Yêu cầu tham gia " page is displayed and does not broken layout </t>
  </si>
  <si>
    <t xml:space="preserve">Step 1: Create group success
Step 2: Click "Cài đặt" button on cover image.
Step 3: Click "Yêu cầu tham gia" tag </t>
  </si>
  <si>
    <t>"Thay đổi ảnh cá nhân" button is displayed with the camera icon and does not broken layout.</t>
  </si>
  <si>
    <t>Step 1: Create group success
Step 2: Click "Cài đặt" button on cover image.
Step 3: Click "Yêu cầu tham gia" tag 
Step 4: Move the mouse to the avatar and cover image area</t>
  </si>
  <si>
    <t>"Thay đổi ảnh bìa" button is displayes with the camera icon and does not broken layout</t>
  </si>
  <si>
    <r>
      <t xml:space="preserve">Display message </t>
    </r>
    <r>
      <rPr>
        <b/>
        <sz val="10"/>
        <rFont val="Tahoma"/>
        <family val="2"/>
      </rPr>
      <t>MS32</t>
    </r>
  </si>
  <si>
    <t>Switch to this group page</t>
  </si>
  <si>
    <t xml:space="preserve">Check "Yêu cầu tham gia nhóm" tag </t>
  </si>
  <si>
    <t xml:space="preserve">Check form of "Yêu cầu tham gia " of group as administrator of the group </t>
  </si>
  <si>
    <t xml:space="preserve">Step 1: Create group success
Step 2: Click "Cài đặt" button on cover image.
Step 3: Click "Yêu cầu tham gia" tag 
</t>
  </si>
  <si>
    <t>Form "Yêu cầu tham gia" of group with following :
- "Yêu cầu tham gia" text
- "Chấp nhận tất cả" button
- "Từ chối tất cả" button
- Avatar of people who applied to join the group
- Name of people who applied to join the group
- "Chấp nhận" button
- "Từ chối" button</t>
  </si>
  <si>
    <t>Check "Chấp nhận tất cả" button</t>
  </si>
  <si>
    <t xml:space="preserve"> Point the mouse to the "Chấp nhận tất cả" button </t>
  </si>
  <si>
    <t xml:space="preserve">1. "Bất chấp tất cả " button is displayed and does not broken 
2. Button is lighted and can be click </t>
  </si>
  <si>
    <t>Check when click "Chấp nhận tất cả" button</t>
  </si>
  <si>
    <t>Click "Chấp nhận tất cả" button</t>
  </si>
  <si>
    <t>Check "Từ chối tất cả" button</t>
  </si>
  <si>
    <t xml:space="preserve">Point the mouse to the "Từ chối tất cả" button </t>
  </si>
  <si>
    <t xml:space="preserve">1. "Từ chối tất cả " button is displayed and does not broken 
2. Button is lighted and can be click </t>
  </si>
  <si>
    <t xml:space="preserve">1. All membership request to join the group will be accepted into the group
2. Switch to "Trang nhóm - Thông tin nhóm" page </t>
  </si>
  <si>
    <t>Check when click "Từ chối tất cả" button</t>
  </si>
  <si>
    <t xml:space="preserve">Click "Từ chối tất cả" button </t>
  </si>
  <si>
    <t xml:space="preserve">1. All members requested to join the group will not be accepted into the group and request information about joining the group will not be appearing.
2. Switch to "Trang nhóm - Thông tin nhóm" page </t>
  </si>
  <si>
    <t>Check name of people who applied to join the group</t>
  </si>
  <si>
    <t xml:space="preserve"> Point the mouse to the name of people who applied to join the group  </t>
  </si>
  <si>
    <t xml:space="preserve">Check when click name of people who applied to join the group  </t>
  </si>
  <si>
    <t xml:space="preserve">Click name of people who applied to join the group  </t>
  </si>
  <si>
    <t xml:space="preserve">Switch to personal page of people who applied to join the group </t>
  </si>
  <si>
    <t>Check "Chấp nhận " button</t>
  </si>
  <si>
    <t xml:space="preserve">Point the mouse to the "Chấp nhận" button </t>
  </si>
  <si>
    <t xml:space="preserve">1. "Chấp nhận" button is displayed and does not broken 
2. Button is lighted and can be click </t>
  </si>
  <si>
    <t>Check click "Chấp nhận" button</t>
  </si>
  <si>
    <t>Click "Chấp nhận" button</t>
  </si>
  <si>
    <t xml:space="preserve">1. Membership request to join the group will be accepted into the group
2. Switch to "Trang nhóm - Thông tin nhóm" page </t>
  </si>
  <si>
    <t>Check "Từ chối" button</t>
  </si>
  <si>
    <t xml:space="preserve">Point the mouse to the "Từ chối" button </t>
  </si>
  <si>
    <t xml:space="preserve">1. "Từ chối" button is displayed and does not broken 
2. Button is lighted and can be click </t>
  </si>
  <si>
    <t>Check click "Từ chối" button</t>
  </si>
  <si>
    <t>Click "Từ chối" button</t>
  </si>
  <si>
    <t xml:space="preserve">1. Members requested to join the group will not be accepted into the group and request information about joining the group will not be appearing.
2. Switch to "Trang nhóm - Thông tin nhóm" page </t>
  </si>
  <si>
    <t xml:space="preserve">Check screen display group when people who is not member of group view the page and click to "Tham gia" button </t>
  </si>
  <si>
    <t>Click to name of group in the home page, search ….</t>
  </si>
  <si>
    <t>The group page is displayed and does not broken layout.</t>
  </si>
  <si>
    <r>
      <rPr>
        <b/>
        <sz val="10"/>
        <rFont val="Tahoma"/>
        <family val="2"/>
      </rPr>
      <t>People who applied to join the group</t>
    </r>
    <r>
      <rPr>
        <sz val="10"/>
        <rFont val="Tahoma"/>
        <family val="2"/>
      </rPr>
      <t xml:space="preserve"> </t>
    </r>
  </si>
  <si>
    <t>Check "Tham gia" button</t>
  </si>
  <si>
    <t>Check click "Tham gia" button</t>
  </si>
  <si>
    <t>Click "Tham gia" button</t>
  </si>
  <si>
    <t xml:space="preserve"> Display popup message "Xin chờ để xác nhận" 
</t>
  </si>
  <si>
    <t>Visit group discuss page</t>
  </si>
  <si>
    <t>Check click "Tham gia" button when "Tham gia " button was clicked</t>
  </si>
  <si>
    <t xml:space="preserve"> Display popup message "Bạn đã yêu cầu" </t>
  </si>
  <si>
    <t>Check when admin of group click "Thành viên" tag in the group page</t>
  </si>
  <si>
    <t>Click "Thành viên" tag</t>
  </si>
  <si>
    <t xml:space="preserve">1. Switch to "Trang nhóm - Thành viên" page 
2. "Thành viên " tag was selected </t>
  </si>
  <si>
    <t xml:space="preserve">Check screen "Trang nhóm - Thành viên"  page </t>
  </si>
  <si>
    <t>Screen of "Trang nhóm - Thành viên" page is displayed and does not broken layout</t>
  </si>
  <si>
    <t>Check "Thành viên thường" tag</t>
  </si>
  <si>
    <t>Click "Thành viên" tag in the group page</t>
  </si>
  <si>
    <t>"Thành viên thường" tag is selected</t>
  </si>
  <si>
    <t>Check "Quản trị viên" tag</t>
  </si>
  <si>
    <t xml:space="preserve">Step 1: Click "Thành viên" tag in the group page 
Step 2: Point the mouse to the "Quản trị viên" tag </t>
  </si>
  <si>
    <t xml:space="preserve">1. "Quản trị viên" tag is not selected
2. "Quản trị viên" tag is lighted and can be click </t>
  </si>
  <si>
    <t>Check " + Thêm " button</t>
  </si>
  <si>
    <t xml:space="preserve"> Point the mouse to the " + Thêm" button </t>
  </si>
  <si>
    <t>Check "Tìm kiếm thành viên" textbox</t>
  </si>
  <si>
    <t>Click to "Tìm kiếm thành viên" textbox</t>
  </si>
  <si>
    <t>Textbox can input data</t>
  </si>
  <si>
    <t>Check click name of member of group</t>
  </si>
  <si>
    <t>Click name of member of group</t>
  </si>
  <si>
    <t>Switch to personal page of member of group</t>
  </si>
  <si>
    <t xml:space="preserve">Check icon setting </t>
  </si>
  <si>
    <t>Click icon setting</t>
  </si>
  <si>
    <t>Displayed "Thêm tư cách quản lý" và "Xóa khỏi nhóm " button</t>
  </si>
  <si>
    <t>Check click "Thêm tư cách quản lý" button</t>
  </si>
  <si>
    <t xml:space="preserve">Click "Thêm tư cách quản lý" button </t>
  </si>
  <si>
    <t>Members who were added as a manager that will become the administrator of the group</t>
  </si>
  <si>
    <t>Check delete member when click "Xóa khỏi nhóm" button</t>
  </si>
  <si>
    <t>Members will be removed from the group</t>
  </si>
  <si>
    <t>Chech delete admin of group when creater's group click "Xóa khỏi nhóm" button</t>
  </si>
  <si>
    <t>Click "Xóa khỏi nhóm" button in the "Thành viên thường"</t>
  </si>
  <si>
    <t xml:space="preserve">Click "Xóa khỏi nhóm" button in the "Quản trị viên" </t>
  </si>
  <si>
    <t>Admin of group will be removed from the group</t>
  </si>
  <si>
    <t>Set other members adminc and Remove members</t>
  </si>
  <si>
    <t xml:space="preserve">The form login is displayed with the following information:
- "Email" field
-“Mật khẩu” fiel 
-“Bạn quên ?” link
-“Đăng nhập” button 
</t>
  </si>
  <si>
    <t>Step 1:Enter the admin page
Step 2: Click "Email" field</t>
  </si>
  <si>
    <t>Step 1: Enter the admin page
Step 2: Click "Mật khẩu" field</t>
  </si>
  <si>
    <t>Step 1: Enter the admin page
Step 2: Point the mouse to the "Bạn quên?" link</t>
  </si>
  <si>
    <t>Step 1: Enter the admin page
Step 2: Point the mouse to the "Đăng nhập" button</t>
  </si>
  <si>
    <t>Button is lighted and can be click</t>
  </si>
  <si>
    <t>Step 1: Enter the admin page
Step 2:  Input "123456789" to "Mật khẩu" field</t>
  </si>
  <si>
    <t>"123456789" is encoded "•••••••••"</t>
  </si>
  <si>
    <t xml:space="preserve">Check login when admin input password smaller than 8 characters on "Mật khẩu" field </t>
  </si>
  <si>
    <t xml:space="preserve">Check login when admin input password arger than 50 characters on "Mật khẩu" field </t>
  </si>
  <si>
    <t xml:space="preserve">1. The Register-login page is displayed 
2. Login successfully
3. The home page displayed.
</t>
  </si>
  <si>
    <t>Step 1: Enter the admin page
Step 2:  Input username "yennthse03171"
password "123456789"
Step 3: Click "Đăng nhập" button</t>
  </si>
  <si>
    <t>Check login when admin input correct Email and password</t>
  </si>
  <si>
    <t>Check login when admin do not input Email and password</t>
  </si>
  <si>
    <t>Step 1: Enter the admin page
Step 2: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</si>
  <si>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 MS02</t>
    </r>
  </si>
  <si>
    <t>Step 1: Enter the admin page
Step 2:  Input:
+ Email : 
+ Password : 123456789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</si>
  <si>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</t>
    </r>
  </si>
  <si>
    <t>Check when admin input Password empty</t>
  </si>
  <si>
    <t>Step 1: Enter the admin page
Step 2:  Input:
+ Email : YenNTHSE03171@fpt.edu.vn
+ Password : 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</si>
  <si>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MS02</t>
    </r>
  </si>
  <si>
    <t>Check when admin input correct Email and wrong Password</t>
  </si>
  <si>
    <t>Step 1:  Enter the admin page
Step 2:  Input:
+ Email:  YenNTHSE03171@fpt.edu.vn
+ Password: 123def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</si>
  <si>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MS03</t>
    </r>
  </si>
  <si>
    <t>Check when admin input wrong Email and correct Password</t>
  </si>
  <si>
    <t>Step 1: Enter the admin page
Step 2:  Input:
+ Email: YenNTHfpt.edu.vn
+ Password: 123456789
Step 3:  Click "Đăng nhập" button</t>
  </si>
  <si>
    <r>
      <t xml:space="preserve">Display message </t>
    </r>
    <r>
      <rPr>
        <b/>
        <sz val="10"/>
        <color indexed="8"/>
        <rFont val="Tahoma"/>
        <family val="2"/>
      </rPr>
      <t>MS03</t>
    </r>
  </si>
  <si>
    <t xml:space="preserve">Check  when admin input only Email </t>
  </si>
  <si>
    <t xml:space="preserve">Step 1: Enter the admin page
Step 2:  Input only Email </t>
  </si>
  <si>
    <t>Step 1: Enter the admin page
Step 2:  Input only password</t>
  </si>
  <si>
    <r>
      <t xml:space="preserve">Display message </t>
    </r>
    <r>
      <rPr>
        <b/>
        <sz val="10"/>
        <color indexed="8"/>
        <rFont val="Tahoma"/>
        <family val="2"/>
      </rPr>
      <t>MS02</t>
    </r>
  </si>
  <si>
    <r>
      <t xml:space="preserve">Display message </t>
    </r>
    <r>
      <rPr>
        <b/>
        <sz val="10"/>
        <color indexed="8"/>
        <rFont val="Tahoma"/>
        <family val="2"/>
      </rPr>
      <t>MS01</t>
    </r>
  </si>
  <si>
    <t>Check  login when admin input only password</t>
  </si>
  <si>
    <t>Check when admin input wrong Email and wrong password</t>
  </si>
  <si>
    <t>Step 1: Enter the admin page
Step 2: Input 
username "yennth"
password "123456789"
Step 3: Click "Đăng nhập" button</t>
  </si>
  <si>
    <t>Check user and author login when user or author input email does not contain the @ character on "Email" field</t>
  </si>
  <si>
    <r>
      <t xml:space="preserve">1. The Register-login page is displayed.
2. Display message </t>
    </r>
    <r>
      <rPr>
        <b/>
        <sz val="10"/>
        <rFont val="Tahoma"/>
        <family val="2"/>
      </rPr>
      <t>MS01</t>
    </r>
  </si>
  <si>
    <t>Check user and author login when user or authorinput email contain the space character on "Email" field</t>
  </si>
  <si>
    <t>Check when admin  input email does not contain the @ character on "Email" field</t>
  </si>
  <si>
    <t>Check when admin input email contain the space character on "Email" field</t>
  </si>
  <si>
    <t>Create group success and Go to " Trang nhóm - Thảo luận" page</t>
  </si>
  <si>
    <t xml:space="preserve"> The form login is displayed with the following information:
- "Email" field
-“Mật khẩu” field
-“Bạn quên ?” link
-“Đăng nhập” button 
</t>
  </si>
  <si>
    <t>1. The Register- login page is displayed
2. Textbox can be inputted data</t>
  </si>
  <si>
    <t xml:space="preserve">Check login when user input password less than 8 characters on "Mật khẩu" field </t>
  </si>
  <si>
    <t xml:space="preserve"> Input "1234" to "Mật khẩu" field</t>
  </si>
  <si>
    <t xml:space="preserve">Check login when user input password more than 50 characters on "Mật khẩu" field </t>
  </si>
  <si>
    <t>Input "01234567890123456789012345678901234567890123456789" to "Mật khẩu" field</t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</si>
  <si>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</si>
  <si>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</si>
  <si>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</si>
  <si>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</si>
  <si>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</si>
  <si>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1. Logout user or author and redirect to Register-login  page.</t>
  </si>
  <si>
    <t>Textbox can be inputted data</t>
  </si>
  <si>
    <t>Step 1: Enter the website
Step 2: Click "Mật khẩu" textbox</t>
  </si>
  <si>
    <t>Step 1: Enter the website
Step 2: Click "Xác nhận mật khẩu" textbox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</si>
  <si>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</si>
  <si>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</si>
  <si>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</si>
  <si>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</si>
  <si>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Slide switches to the next</t>
  </si>
  <si>
    <t>Check click to previous slide</t>
  </si>
  <si>
    <t>Slide switches to the previous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</si>
  <si>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</si>
  <si>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</si>
  <si>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t>Check register as normal user when normal user input a string less than 8 characters on "Tên tài khoản" field</t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</si>
  <si>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</si>
  <si>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t>Check register as normal user when normal user input username with string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</si>
  <si>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</si>
  <si>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t>Check register as normal user when normal user input username with string less than 8 character and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</si>
  <si>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</si>
  <si>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t>Check register as normal user when normal user input username with string more than 50 character and contains special characters.</t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</si>
  <si>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</si>
  <si>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t>Check register as normal user when normal user input a string less than 8 characters on "Mật khẩu" field</t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</si>
  <si>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</si>
  <si>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</si>
  <si>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</si>
  <si>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</si>
  <si>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</si>
  <si>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</si>
  <si>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t>1. The Register-login is displayed
2. Display "Kiểm tra Email để xác nhận tài khoản của bạn, bạn phải xác nhận tài khoản trước khi Đăng Nhập" message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</si>
  <si>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</si>
  <si>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</si>
  <si>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</si>
  <si>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</si>
  <si>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</si>
  <si>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</si>
  <si>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</si>
  <si>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</si>
  <si>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</si>
  <si>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</si>
  <si>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</si>
  <si>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</si>
  <si>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t xml:space="preserve">1. The Register-login page is displayed 
2. Popup "Bạn quên mật khẩu?" appear.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</si>
  <si>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</si>
  <si>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</si>
  <si>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1. The Register-login page is displayed 
2. Popup "Bạn quên mật khẩu?" appear.
3. New password is sent email to YenNTHSE03171@fpt.edu.vn</t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</si>
  <si>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</si>
  <si>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</si>
  <si>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 xml:space="preserve">Step 1: Click on "Chỉnh sửa thông tin cá nhân" link on home page. 
Step 2: Move mouse control to avatar and cover area
</t>
  </si>
  <si>
    <t>"Thay đổi ảnh bìa " button is displayed with the icon camera and does not broken layout.</t>
  </si>
  <si>
    <t>[Group Module-18]</t>
  </si>
  <si>
    <t>Group Management  module</t>
  </si>
  <si>
    <t>Check screen of admin "Quản lý nhóm" page</t>
  </si>
  <si>
    <t>[Admin module-8]</t>
  </si>
  <si>
    <t xml:space="preserve">Step 1: Login the system with the admin role.
Step 2: Click "Quản lý nhóm" tag </t>
  </si>
  <si>
    <t>1. The admin page is displayed 
2. The "Quản lý nhóm" page is displayed with the following informations:
- Avatar and name of admin
- "Tổng số nhóm" form
- "Nhóm vừa lập" form
- Search textbox
- "Tìm" button
- "Danh sách nhóm" table</t>
  </si>
  <si>
    <t>Check viewing of "Tổng số nhóm" form</t>
  </si>
  <si>
    <t>1. The admin page is displayed 
2. The "Tổng số nhóm" form is displayed with the informations:
- icon group
- "Tổng số nhóm" text 
- Number of group</t>
  </si>
  <si>
    <t>Check viewing of "Nhóm vừa lập" form</t>
  </si>
  <si>
    <t>1. The admin page is displayed 
2. The "Nhóm vừa lập" form is displayed with the informations:
- icon group
- "Nhóm vừa lập" text 
- Number of new group</t>
  </si>
  <si>
    <t>Check search textbox</t>
  </si>
  <si>
    <t xml:space="preserve"> Click search textbox</t>
  </si>
  <si>
    <t>Check "Tìm" button</t>
  </si>
  <si>
    <t>Point the mouse to the "Gửi" button</t>
  </si>
  <si>
    <t xml:space="preserve">Check when admin search group does not exits </t>
  </si>
  <si>
    <t>Input name of group does not exits on the search textbox</t>
  </si>
  <si>
    <t>Not found the information of group</t>
  </si>
  <si>
    <t xml:space="preserve">Check when admin search group exits </t>
  </si>
  <si>
    <t>Input name of group</t>
  </si>
  <si>
    <t>Information of group can be displayed on the "Danh sách nhóm" table</t>
  </si>
  <si>
    <t>Check "Tên nhóm" column</t>
  </si>
  <si>
    <t>Check "Thẻ" column</t>
  </si>
  <si>
    <t xml:space="preserve">Check "Quản lý nhóm" tag </t>
  </si>
  <si>
    <t>"Quản lý nhóm" tag can be selected</t>
  </si>
  <si>
    <t xml:space="preserve">Check "Số thành viên" column </t>
  </si>
  <si>
    <t>Step 1: Login the system with the admin role.
Step 2: Click "Quản lý nhóm" tag</t>
  </si>
  <si>
    <t>Name of group will be displayed in the "Tên nhóm" column</t>
  </si>
  <si>
    <t>Group's tag will be displayd in the "Thẻ" column</t>
  </si>
  <si>
    <t>Number of member (of group) will be displayed  in the "Số thành viên" column</t>
  </si>
  <si>
    <t>Check "Thời gian tạo nhóm" column</t>
  </si>
  <si>
    <t>Time created group will be displayed in the "Thời gian tạo nhóm" column</t>
  </si>
  <si>
    <t>Check "Kiểu nhóm" column</t>
  </si>
  <si>
    <t>Type of group will be displayed in the "Kiểu nhóm" column</t>
  </si>
  <si>
    <t>Check "Trạng thái" column</t>
  </si>
  <si>
    <t>Status of group will be displayed in the "Kiểu nhóm" column</t>
  </si>
  <si>
    <t xml:space="preserve">Check "Hành động " column </t>
  </si>
  <si>
    <t>"Khóa" button will be displayed in the "Hành động" column</t>
  </si>
  <si>
    <t>Check "Khóa" button</t>
  </si>
  <si>
    <t>Check click "Khóa" button</t>
  </si>
  <si>
    <t>Step 1: Login the system with the admin role.
Step 2: Click "Quản lý nhóm" tag
Step 3: Click "Khóa" button</t>
  </si>
  <si>
    <t>Status of group will be switch to "Bị khóa"</t>
  </si>
  <si>
    <t>Check paging link</t>
  </si>
  <si>
    <t>Step 1: Login the system with the admin role.
Step 2: Click "Quản lý nhóm" tag
Step 3: Click "1,2,3" paging link</t>
  </si>
  <si>
    <t>Show the page coressponding with number</t>
  </si>
  <si>
    <t>Step 1: Login the system with the admin role.
Step 2: Click "Quản lý nhóm" tag
Step 3: Click "First" paging link</t>
  </si>
  <si>
    <t>Check first page link</t>
  </si>
  <si>
    <t xml:space="preserve">Show the first page </t>
  </si>
  <si>
    <t>Step 1: Login the system with the admin role.
Step 2: Click "Quản lý nhóm" tag
Step 3: Click "Last" paging link</t>
  </si>
  <si>
    <t xml:space="preserve">Show the last page </t>
  </si>
  <si>
    <t>Check last page link</t>
  </si>
  <si>
    <t>Step 1: Login the system with the admin role.
Step 2: Click "Quản lý nhóm" tag
Step 3: Click next paging link</t>
  </si>
  <si>
    <t>Check next page link</t>
  </si>
  <si>
    <t xml:space="preserve">Show the next page </t>
  </si>
  <si>
    <t>Step 1: Login the system with the admin role.
Step 2: Click "Quản lý nhóm" tag
Step 3: Click Privious page link</t>
  </si>
  <si>
    <t>Check Privious page link</t>
  </si>
  <si>
    <t xml:space="preserve">Show Privious page </t>
  </si>
  <si>
    <t xml:space="preserve">Check "Quản lý sách" drop down list </t>
  </si>
  <si>
    <t xml:space="preserve">Step 1: Login the system with the admin role.
Step 2: Click "Quản lý sách" drop down list
</t>
  </si>
  <si>
    <t>1. The admin page is displayed 
2. The "Quản lý sách" drop down list is displayed with the following informations:
"Thống kê sách" button
"Yêu cầu thêm sách" button
"Thêm sách" button</t>
  </si>
  <si>
    <t>Check "Thống kê sách" button</t>
  </si>
  <si>
    <t>Step 1: Login the system with the admin role.
Step 2: Click "Quản lý sách" drop down list
Step 3: Point the mouse to the "Thống kê sách" button</t>
  </si>
  <si>
    <t>Check "Yêu cầu thêm sách" button</t>
  </si>
  <si>
    <t>Step 1: Login the system with the admin role.
Step 2: Click "Quản lý sách" drop down list
Step 3: Point the mouse to the "Yêu cầu thêm sách" button</t>
  </si>
  <si>
    <t>Check "Thêm sách" button</t>
  </si>
  <si>
    <t>Step 1: Login the system with the admin role.
Step 2: Click "Quản lý sách" drop down list
Step 3: Point the mouse to the "Thêm sách" button</t>
  </si>
  <si>
    <t>Check when click "Thống kê sách" button</t>
  </si>
  <si>
    <t>Step 1: Login the system with the admin role.
Step 2: Click "Quản lý sách" drop down list
Step 3: Click "Thống kê sách" button</t>
  </si>
  <si>
    <t>The admin "Thống kê sách" page is displayed</t>
  </si>
  <si>
    <t>Check screen of admin "Thống kê sách" page</t>
  </si>
  <si>
    <t>1. The admin page is displayed 
2. The "Thống kê sách" page is displayed with the following informations:
- Avatar and name of admin
- "Tổng số sách" form
- Search textbox
- "Tìm" button
- "Danh sách sách" table</t>
  </si>
  <si>
    <t>Check viewing of "Tổng số sách" form</t>
  </si>
  <si>
    <t>1. The admin page is displayed 
2. The "Tổng số sách" form is displayed with the informations:
- icon book
- "Tổng số sách" text 
- Number of books</t>
  </si>
  <si>
    <t xml:space="preserve">Check "Quản lý sách" tag </t>
  </si>
  <si>
    <t xml:space="preserve">Step 1: Login the system with the admin role.
Step 2: Click "Quản lý sách" tag </t>
  </si>
  <si>
    <t>"Quản lý sách" tag can be selected</t>
  </si>
  <si>
    <t>Check "Tên sách" column</t>
  </si>
  <si>
    <t>Name of books will be displayed in the "Tên sách" column</t>
  </si>
  <si>
    <t>Check "Tác giả" column</t>
  </si>
  <si>
    <t>Check "Thể loại" column</t>
  </si>
  <si>
    <t>Category of books will be displayd in the "Thể loại" column</t>
  </si>
  <si>
    <t>Check "Ngày xuất bản" column</t>
  </si>
  <si>
    <t>Publishing date of books will be displayd in the "Ngày xuất bản" column</t>
  </si>
  <si>
    <t>Check "Nhà xuất bản" column</t>
  </si>
  <si>
    <t>Publisher of books will be displayd in the "Nhà xuất bản" column</t>
  </si>
  <si>
    <t>Check "Miêu tả" column</t>
  </si>
  <si>
    <t>Description of books will be displayd in the "Miêu tả" column</t>
  </si>
  <si>
    <t>Check "Hành động" column</t>
  </si>
  <si>
    <t>"Sửa" button and "Xóa" button will be displayd in the "Hành động" column</t>
  </si>
  <si>
    <t>Check click "Sửa" button</t>
  </si>
  <si>
    <t>Step 1: Login the system with the admin role.
Step 2: Click "Quản lý sách" drop down list
Step 3: Click "Thống kê sách" button
Step 4: Click "Sửa" button</t>
  </si>
  <si>
    <t>Switch to admin edit book page</t>
  </si>
  <si>
    <t>Check click "Thêm thể loại " button</t>
  </si>
  <si>
    <t>Step 1: Login the system with the admin role.
Step 2: Click "Quản lý sách" drop down list
Step 3: Click "Thống kê sách" button
Step 4: Click "Sửa" button
Step 5: Click "Thêm thể loại" button</t>
  </si>
  <si>
    <t xml:space="preserve">Popup add new category is displayed </t>
  </si>
  <si>
    <t>Check "Tên thể loại " textbox</t>
  </si>
  <si>
    <t>Click "Tên thể loại " textbox</t>
  </si>
  <si>
    <t>Check when admin don't input category and click "Thêm" button</t>
  </si>
  <si>
    <t>Step 1: Don't input category
Step 2: Click "Thêm" button</t>
  </si>
  <si>
    <t>Check when admin input category and click "Thêm" button</t>
  </si>
  <si>
    <t>Step 1: Input "#Kinhdi" on "Tên thể loại" textbox
Step 2: Click "Thêm" button</t>
  </si>
  <si>
    <t>Add new category successful</t>
  </si>
  <si>
    <t>Check when admin don't input category and click "Hủy" button</t>
  </si>
  <si>
    <t>Step 1: Don't input category
Step 2: Click "Hủy" button</t>
  </si>
  <si>
    <t>Popup add new category will be closed</t>
  </si>
  <si>
    <t>Check when admin input category and click "Hủy" button</t>
  </si>
  <si>
    <t>Check when admin don't edit anything and click "Lưu" button</t>
  </si>
  <si>
    <t>Step 1: Don't edit anything 
Step 2: Click "Lưu" button</t>
  </si>
  <si>
    <t>MS32</t>
  </si>
  <si>
    <t>Tác giả bắt buộc</t>
  </si>
  <si>
    <t>MS33</t>
  </si>
  <si>
    <t>Check when admin edit information of book but input empty name of book</t>
  </si>
  <si>
    <t>Author of books will be displayd in the "Tác giả" column</t>
  </si>
  <si>
    <t>Step 1: Input empty name of book
Step 2: Click "Lưu" button</t>
  </si>
  <si>
    <t>Tên sách bắt buộc</t>
  </si>
  <si>
    <t>MS34</t>
  </si>
  <si>
    <t>Check when admin select book image format that is not .jpg, .png</t>
  </si>
  <si>
    <t>Select the file format that is not .jpg, .png</t>
  </si>
  <si>
    <t>Check when admin edit information of book but input empty name of author</t>
  </si>
  <si>
    <t>Step 1: Input empty name of author
Step 2: Click "Lưu" button</t>
  </si>
  <si>
    <t>Check when admin edit information of book but don't choose the date</t>
  </si>
  <si>
    <t>Step 1: Don't choose the date
Step 2: Click "Lưu" button</t>
  </si>
  <si>
    <r>
      <t xml:space="preserve">Display message  </t>
    </r>
    <r>
      <rPr>
        <b/>
        <sz val="10"/>
        <rFont val="Tahoma"/>
        <family val="2"/>
      </rPr>
      <t>MS17</t>
    </r>
  </si>
  <si>
    <t>MS35</t>
  </si>
  <si>
    <t>Nhà xuất bản bắt buộc</t>
  </si>
  <si>
    <t>Check when admin edit information of book but input empty "Nhà xuất bản"</t>
  </si>
  <si>
    <t>Step 1: Input empty name of publisher
Step 2: Click "Lưu" button</t>
  </si>
  <si>
    <t>Check when admin edit information of book but input empty "Category"</t>
  </si>
  <si>
    <t>Step 1: Input empty category
Step 2: Click "Lưu" button</t>
  </si>
  <si>
    <t>Thể loại sách bắt buộc</t>
  </si>
  <si>
    <t>Check when admin edit all information of book</t>
  </si>
  <si>
    <t>Step 1: Edit all information of book
Step 2: Click "Lưu" button</t>
  </si>
  <si>
    <t>Edit information of book successful</t>
  </si>
  <si>
    <t>Check when admin don't edit anything and click "Hủy" button</t>
  </si>
  <si>
    <t>Information of book can not edit and switch to admin "Thống kê sách" page</t>
  </si>
  <si>
    <t>Check when admin edit all information of book and click "Hủy" button</t>
  </si>
  <si>
    <t>Step 1: Don't edit anything
Step 2: Click "Hủy" button</t>
  </si>
  <si>
    <t>Step 1: Edit all information of book 
Step 2: Click "Hủy" button</t>
  </si>
  <si>
    <t>Check when admin click "Xóa" button</t>
  </si>
  <si>
    <t>Check click "Xóa" button</t>
  </si>
  <si>
    <t>Step 1: Login the system with the admin role.
Step 2: Click "Quản lý sách" drop down list
Step 3: Click "Thống kê sách" button
Step 4: Click "Xóa" button
Step 5: Click "OK" button</t>
  </si>
  <si>
    <t>This book can be deleted</t>
  </si>
  <si>
    <t>Step 1: Login the system with the admin role.
Step 2: Click "Quản lý sách" drop down list
Step 3: Click "Thống kê sách" button
Step 4: Click "Xóa" button
Step 5: Click "Cancel" button</t>
  </si>
  <si>
    <t>This book will will not be deleted</t>
  </si>
  <si>
    <t>Check screen of admin "Yêu cầu thêm sách" page</t>
  </si>
  <si>
    <t>Step 1: Login the system with the admin role.
Step 2: Click "Quản lý sách" drop down list
Step 3: Click "Yêu cầu thêm sách" button</t>
  </si>
  <si>
    <t>1. The admin page is displayed 
2. The "Yêu cầu thêm sách" page is displayed with the following informations:
- Avatar and name of admin
- "Tổng số sách" form
- Search textbox
- "Tìm" button
- "Thêm sách" button
- "Danh sách sách" table</t>
  </si>
  <si>
    <t>Check when click "Yêu cầu thêm sách" button</t>
  </si>
  <si>
    <t>The admin "Yêu cầu thêm sách" page is displayed</t>
  </si>
  <si>
    <t>Point the mouse to the "Thêm sách" button</t>
  </si>
  <si>
    <t>Check when admin click "Thêm sách" button</t>
  </si>
  <si>
    <t>Step 1: Login the system with the admin role.
Step 2: Click "Quản lý sách" drop down list
Step 3: Click "Yêu cầu thêm sách" button
Step 4: Click "Thêm sách" button</t>
  </si>
  <si>
    <t xml:space="preserve">Admin add new book page is displayed </t>
  </si>
  <si>
    <t xml:space="preserve">Step 1: Login the system with the admin role.
Step 2: Click "Quản lý sách" drop down list
Step 3: Click "Yêu cầu thêm sách" button
Step 4: Click "Thêm thể loại" button
</t>
  </si>
  <si>
    <t>Step 1: Input "#Kinhdi" on "Tên thể loại" textbox
Step 2: Click "Hủy" button</t>
  </si>
  <si>
    <t xml:space="preserve">Check when admin input category already exists </t>
  </si>
  <si>
    <t>Step 1: Don't input anything 
Step 2: Click "Thêm" button</t>
  </si>
  <si>
    <t>MS36</t>
  </si>
  <si>
    <t>Ảnh sách bắt buộc</t>
  </si>
  <si>
    <t>Check when admin don't input name of book on "Tựa sách" textbox and click "Thêm" button</t>
  </si>
  <si>
    <t>Step 1: Don't input name of book
Step 2: Click "Thêm" button</t>
  </si>
  <si>
    <t>Check when admin don't input "Ngày xuất bản" and click "Thêm" button</t>
  </si>
  <si>
    <t>Step 1: Don't input "Ngày xuất bản"
Step 2: Click "Thêm" button</t>
  </si>
  <si>
    <t>Check when admin don't choose "Nhà xuất bản" and click "Thêm" button</t>
  </si>
  <si>
    <t>Step 1: Don't choose "Nhà xuất bản"
Step 2: Click "Thêm" button</t>
  </si>
  <si>
    <t>Check when admin don't choose "Thể loại sách" and click "Thêm" button</t>
  </si>
  <si>
    <t>Step 1: Don't choose "Thể loại sách"
Step 2: Click "Thêm" button</t>
  </si>
  <si>
    <r>
      <t>Display message</t>
    </r>
    <r>
      <rPr>
        <b/>
        <sz val="10"/>
        <rFont val="Tahoma"/>
        <family val="2"/>
      </rPr>
      <t xml:space="preserve"> MS26</t>
    </r>
  </si>
  <si>
    <t>Step 1: Don't choose "Đổi ảnh bìa"
Step 2: Click "Thêm" button</t>
  </si>
  <si>
    <t>Check when admin don't choose  image of book on "Choose file" button and click "Thêm" button</t>
  </si>
  <si>
    <t>Check when admin select  image format that is not .jpg, .png</t>
  </si>
  <si>
    <t>Check when admin don't input anything and click "Hủy " button</t>
  </si>
  <si>
    <t>New book can not added</t>
  </si>
  <si>
    <t>Check when admin input all information of book and click "Hủy" button</t>
  </si>
  <si>
    <t>Step 1: Input all information of book
Step 2: Click "Hủy" button</t>
  </si>
  <si>
    <t>Check "Tên sách" column of admin "Yêu cầu thêm sách" page</t>
  </si>
  <si>
    <t xml:space="preserve">Step 1: Login the system with the admin role.
Step 2: Click "Quản lý sách" drop down list
Step 3: Click "Yêu cầu thêm sách" button
</t>
  </si>
  <si>
    <t>Check "Thể loại " column</t>
  </si>
  <si>
    <t>Step 1: Login the system with the admin role.
Step 2: Click "Quản lý sách" tag
Step 3: Click "1,2,3" paging link</t>
  </si>
  <si>
    <t>Step 1: Login the system with the admin role.
Step 2: Click "Quản lý sách" tag
Step 3: Click "First" paging link</t>
  </si>
  <si>
    <t>Step 1: Login the system with the admin role.
Step 2: Click "Quản lý sách" tag
Step 3: Click "Last" paging link</t>
  </si>
  <si>
    <t>Step 1: Login the system with the admin role.
Step 2: Click "Quản lý sách" tag
Step 3: Click next paging link</t>
  </si>
  <si>
    <t>Step 1: Login the system with the admin role.
Step 2: Click "Quản lý sách" tag
Step 3: Click Privious page link</t>
  </si>
  <si>
    <t>Check when click "Thêm sách" button</t>
  </si>
  <si>
    <t>Step 1: Login the system with the admin role.
Step 2: Click "Quản lý sách" drop down list
Step 3: Click "Thêm sách" button</t>
  </si>
  <si>
    <t>The admin "Thêm sách" page is displayed</t>
  </si>
  <si>
    <t>Check screen of admin "Thêm sách" page</t>
  </si>
  <si>
    <t>1. The admin page is displayed 
2. The "Thêm sách" page is displayed with the following informations:
- Avatar and name of admin
- "Tổng số sách" form
- Form add new book</t>
  </si>
  <si>
    <t xml:space="preserve">Step 1: Login the system with the admin role.
Step 2: Click "Quản lý sách" drop down list
Step 3: Click "Thêm sách" button
Step 4: Click "Thêm thể loại" button
</t>
  </si>
  <si>
    <t>Check when admin don't input anything in the form add book and click "Thêm " button</t>
  </si>
  <si>
    <r>
      <t xml:space="preserve">Display message </t>
    </r>
    <r>
      <rPr>
        <b/>
        <sz val="10"/>
        <rFont val="Tahoma"/>
        <family val="2"/>
      </rPr>
      <t>MS10</t>
    </r>
  </si>
  <si>
    <r>
      <t xml:space="preserve">Display message </t>
    </r>
    <r>
      <rPr>
        <b/>
        <sz val="10"/>
        <rFont val="Tahoma"/>
        <family val="2"/>
      </rPr>
      <t xml:space="preserve">MS10 </t>
    </r>
  </si>
  <si>
    <r>
      <t xml:space="preserve">Display message </t>
    </r>
    <r>
      <rPr>
        <b/>
        <sz val="10"/>
        <rFont val="Tahoma"/>
        <family val="2"/>
      </rPr>
      <t>MS17 MS11</t>
    </r>
  </si>
  <si>
    <r>
      <t xml:space="preserve">Display message </t>
    </r>
    <r>
      <rPr>
        <b/>
        <sz val="10"/>
        <rFont val="Tahoma"/>
        <family val="2"/>
      </rPr>
      <t>MS17 MS11 MS10</t>
    </r>
  </si>
  <si>
    <r>
      <t xml:space="preserve">Display message  </t>
    </r>
    <r>
      <rPr>
        <b/>
        <sz val="10"/>
        <rFont val="Tahoma"/>
        <family val="2"/>
      </rPr>
      <t>MS11</t>
    </r>
  </si>
  <si>
    <r>
      <rPr>
        <sz val="10"/>
        <rFont val="Tahoma"/>
        <family val="2"/>
      </rPr>
      <t>Display message</t>
    </r>
    <r>
      <rPr>
        <b/>
        <sz val="10"/>
        <rFont val="Tahoma"/>
        <family val="2"/>
      </rPr>
      <t xml:space="preserve"> MS32</t>
    </r>
  </si>
  <si>
    <r>
      <t xml:space="preserve">Display message </t>
    </r>
    <r>
      <rPr>
        <b/>
        <sz val="10"/>
        <rFont val="Tahoma"/>
        <family val="2"/>
      </rPr>
      <t xml:space="preserve"> MS14</t>
    </r>
  </si>
  <si>
    <r>
      <t xml:space="preserve">Display message 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</si>
  <si>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</si>
  <si>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MS16</t>
    </r>
  </si>
  <si>
    <r>
      <t xml:space="preserve">Display message </t>
    </r>
    <r>
      <rPr>
        <b/>
        <sz val="10"/>
        <rFont val="Tahoma"/>
        <family val="2"/>
      </rPr>
      <t>MS10 MS17 MS14 MS26 MS16</t>
    </r>
  </si>
  <si>
    <t>Check "Tựa sách" textbox in the add book form</t>
  </si>
  <si>
    <t>Click "Tựa sách " textbox</t>
  </si>
  <si>
    <t>Check when click "Thêm sách" button in the "Yêu cầu thêm sách " page</t>
  </si>
  <si>
    <t xml:space="preserve">Step 1: Login the system with the admin role.
Step 2: Click "Quản lý sách" drop down list
Step 3: Click "Yêu cầu thêm sách" button
Step 4: Click "Thêm sách" button
</t>
  </si>
  <si>
    <t>Switch to admin add book page</t>
  </si>
  <si>
    <t>Check "Chọn tác giả" textbox in the add book form</t>
  </si>
  <si>
    <t>Click "Chọn tác giả " textbox</t>
  </si>
  <si>
    <t xml:space="preserve">Check when admin click calendar </t>
  </si>
  <si>
    <t>Click "Ngày xuất bản " textbox</t>
  </si>
  <si>
    <t>Can be choose date time</t>
  </si>
  <si>
    <t>Check "Chọn NXB" textbox in the add book form</t>
  </si>
  <si>
    <t>Click "Chọn NXB" textbox</t>
  </si>
  <si>
    <t>Check "Chọn thể loại" textbox in the add book form</t>
  </si>
  <si>
    <t>Click "Chọn thể loại" textbox</t>
  </si>
  <si>
    <t>Check "Miêu tả" textbox in the add book form</t>
  </si>
  <si>
    <t>Click "Miêu tả" textbox</t>
  </si>
  <si>
    <t>Point the mouse to the "Thêm" button</t>
  </si>
  <si>
    <t>Point the mouse to the "Hủy" button</t>
  </si>
  <si>
    <t xml:space="preserve">Step 1: Login the system with the admin role.
Step 2: Click "Quản lý Slider" </t>
  </si>
  <si>
    <t>1. Admin "Quản lý Slider" page is displayed.
2. The "Quản lý sách" page is displayed with the following informations:
- Avatar and name of admin
- "Danh sách sliders" text
- "Thêm slide" button
- "Tìm kiếm" button</t>
  </si>
  <si>
    <t xml:space="preserve">Check "Thêm slide" button </t>
  </si>
  <si>
    <t>Point the mouse to the "Thêm slide" button</t>
  </si>
  <si>
    <t>Check "Tìm kiếm" textbox</t>
  </si>
  <si>
    <t>Click "Tìm kiếm" textbox</t>
  </si>
  <si>
    <t>Check click "Thêm slide" button</t>
  </si>
  <si>
    <t xml:space="preserve">Click "Thêm silde" button
</t>
  </si>
  <si>
    <t>Popup add slide will be displayed</t>
  </si>
  <si>
    <t>Check when admin click "Choose File" button and select image format that is not .jpg, .png</t>
  </si>
  <si>
    <t>Step 1: Click "Choose File" button
Step 2: Choose image format that is not .jpg, .png</t>
  </si>
  <si>
    <t>Check when admin add slide image</t>
  </si>
  <si>
    <t>Check when admin don't choose slide image and don't input decription of slide then click "Thêm" button</t>
  </si>
  <si>
    <t>Step 1: Don't choose slide image and don't input description of slide
Step 2: Click "Thêm" button</t>
  </si>
  <si>
    <t>Step 1: Click "Choose File" button
Step 2: Choose slide from device and don't input description
Step 3: Click "Thêm" button</t>
  </si>
  <si>
    <t>New slide added successful</t>
  </si>
  <si>
    <t>Step 1: Click "Choose File" button
Step 2: Choose slide from device and  input description
Step 3: Click "Thêm" button</t>
  </si>
  <si>
    <t>Check when admin don't choose slide and don't input description and click "Hủy" button</t>
  </si>
  <si>
    <t>Step 1: Don't choose slide and don't input description
Step 2: Click "Hủy" button</t>
  </si>
  <si>
    <t xml:space="preserve">New slide can not added </t>
  </si>
  <si>
    <t>Check when admin choose slide and input description and click "Hủy" button</t>
  </si>
  <si>
    <t>Step 1:Choose slide and input description
Step 2: Click "Hủy" button</t>
  </si>
  <si>
    <t>Check "Ảnh" column</t>
  </si>
  <si>
    <t>Image will be display in the "Ảnh" column</t>
  </si>
  <si>
    <t>Check "Chế độ" column</t>
  </si>
  <si>
    <t>"Bật" button and "Tắt" button can be displayed in the "Chế độ" column</t>
  </si>
  <si>
    <t>Description of sliders will be displayed in the "Miêu tả" column</t>
  </si>
  <si>
    <t>Check "Bật" button</t>
  </si>
  <si>
    <t>Check "Tắt" button</t>
  </si>
  <si>
    <t>Point the mouse to the "Bật" button</t>
  </si>
  <si>
    <t>Point the mouse to the "Tắt" button</t>
  </si>
  <si>
    <t>Check "Xóa" button</t>
  </si>
  <si>
    <t>Point the mouse to the "Xóa" button</t>
  </si>
  <si>
    <t>Check when admin click "Bật" button</t>
  </si>
  <si>
    <t>Click "Bật" button</t>
  </si>
  <si>
    <t>This slide can be displayed</t>
  </si>
  <si>
    <t>Check when admin click "Tắt" button</t>
  </si>
  <si>
    <t>Click "Tắt" button</t>
  </si>
  <si>
    <t>This slide can not displayed</t>
  </si>
  <si>
    <t>This slide can be deleted</t>
  </si>
  <si>
    <t>Step 1: Login the system with the admin role.
Step 2: Click "Quản lý Slider" tag</t>
  </si>
  <si>
    <t>Check when admin Click "Quản lý Slider" tag in slidebar</t>
  </si>
  <si>
    <t>Step 1: Login the system with the admin role.
Step 2: Click "Quản lý Slider" tag
Step 3: Click "1,2,3" paging link</t>
  </si>
  <si>
    <t>Step 1: Login the system with the admin role.
Step 2: Click "Quản lý Slider" tag
Step 3: Click "First" paging link</t>
  </si>
  <si>
    <t>Step 1: Login the system with the admin role.
Step 2: CClick "Quản lý Slider" tag
Step 3: Click "Last" paging link</t>
  </si>
  <si>
    <t>Step 1: Login the system with the admin role.
Step 2: Click "Quản lý Slider" tag
Step 3: Click next paging link</t>
  </si>
  <si>
    <t>Step 1: Login the system with the admin role.
Step 2: Click "Quản lý Slider" tag
Step 3: Click Privious page link</t>
  </si>
  <si>
    <t>Check when admin Click "Quản lý Nhà xuất bản" tag in slidebar</t>
  </si>
  <si>
    <t xml:space="preserve">Step 1: Login the system with the admin role.
Step 2: Click "Quản lý Nhà xuất bản" </t>
  </si>
  <si>
    <t>1. Admin "Quản lý Nhà xuất bản" page is displayed.
2. The "Quản lý Nhà xuất bản" page is displayed with the following informations:
- Avatar and name of admin
- "Quản lý Nhà xuất bản" text
- "Thêm NXB" button
- "Tìm kiếm" button</t>
  </si>
  <si>
    <t>Check "Quản lý Slider" tag</t>
  </si>
  <si>
    <t>"Quản lý Slider" tag was selected</t>
  </si>
  <si>
    <t>Check "Quản lý Nhà xuất bản" tag</t>
  </si>
  <si>
    <t>Step 1: Login the system with the admin role.
Step 2: Click "Quản lý Nhà xuất bản" tag</t>
  </si>
  <si>
    <t>"Quản lý Nhà xuất bản" tag was selected</t>
  </si>
  <si>
    <t xml:space="preserve">Check "Thêm NXB" button </t>
  </si>
  <si>
    <t>Point the mouse to the "Thêm NXB" button</t>
  </si>
  <si>
    <t xml:space="preserve">Check click "Thêm NXB" button </t>
  </si>
  <si>
    <t xml:space="preserve">Click "Thêm NXB" button 
</t>
  </si>
  <si>
    <t>Popup add publisher will be displayed</t>
  </si>
  <si>
    <t>Check "Tên NXB" textbox</t>
  </si>
  <si>
    <t>Click "Tên NXB" textbox</t>
  </si>
  <si>
    <t>Click "Địa chỉ" textbox</t>
  </si>
  <si>
    <t>Check "Số điện thoại" textbox</t>
  </si>
  <si>
    <t>Click "Số điện thoại" textbox</t>
  </si>
  <si>
    <t xml:space="preserve">Check "Hủy" button </t>
  </si>
  <si>
    <t>Check when admin don't input anything in the form add publisher and click "Thêm" button</t>
  </si>
  <si>
    <t>Check when admin don't input empty "Tên NXB" textbox and click "Thêm" button</t>
  </si>
  <si>
    <t>Step 1: Input "Tên NXB" empty 
Step 2: Click "Thêm" button</t>
  </si>
  <si>
    <t>Check when admin don't choose Logo of publisher and click "Thêm" button</t>
  </si>
  <si>
    <t>Step 1: Don't choose logo of publisher 
Step 2: Click "Thêm" button</t>
  </si>
  <si>
    <t>Display message MS14</t>
  </si>
  <si>
    <t>Check when admin input all information of publisher and click "Thêm" button</t>
  </si>
  <si>
    <t>Step 1: Input all information of publisher
Step 2: Click "Thêm" button</t>
  </si>
  <si>
    <t>Add new publisher successful</t>
  </si>
  <si>
    <t>Check when admin don't input anything in the "Thêm Nhà xuất bản" popup and click "Hủy" button</t>
  </si>
  <si>
    <t>Step 1: Don't input anything in the "Thêm Nhà xuất bản" popup
Step 2: Click "Hủy" button</t>
  </si>
  <si>
    <t>Popup "Thêm Nhà xuất bản" will be cloed and new publisher can not added</t>
  </si>
  <si>
    <t>Check when admin  input all information in the "Thêm Nhà xuất bản" popup and click "Hủy" button</t>
  </si>
  <si>
    <t>Step 1: Input all information in the "Thêm Nhà xuất bản" popup
Step 2: Click "Hủy" button</t>
  </si>
  <si>
    <t>Image of publisher will be display in the "Ảnh" column</t>
  </si>
  <si>
    <t>Name of publishers will be displayed in the "Nhà xuất bản" column</t>
  </si>
  <si>
    <t>Address of publishers will be displayed in the "Địa chỉ" column</t>
  </si>
  <si>
    <t>Check "Địa chỉ" column</t>
  </si>
  <si>
    <t>The phone number of publishers will be displayed in the "Số điện thoại" column</t>
  </si>
  <si>
    <t>Check "Số điện thoại" column</t>
  </si>
  <si>
    <t>Check when admin click "Sửa" button in the "Hành động" column</t>
  </si>
  <si>
    <t>Step 1: Login the system with the admin role.
Step 2: Click "Quản lý Nhà xuất bản" 
Step 3: Click "Sửa" button</t>
  </si>
  <si>
    <t>Popup "Chỉnh sửa thông tin NXB" will be displayed with information:
- "Tên NXB" textbox
- "Địa chỉ" textbox
- "Số điện thoại" textbox
- Choose File button
- "Sửa" button
- "Hủy" button</t>
  </si>
  <si>
    <t>Check when admin don't input anything in the form edit publisher and click "Thêm" button</t>
  </si>
  <si>
    <t>Check when admin don't input anythingin the form edit publisher  and click "Hủy" button</t>
  </si>
  <si>
    <t>Check when admin  input all information in the form edit publisher  and click "Hủy" button</t>
  </si>
  <si>
    <t>Check when admin don't input empty "Tên NXB" textbox in the form edit publisher and click "Sửa" button</t>
  </si>
  <si>
    <t>Step 1: Input "Tên NXB" empty 
Step 2: Click "Sửa" button</t>
  </si>
  <si>
    <t>Check when admin don't choose Logo of publisher in the form edit publisher and click "Sửa" button</t>
  </si>
  <si>
    <t>Step 1: Don't choose logo of publisher 
Step 2: Click "Sửa" button</t>
  </si>
  <si>
    <t>Check when admin input all information of publisher and click "Sửa" button</t>
  </si>
  <si>
    <t>Step 1: Input all information of publisher
Step 2: Click "Sửa" button</t>
  </si>
  <si>
    <t>Step 1: Login the system with the admin role.
Step 2: Click "Quản lý Nhà xuất bản" 
Step 3: Click "Xóa" button</t>
  </si>
  <si>
    <t xml:space="preserve">Display message "Bạn có chắc chắn muốn xóa nhà xuất bản này?" </t>
  </si>
  <si>
    <t>Check when admin click "OK" button on message confirm delete publisher</t>
  </si>
  <si>
    <t>Step 1: Login the system with the admin role.
Step 2: Click "Quản lý Nhà xuất bản" 
Step 3: Click "Xóa" button
Step 4: Click "OK" button</t>
  </si>
  <si>
    <t>This publisher was deleted</t>
  </si>
  <si>
    <t>Check when admin click "Cancel" button on message confirm delete publisher</t>
  </si>
  <si>
    <t>Step 1: Login the system with the admin role.
Step 2: Click "Quản lý Nhà xuất bản" 
Step 3: Click "Xóa" button
Step 4: Click "Cancel" button</t>
  </si>
  <si>
    <t>This publisher can not delete</t>
  </si>
  <si>
    <t>Step 1: Login the system with the admin role.
Step 2:Click "Quản lý Nhà xuất bản" 
Step 3: Click "1,2,3" paging link</t>
  </si>
  <si>
    <t>Step 1: Login the system with the admin role.
Step 2: Click "Quản lý Nhà xuất bản" 
Step 3: Click "First" paging link</t>
  </si>
  <si>
    <t>Step 1: Login the system with the admin role.
Step 2: Click "Quản lý Nhà xuất bản" 
Step 3: Click "Last" paging link</t>
  </si>
  <si>
    <t>Step 1: Login the system with the admin role.
Step 2: Click "Quản lý Nhà xuất bản" 
Step 3: Click next paging link</t>
  </si>
  <si>
    <t>Step 1: Login the system with the admin role.
Step 2: Click "Quản lý Nhà xuất bản" 
Step 3: Click Privious page link</t>
  </si>
  <si>
    <t>Check screen of admin "Quản lý tác giả"  page</t>
  </si>
  <si>
    <t xml:space="preserve">Step 1: Login the system with the admin role.
Step 2: Click "Quản lý tác giả" tag </t>
  </si>
  <si>
    <t>1. The admin page is displayed 
2. The "Quản lý tác giả" page is displayed with the following informations:
- Avatar and name of admin
- "Tổng số tác giả" form
- "Tác giả mới" form
- Search textbox
- "Tìm" button
- "Danh sách Tác giả" table</t>
  </si>
  <si>
    <t>Check viewing of "Tổng số tác giả" form</t>
  </si>
  <si>
    <t>1. The admin page is displayed 
2. The "Tổng số tác giả" form is displayed with the informations:
- icon people
- "Tổng số tác giả" text 
- Number of authors</t>
  </si>
  <si>
    <t>Check viewing of "Tác giả mới" form</t>
  </si>
  <si>
    <t>1. The admin page is displayed 
2. The "Tổng số tác giả" form is displayed with the informations:
- icon people
- "Tác giả mới" text 
- Number of authors</t>
  </si>
  <si>
    <t>Point the mouse to the "Tìm" button</t>
  </si>
  <si>
    <t xml:space="preserve">Check "Quản lý tác giả" tag </t>
  </si>
  <si>
    <t>"Quản lý tác giả" tag can be selected</t>
  </si>
  <si>
    <t xml:space="preserve">Check when admin search author does not exits </t>
  </si>
  <si>
    <t>Input name of author does not exits on the search textbox</t>
  </si>
  <si>
    <t>Not found the information of author</t>
  </si>
  <si>
    <t xml:space="preserve">Check when admin search author exits </t>
  </si>
  <si>
    <t xml:space="preserve">Input name of author </t>
  </si>
  <si>
    <t>Information of author can be displayed on the "Danh sách Tác giả" table</t>
  </si>
  <si>
    <t>Check "Tên tác giả" column</t>
  </si>
  <si>
    <t xml:space="preserve">Step 1: Login the system with the admin role.
Step 2: Click "Quản lý Tác giả" tag </t>
  </si>
  <si>
    <t>Name of author will be displayed in the "Tên tác giả" column</t>
  </si>
  <si>
    <t>Check "Email" column</t>
  </si>
  <si>
    <t>Email of author will be displayed in the "Email" column</t>
  </si>
  <si>
    <t>Check "Hình ảnh" column</t>
  </si>
  <si>
    <t>Image of author will be displayed in the "Hình ảnh" column</t>
  </si>
  <si>
    <t>"Xác nhận" button will be displayed in the "Hành động" button</t>
  </si>
  <si>
    <t>Check "Xác nhận" button</t>
  </si>
  <si>
    <t>Point the mouse to the "Xác nhận" button</t>
  </si>
  <si>
    <t>Check click "Xác nhận" button</t>
  </si>
  <si>
    <t>Step 1: Login the system with the admin role.
Step 2: Click "Quản lý Tác giả" tag 
Step 3: Click "Xác nhận" button</t>
  </si>
  <si>
    <t>"Xác nhận" button will be switch to "Đã xác nhận" and email confirm will be sent to author</t>
  </si>
  <si>
    <t>Step 1: Login the system with the admin role.
Step 2:  Click "Quản lý Tác giả" tag
Step 3: Click "1,2,3" paging link</t>
  </si>
  <si>
    <t>Step 1: Login the system with the admin role.
Step 2:  Click "Quản lý Tác giả" tag
Step 3: Click "First" paging link</t>
  </si>
  <si>
    <t>Step 1: Login the system with the admin role.
Step 2: Click "Quản lý Tác giả" tag
Step 3: Click "Last" paging link</t>
  </si>
  <si>
    <t>Step 1: Login the system with the admin role.
Step 2:  Click "Quản lý Tác giả" tag
Step 3: Click next paging link</t>
  </si>
  <si>
    <t>Step 1: Login the system with the admin role.
Step 2:  Click "Quản lý Tác giả" tag
Step 3: Click Privious page link</t>
  </si>
  <si>
    <t>Users Management  module</t>
  </si>
  <si>
    <t>Check screen of admin "Quản lý người dùng"  page</t>
  </si>
  <si>
    <t xml:space="preserve">Step 1: Login the system with the admin role.
Step 2: Click "Quản lý người dùng"  tag </t>
  </si>
  <si>
    <t>1. The admin page is displayed 
2. The "Quản lý người dùng"  page is displayed with the following informations:
- Avatar and name of admin
- "Tổng số người dùng" form
- "Người dùng mới" form
- Search textbox
- "Tìm" button
- "Danh sách Người dùng" table</t>
  </si>
  <si>
    <t>Check viewing of "Tổng số người dùng" form</t>
  </si>
  <si>
    <t xml:space="preserve">Step 1: Login the system with the admin role.
Step 2: Click "Quản lý người dùng"  tag  </t>
  </si>
  <si>
    <t>1. The admin page is displayed 
2. The "Tổng số người dùng" form is displayed with the informations:
- icon people
- "Tổng số người dùng" text 
- Number of users</t>
  </si>
  <si>
    <t>Check viewing of "Người dùng mới" form</t>
  </si>
  <si>
    <t>1. The admin page is displayed 
2. The "Người dùng mới" form is displayed with the informations:
- icon people
- "Người dùng mới" text 
- Number of users</t>
  </si>
  <si>
    <t xml:space="preserve">Check "Quản lý người dùng" tag </t>
  </si>
  <si>
    <t xml:space="preserve">Step 1: Login the system with the admin role.
Step 2: "Quản lý người dùng" tag </t>
  </si>
  <si>
    <t>"Quản lý người dùng" tag can be selected</t>
  </si>
  <si>
    <t xml:space="preserve">Check when admin search user does not exits </t>
  </si>
  <si>
    <t>Input name of user does not exits on the search textbox</t>
  </si>
  <si>
    <t>Not found the information of user</t>
  </si>
  <si>
    <t xml:space="preserve">Check when admin search user exits </t>
  </si>
  <si>
    <t>Input name of user on the search textbox</t>
  </si>
  <si>
    <t>Information of user can be displayed on the "Danh sách Người dùng" table</t>
  </si>
  <si>
    <t>Check "Tên người dùng" column</t>
  </si>
  <si>
    <t>Name of user will be displayed in the "Tên người dùng" column</t>
  </si>
  <si>
    <t xml:space="preserve">Step 1: Login the system with the admin role.
Step 2: Click "Quản lý người dùng" tag  </t>
  </si>
  <si>
    <t>Email of user will be displayed in the "Email" column</t>
  </si>
  <si>
    <t>Status of user will be displayed in the "Trạng thái" column</t>
  </si>
  <si>
    <t>"Xem" button will be displayed in the "Hành động" button</t>
  </si>
  <si>
    <t>Check "Xem" button</t>
  </si>
  <si>
    <t>Point the mouse to the "Xem" button</t>
  </si>
  <si>
    <t>Step 1: Login the system with the admin role.
Step 2:  Click "Quản lý người dùng" tag  
Step 3: Click "1,2,3" paging link</t>
  </si>
  <si>
    <t>Step 1: Login the system with the admin role.
Step 2:  Click "Quản lý người dùng" tag  
Step 3: Click "First" paging link</t>
  </si>
  <si>
    <t>Step 1: Login the system with the admin role.
Step 2: Click "Quản lý người dùng" tag  
Step 3: Click "Last" paging link</t>
  </si>
  <si>
    <t>Step 1: Login the system with the admin role.
Step 2:  Click "Quản lý người dùng" tag  
Step 3: Click next paging link</t>
  </si>
  <si>
    <t>Step 1: Login the system with the admin role.
Step 2: Click "Quản lý người dùng" tag  
Step 3: Click Privious page link</t>
  </si>
  <si>
    <t>Reports Management  module</t>
  </si>
  <si>
    <t>Check when admin Click "Quản lý Phản hồi" tag in slidebar</t>
  </si>
  <si>
    <t>Step 1: Login the system with the admin role.
Step 2: Click "Quản lý Phản hồi" tag</t>
  </si>
  <si>
    <t>1. Admin "Quản lý Phản hồi"  page is displayed.
2. The "Quản lý Phản hồi"  page is displayed with the following informations:
- "Phản hồi người dùng" tag
- "Phản hồi nhóm" tag
- "Tìm kiếm" textbox
- Users have been reported table</t>
  </si>
  <si>
    <t>Check "Quản lý Phản hồi" tag</t>
  </si>
  <si>
    <t>"Quản lý Phản hồi" tag was selected</t>
  </si>
  <si>
    <t>Check "Phản hồi người dùng" tag</t>
  </si>
  <si>
    <t xml:space="preserve">Step 1: Login the system with the admin role.
Step 2: Click "Quản lý Phản hồi" tag
</t>
  </si>
  <si>
    <t>"Phản hồi người dùng" tag was selected</t>
  </si>
  <si>
    <t>Check "Người phản hồi" column</t>
  </si>
  <si>
    <t>Name of reporter will be displayed in the "Người phản hồi" column</t>
  </si>
  <si>
    <t>Check "Người bị phản hồi" column</t>
  </si>
  <si>
    <t>Name of reported will be displayed in the "Người bị phản hồi" column</t>
  </si>
  <si>
    <t>Check "Lí do" column</t>
  </si>
  <si>
    <t>The reason will be displayed in the "Lí do " column</t>
  </si>
  <si>
    <t>Check "Email bị phản hồi" column</t>
  </si>
  <si>
    <t>Email of people who was reported will be display in the "Email người bị phản hồi" column</t>
  </si>
  <si>
    <t>Step 1: Login the system with the admin role.
Step 2:Click "Quản lý Phản hồi" tag
Step 3: Click "1,2,3" paging link</t>
  </si>
  <si>
    <t>Step 1: Login the system with the admin role.
Step 2: Click "Quản lý Phản hồi" tag
Step 3: Click "First" paging link</t>
  </si>
  <si>
    <t>Step 1: Login the system with the admin role.
Step 2: Click "Quản lý Phản hồi" tag
Step 3: Click "Last" paging link</t>
  </si>
  <si>
    <t>Step 1: Login the system with the admin role.
Step 2: Click "Quản lý Phản hồi" tag
Step 3: Click next paging link</t>
  </si>
  <si>
    <t>Step 1: Login the system with the admin role.
Step 2: Click "Quản lý Phản hồi" tag
Step 3: Click Privious page link</t>
  </si>
  <si>
    <t>Check when admin click "Phản hồi nhóm " tag</t>
  </si>
  <si>
    <t>Step 1: Login the system with the admin role.
Step 2: Click "Quản lý Phản hồi" tag
Step 3: Click "Phản hồi nhóm" tag</t>
  </si>
  <si>
    <t>"Phản hồi nhóm" tag will be selected</t>
  </si>
  <si>
    <t>Check "Nhóm bị phản hồi" column</t>
  </si>
  <si>
    <t>Name of group was reported will be displayed in the "Nhóm bị phản hồi" column</t>
  </si>
  <si>
    <t>Check "Quản trị viên" column</t>
  </si>
  <si>
    <t>Name of admin of group was reported will be displayed in "Quản trị viên" column</t>
  </si>
  <si>
    <t>Check "Email QTV" column</t>
  </si>
  <si>
    <t>Email of admin of group was reported will be displayed in "Email QTV" column</t>
  </si>
  <si>
    <t>Step 1: Login the system with the admin role.
Step 2: Click "Quản lý Phản hồi" tag
Step 3: Click "Phản hồi nhóm" tag
Step 4: Click "1,2,3" paging link</t>
  </si>
  <si>
    <t>Step 1: Login the system with the admin role.
Step 2: Click "Quản lý Phản hồi" tag
Step 3: Click "Phản hồi nhóm" tag
Step 4: Click "First" paging link</t>
  </si>
  <si>
    <t>Step 1: Login the system with the admin role.
Step 2: Click "Quản lý Phản hồi" tag
Step 3: Click "Phản hồi nhóm" tag
Step 4: Click "Last" paging link</t>
  </si>
  <si>
    <t>Step 1: Login the system with the admin role.
Step 2: Click "Quản lý Phản hồi" tag
Step 3: Click "Phản hồi nhóm" tag
Step 4: Click next paging link</t>
  </si>
  <si>
    <t>Step 1: Login the system with the admin role.
Step 2: Click "Quản lý Phản hồi" tag
Step 3: Click "Phản hồi nhóm" tag
Step 4: Click Privious page link</t>
  </si>
  <si>
    <t xml:space="preserve">1. Login successfully
2. The admin "Tổng quan"  page displayed.
</t>
  </si>
  <si>
    <t>Interaction Module</t>
  </si>
  <si>
    <t>This test cases wrere created to test Interaction module</t>
  </si>
  <si>
    <t>Follow user account</t>
  </si>
  <si>
    <t>Check follow function by click "Theo dõi" button on normal user's page</t>
  </si>
  <si>
    <t>Step 1: Enter any user's page
Step 2: Click "Theo dõi" button</t>
  </si>
  <si>
    <t>1. User's page is full displayed and did not broken layout
2. Button change to "Bỏ theo dõi" button</t>
  </si>
  <si>
    <t>[Account  Module-]</t>
  </si>
  <si>
    <t>Check follow function by click "Theo dõi" button on author's page</t>
  </si>
  <si>
    <t>Step 1: Enter any author's page
Step 2: Click "Theo dõi" button</t>
  </si>
  <si>
    <t>1. Author's page is full displayed and did not broken layout
2. Button change to "Bỏ theo dõi" button</t>
  </si>
  <si>
    <t>When user is an author, check follow function by click "Theo dõi" button in suggestion on Home page, personal page, etc.</t>
  </si>
  <si>
    <t>Step 1: Enter the website, personal page, etc.
Step 2: Click "Theo dõi" button</t>
  </si>
  <si>
    <t>Button change to "Bỏ theo dõi" button</t>
  </si>
  <si>
    <t>Check unfollow function by click "Bỏ theo dõi" button on normal user's page</t>
  </si>
  <si>
    <t>Step 1: Enter any user's page
Step 2: Click "Bỏ theo dõi" button</t>
  </si>
  <si>
    <t>1. User's page is full displayed and did not broken layout
2. Button change to "Theo dõi" button</t>
  </si>
  <si>
    <t>Check follow function by click "Bỏ theo dõi" button on author's page</t>
  </si>
  <si>
    <t>Step 1: Enter any author's page
Step 2: Click "Bỏ theo dõi" button</t>
  </si>
  <si>
    <t>1. Author's page is full displayed and did not broken layout
2. Button change to "Theo dõi" button</t>
  </si>
  <si>
    <t>When user is an author, check follow function by click "Bỏ theo dõi" button in suggestion on Home page, personal page, etc.</t>
  </si>
  <si>
    <t>Step 1: Enter the website, personal page, etc.
Step 2: Click "Bỏ theo dõi" button</t>
  </si>
  <si>
    <t>Button change to "Theo dõi" button</t>
  </si>
  <si>
    <t>Check displaying when click "Theo dõi"</t>
  </si>
  <si>
    <t>Click "Theo dõi" button</t>
  </si>
  <si>
    <t>Button change to "Bỏ theo dõi" button and did not change position</t>
  </si>
  <si>
    <t>Report user account</t>
  </si>
  <si>
    <t xml:space="preserve">Test viewing report user popup </t>
  </si>
  <si>
    <t>Step 1: Enter the any user's page
Step 2: Click on "Báo cáo" button</t>
  </si>
  <si>
    <t>Report popup is displayed includes:
- User's avatar
- List reason radio buttons
- Another reason text box
- Cancel and send button
and layout did not break</t>
  </si>
  <si>
    <t>Check radio button</t>
  </si>
  <si>
    <t>Click any reason radio button</t>
  </si>
  <si>
    <t>Chosen radio button have black dot inside</t>
  </si>
  <si>
    <t>Check text box</t>
  </si>
  <si>
    <t>Click on text box</t>
  </si>
  <si>
    <t>Point mouse control to "Hủy" button</t>
  </si>
  <si>
    <t>Point mouse control to "Gửi" button</t>
  </si>
  <si>
    <t>Check report function when choose a reason radio button</t>
  </si>
  <si>
    <t>Step 1: Choose a reason radio button 
Step 2: Click "Gửi" button</t>
  </si>
  <si>
    <t>Check report function when choose a text box radio button</t>
  </si>
  <si>
    <t>Step 1: Choose a text box radio button
Step 2: Enter another reason
Step 2: Click "Gửi" button</t>
  </si>
  <si>
    <t>Check report function when choose a text box radio button but enter nothing</t>
  </si>
  <si>
    <t>Step 1: Choose a text box radio button
Step 2: Enter nothing
Step 2: Click "Gửi" button</t>
  </si>
  <si>
    <t>Send join-group request</t>
  </si>
  <si>
    <t>Step 1: Enter any group page
Step 2: Click "Tham gia" button</t>
  </si>
  <si>
    <t>1. Display "Chờ duyệt yêu cầu tham gia" message
2. Button change to "Đã tham gia" button</t>
  </si>
  <si>
    <t>Step 1: Enter any group page
Step 2: Point control to button</t>
  </si>
  <si>
    <t>The arrow switches to the hand</t>
  </si>
  <si>
    <t>Leave a group</t>
  </si>
  <si>
    <t>Check "Đã tham gia" button</t>
  </si>
  <si>
    <t>Check click "Đã tham gia" button</t>
  </si>
  <si>
    <t>Step 1: Enter any group page
Step 2: Click "Đã tham gia" button</t>
  </si>
  <si>
    <t>1. Display "Hope you change your mind" message
2. Button change to "Tham gia" button</t>
  </si>
  <si>
    <t>Report a group</t>
  </si>
  <si>
    <t xml:space="preserve">Test viewing report group popup </t>
  </si>
  <si>
    <t>Step 1: Enter the any group page
Step 2: Click on "Báo cáo" button</t>
  </si>
  <si>
    <t>Report popup is displayed includes:
- Group's avatar
- List reason radio buttons
- Another reason text box
- Cancel and send button
and layout did not break</t>
  </si>
  <si>
    <t>Get notification</t>
  </si>
  <si>
    <t>Book Module</t>
  </si>
  <si>
    <t>This test cases wrere created to test Book module</t>
  </si>
  <si>
    <t>Rate a book</t>
  </si>
  <si>
    <t>Test display of book page</t>
  </si>
  <si>
    <t xml:space="preserve"> Enter the book page by click book name in Home page, Personal page, etc.
</t>
  </si>
  <si>
    <t xml:space="preserve"> The book page is displayed with the following information:
- Book image
- Other book's information
- Rating stars
- Comment area
and does not broke layout
</t>
  </si>
  <si>
    <t>Check rating stars when move mouse control to first star from left to right</t>
  </si>
  <si>
    <t>Step 1: Enter the book page
Step 2: Point the mouse to first rating star</t>
  </si>
  <si>
    <t>The first star change to golden star and does not broke layout</t>
  </si>
  <si>
    <t>Check rating stars when move mouse control to second star from left to right</t>
  </si>
  <si>
    <t>Step 1: Enter the book page
Step 2: Point the mouse to second rating star</t>
  </si>
  <si>
    <t>The first two stars change to golden stars and does not broke layout</t>
  </si>
  <si>
    <t>Check rating stars when move mouse control to third star from left to right</t>
  </si>
  <si>
    <t>Step 1: Enter the book page
Step 2: Point the mouse to third rating star</t>
  </si>
  <si>
    <t>The first three stars change to golden stars and does not broke layout</t>
  </si>
  <si>
    <t>Check rating stars when move mouse control to fourth star from left to right</t>
  </si>
  <si>
    <t>Step 1: Enter the book page
Step 2: Point the mouse to fourth rating star</t>
  </si>
  <si>
    <t>The first four stars change to golden stars and does not broke layout</t>
  </si>
  <si>
    <t>Check rating stars when move mouse control to fifth star from left to right</t>
  </si>
  <si>
    <t>Step 1: Enter the book page
Step 2: Point the mouse to fifth rating star</t>
  </si>
  <si>
    <t>All stars change to golden stars and does not broke layout</t>
  </si>
  <si>
    <t>Check rating function when rate 1 star</t>
  </si>
  <si>
    <t>Step 1: Enter the unrated book page 
Step 2: Point the mouse to first rating star and click</t>
  </si>
  <si>
    <t>1. Display "Cảm ơn bạn đã đánh giá" message
2. Book page reloaded and display 1 star rating in "Đánh giá"</t>
  </si>
  <si>
    <t>Check rating function when rate 2 star</t>
  </si>
  <si>
    <t>Step 1: Enter the unrated book page 
Step 2: Point the mouse to second rating star and click</t>
  </si>
  <si>
    <t>1. Display "Cảm ơn bạn đã đánh giá" message
2. Book page reloaded and display 2 star rating in "Đánh giá"</t>
  </si>
  <si>
    <t>Check rating function when rate 3 star</t>
  </si>
  <si>
    <t>Step 1: Enter the unrated book page 
Step 2: Point the mouse to third rating star and click</t>
  </si>
  <si>
    <t>1. Display "Cảm ơn bạn đã đánh giá" message
2. Book page reloaded and display 3 star rating in "Đánh giá"</t>
  </si>
  <si>
    <t>Check rating function when rate 4 star</t>
  </si>
  <si>
    <t>Step 1: Enter the unrated book page 
Step 2: Point the mouse to fourth rating star and click</t>
  </si>
  <si>
    <t>1. Display "Cảm ơn bạn đã đánh giá" message
2. Book page reloaded and display 4 star rating in "Đánh giá"</t>
  </si>
  <si>
    <t>Check rating function when rate 5 star</t>
  </si>
  <si>
    <t>Step 1: Enter the unrated book page 
Step 2: Point the mouse to fifth rating star and click</t>
  </si>
  <si>
    <t>1. Display "Cảm ơn bạn đã đánh giá" message
2. Book page reloaded and display 5 star rating in "Đánh giá"</t>
  </si>
  <si>
    <t>View a book's detail</t>
  </si>
  <si>
    <t>Check Book image</t>
  </si>
  <si>
    <t>Book image does not broke layout</t>
  </si>
  <si>
    <t>Check book's information area</t>
  </si>
  <si>
    <t>Book's information is displayed normal like book name, author,etc.</t>
  </si>
  <si>
    <t>Check "Xem thêm" hyperlink</t>
  </si>
  <si>
    <t>Step 1: Enter the book page
Step 2: Point the mouse to the "Xem thêm" hyperlink</t>
  </si>
  <si>
    <t>Check displaying when click "Xem thêm" hyperlink to see description of the book</t>
  </si>
  <si>
    <t>Step 1: Enter the book page
Step 2: Click "Xem thêm" hyperlink</t>
  </si>
  <si>
    <t>1. Display popup includes:
- Bookname hyperlink
- Description
- Book's category
and did not broke layout</t>
  </si>
  <si>
    <t>Check Bookname hyperlink on "Xem thêm" popup</t>
  </si>
  <si>
    <t>Step 1: Enter the book page
Step 2: Click "Xem thêm" hyperlink
Step 3: Point control to Bookname hyperlink</t>
  </si>
  <si>
    <t>Check when user click on Bookname hyperlink on "Xem thêm" popup</t>
  </si>
  <si>
    <t>Step 1: Enter the book page
Step 2: Click "Xem thêm" hyperlink
Step 3: Point control to Bookname hyperlink and click</t>
  </si>
  <si>
    <t>Popup redirects to book page</t>
  </si>
  <si>
    <t>Comment on a book</t>
  </si>
  <si>
    <t>Check comment text area</t>
  </si>
  <si>
    <t>Step 1: Enter the book page
Step 2: Click on comment text area</t>
  </si>
  <si>
    <t>1. The Book page is displayed.
2.  Text area can be inputted data</t>
  </si>
  <si>
    <t>Check comment function</t>
  </si>
  <si>
    <t>Step 1: Enter the book page
Step 2: Click on comment text area
Step 3: Enter "Good book" comment then press enter</t>
  </si>
  <si>
    <t>Display entered comment includes:
- User's avatar
- Username hyperlink
- Comment's time
- Comment
and did not broken layout</t>
  </si>
  <si>
    <t>Check Username hyperlink</t>
  </si>
  <si>
    <t>Point mouse control to username hyperlink</t>
  </si>
  <si>
    <t xml:space="preserve">Check when user click username hyperlink </t>
  </si>
  <si>
    <t>Step 1: Enter the book page
Step 2: Click on username hyperlink</t>
  </si>
  <si>
    <t>Book page redirect to user page and display user page</t>
  </si>
  <si>
    <t>Check comment fuction when input nothing in text area</t>
  </si>
  <si>
    <t>Step 1: Enter the book page
Step 2: Click on comment text area
Step 3: Press enter</t>
  </si>
  <si>
    <r>
      <t xml:space="preserve">Display </t>
    </r>
    <r>
      <rPr>
        <b/>
        <sz val="10"/>
        <rFont val="Tahoma"/>
        <family val="2"/>
      </rPr>
      <t xml:space="preserve">MS32 </t>
    </r>
    <r>
      <rPr>
        <sz val="10"/>
        <rFont val="Tahoma"/>
        <family val="2"/>
      </rPr>
      <t>message</t>
    </r>
  </si>
  <si>
    <t>Create</t>
  </si>
  <si>
    <t>1.1</t>
  </si>
  <si>
    <t>Update</t>
  </si>
  <si>
    <t>M</t>
  </si>
  <si>
    <t>Update system test case by following Implement 2</t>
  </si>
  <si>
    <t>1.2</t>
  </si>
  <si>
    <t>Update system test case by following Implement 3</t>
  </si>
  <si>
    <t>Check when another user like your post</t>
  </si>
  <si>
    <t>Click notification icon</t>
  </si>
  <si>
    <t>Check when another user like your recommendation</t>
  </si>
  <si>
    <t>Check when another user comment on your recommendation</t>
  </si>
  <si>
    <t>Dropdown list show a notification:
"Another User has liked your post"</t>
  </si>
  <si>
    <t>Dropdown list show a notification:
"Another User has commented on your recommendation"</t>
  </si>
  <si>
    <t>Check when another user comment on your post</t>
  </si>
  <si>
    <t>Dropdown list show a notification:
"Another User has commented on your post"</t>
  </si>
  <si>
    <t>Check when another user share your recommendation</t>
  </si>
  <si>
    <t>Dropdown list show a notification:
"Another User has shared your recommendation"</t>
  </si>
  <si>
    <t>Check when another user follows you</t>
  </si>
  <si>
    <t>Dropdown list show a notification:
"Another User start to follow you"</t>
  </si>
  <si>
    <t>Dropdown list show a notification:
"Another User has posted a recommendation"</t>
  </si>
  <si>
    <t>Check when another user who you following post a recommendation</t>
  </si>
  <si>
    <t>Check when another user who you following post a post in a group</t>
  </si>
  <si>
    <t>Dropdown list show a notification:
"Another User has posted a post in ["groupname"]"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</si>
</sst>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.0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  <font>
      <b/>
      <sz val="2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0" fontId="17" fillId="8" borderId="2" xfId="0" applyFont="1" applyFill="1" applyBorder="1" applyAlignment="1">
      <alignment vertical="top" wrapText="1"/>
    </xf>
    <xf numFmtId="0" fontId="2" fillId="8" borderId="0" xfId="0" applyFont="1" applyFill="1"/>
    <xf numFmtId="0" fontId="13" fillId="0" borderId="1" xfId="3" applyFont="1" applyFill="1" applyBorder="1" applyAlignment="1">
      <alignment horizontal="left" vertical="center"/>
    </xf>
    <xf numFmtId="0" fontId="13" fillId="0" borderId="21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1" fillId="0" borderId="0" xfId="0" applyFont="1" applyFill="1" applyAlignment="1"/>
    <xf numFmtId="0" fontId="17" fillId="0" borderId="0" xfId="0" applyFont="1" applyFill="1" applyAlignment="1"/>
    <xf numFmtId="0" fontId="13" fillId="8" borderId="2" xfId="3" applyFont="1" applyFill="1" applyBorder="1" applyAlignment="1">
      <alignment vertical="top" wrapText="1"/>
    </xf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7" fillId="2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" fillId="7" borderId="2" xfId="3" applyFont="1" applyFill="1" applyBorder="1" applyAlignment="1">
      <alignment vertical="top" wrapText="1"/>
    </xf>
    <xf numFmtId="0" fontId="17" fillId="7" borderId="2" xfId="0" applyFont="1" applyFill="1" applyBorder="1" applyAlignment="1">
      <alignment horizontal="left" vertical="top" wrapText="1"/>
    </xf>
    <xf numFmtId="0" fontId="2" fillId="7" borderId="1" xfId="3" applyFont="1" applyFill="1" applyBorder="1" applyAlignment="1">
      <alignment horizontal="left" vertical="center"/>
    </xf>
    <xf numFmtId="0" fontId="17" fillId="7" borderId="2" xfId="0" applyFont="1" applyFill="1" applyBorder="1" applyAlignment="1">
      <alignment vertical="top" wrapText="1"/>
    </xf>
    <xf numFmtId="0" fontId="16" fillId="7" borderId="0" xfId="0" applyFont="1" applyFill="1" applyBorder="1" applyAlignment="1">
      <alignment vertical="top" wrapText="1"/>
    </xf>
    <xf numFmtId="0" fontId="2" fillId="7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horizontal="left" vertical="top" wrapText="1"/>
    </xf>
    <xf numFmtId="0" fontId="2" fillId="10" borderId="2" xfId="3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/>
    </xf>
    <xf numFmtId="0" fontId="13" fillId="7" borderId="2" xfId="3" applyFont="1" applyFill="1" applyBorder="1" applyAlignment="1">
      <alignment vertical="top" wrapText="1"/>
    </xf>
    <xf numFmtId="14" fontId="2" fillId="8" borderId="2" xfId="3" applyNumberFormat="1" applyFont="1" applyFill="1" applyBorder="1" applyAlignment="1">
      <alignment vertical="top" wrapText="1"/>
    </xf>
    <xf numFmtId="14" fontId="2" fillId="0" borderId="2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  <xf numFmtId="0" fontId="2" fillId="11" borderId="2" xfId="3" applyFont="1" applyFill="1" applyBorder="1" applyAlignment="1">
      <alignment vertical="top" wrapText="1"/>
    </xf>
    <xf numFmtId="0" fontId="17" fillId="11" borderId="2" xfId="0" applyFont="1" applyFill="1" applyBorder="1" applyAlignment="1">
      <alignment vertical="top" wrapText="1"/>
    </xf>
    <xf numFmtId="0" fontId="16" fillId="11" borderId="0" xfId="0" applyFont="1" applyFill="1" applyBorder="1" applyAlignment="1">
      <alignment vertical="top" wrapText="1"/>
    </xf>
    <xf numFmtId="0" fontId="2" fillId="11" borderId="0" xfId="0" applyFont="1" applyFill="1"/>
    <xf numFmtId="14" fontId="2" fillId="11" borderId="2" xfId="3" applyNumberFormat="1" applyFont="1" applyFill="1" applyBorder="1" applyAlignment="1">
      <alignment vertical="top" wrapText="1"/>
    </xf>
    <xf numFmtId="0" fontId="2" fillId="12" borderId="2" xfId="3" applyFont="1" applyFill="1" applyBorder="1" applyAlignment="1">
      <alignment vertical="top" wrapText="1"/>
    </xf>
    <xf numFmtId="14" fontId="2" fillId="12" borderId="2" xfId="3" applyNumberFormat="1" applyFont="1" applyFill="1" applyBorder="1" applyAlignment="1">
      <alignment vertical="top" wrapText="1"/>
    </xf>
    <xf numFmtId="0" fontId="17" fillId="12" borderId="2" xfId="0" applyFont="1" applyFill="1" applyBorder="1" applyAlignment="1">
      <alignment vertical="top" wrapText="1"/>
    </xf>
    <xf numFmtId="0" fontId="16" fillId="12" borderId="0" xfId="0" applyFont="1" applyFill="1" applyBorder="1" applyAlignment="1">
      <alignment vertical="top" wrapText="1"/>
    </xf>
    <xf numFmtId="0" fontId="2" fillId="12" borderId="0" xfId="0" applyFont="1" applyFill="1"/>
    <xf numFmtId="0" fontId="17" fillId="11" borderId="2" xfId="0" applyFont="1" applyFill="1" applyBorder="1" applyAlignment="1">
      <alignment horizontal="left" vertical="top" wrapText="1"/>
    </xf>
    <xf numFmtId="0" fontId="26" fillId="11" borderId="2" xfId="0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vertical="top" wrapText="1"/>
    </xf>
    <xf numFmtId="0" fontId="2" fillId="12" borderId="2" xfId="0" applyFont="1" applyFill="1" applyBorder="1" applyAlignment="1">
      <alignment vertical="top" wrapText="1"/>
    </xf>
    <xf numFmtId="0" fontId="2" fillId="0" borderId="33" xfId="3" applyFont="1" applyFill="1" applyBorder="1" applyAlignment="1">
      <alignment horizontal="left" vertical="center"/>
    </xf>
    <xf numFmtId="0" fontId="2" fillId="8" borderId="38" xfId="3" applyFont="1" applyFill="1" applyBorder="1" applyAlignment="1">
      <alignment vertical="top" wrapText="1"/>
    </xf>
    <xf numFmtId="0" fontId="2" fillId="8" borderId="21" xfId="3" applyFont="1" applyFill="1" applyBorder="1" applyAlignment="1">
      <alignment vertical="top" wrapText="1"/>
    </xf>
    <xf numFmtId="0" fontId="2" fillId="12" borderId="1" xfId="3" applyFont="1" applyFill="1" applyBorder="1" applyAlignment="1">
      <alignment horizontal="left" vertical="center"/>
    </xf>
    <xf numFmtId="0" fontId="17" fillId="12" borderId="2" xfId="0" applyFont="1" applyFill="1" applyBorder="1" applyAlignment="1">
      <alignment horizontal="left" vertical="top" wrapText="1"/>
    </xf>
    <xf numFmtId="0" fontId="15" fillId="0" borderId="0" xfId="1" applyFill="1"/>
    <xf numFmtId="49" fontId="15" fillId="2" borderId="7" xfId="1" applyNumberForma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indent="1"/>
    </xf>
    <xf numFmtId="0" fontId="2" fillId="2" borderId="39" xfId="0" applyNumberFormat="1" applyFont="1" applyFill="1" applyBorder="1" applyAlignment="1">
      <alignment horizontal="center"/>
    </xf>
    <xf numFmtId="0" fontId="2" fillId="2" borderId="40" xfId="0" applyNumberFormat="1" applyFont="1" applyFill="1" applyBorder="1"/>
    <xf numFmtId="14" fontId="7" fillId="0" borderId="9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38</xdr:row>
      <xdr:rowOff>152400</xdr:rowOff>
    </xdr:from>
    <xdr:to>
      <xdr:col>2</xdr:col>
      <xdr:colOff>1152525</xdr:colOff>
      <xdr:row>38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936200"/>
          <a:ext cx="3619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180975</xdr:rowOff>
    </xdr:from>
    <xdr:to>
      <xdr:col>2</xdr:col>
      <xdr:colOff>1152525</xdr:colOff>
      <xdr:row>38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05037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39</xdr:row>
      <xdr:rowOff>180975</xdr:rowOff>
    </xdr:from>
    <xdr:ext cx="361950" cy="3238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38625" y="22583775"/>
          <a:ext cx="361950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115</xdr:row>
      <xdr:rowOff>42333</xdr:rowOff>
    </xdr:from>
    <xdr:to>
      <xdr:col>2</xdr:col>
      <xdr:colOff>1156759</xdr:colOff>
      <xdr:row>115</xdr:row>
      <xdr:rowOff>490008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9319683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133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42685758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146</xdr:row>
      <xdr:rowOff>42333</xdr:rowOff>
    </xdr:from>
    <xdr:ext cx="352425" cy="4476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169</xdr:row>
      <xdr:rowOff>42333</xdr:rowOff>
    </xdr:from>
    <xdr:ext cx="352425" cy="4476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187</xdr:row>
      <xdr:rowOff>42333</xdr:rowOff>
    </xdr:from>
    <xdr:ext cx="352425" cy="285750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52753683"/>
          <a:ext cx="352425" cy="2857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32</xdr:row>
      <xdr:rowOff>42333</xdr:rowOff>
    </xdr:from>
    <xdr:to>
      <xdr:col>2</xdr:col>
      <xdr:colOff>1156759</xdr:colOff>
      <xdr:row>32</xdr:row>
      <xdr:rowOff>328083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63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86</xdr:row>
      <xdr:rowOff>42333</xdr:rowOff>
    </xdr:from>
    <xdr:ext cx="352425" cy="2857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835025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105</xdr:row>
      <xdr:rowOff>42333</xdr:rowOff>
    </xdr:from>
    <xdr:ext cx="352425" cy="28575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22722416"/>
          <a:ext cx="352425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/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20" t="s">
        <v>0</v>
      </c>
      <c r="D2" s="220"/>
      <c r="E2" s="220"/>
      <c r="F2" s="220"/>
      <c r="G2" s="220"/>
    </row>
    <row r="3" spans="1:7">
      <c r="B3" s="6"/>
      <c r="C3" s="7"/>
      <c r="F3" s="8"/>
    </row>
    <row r="4" spans="1:7" ht="14.25" customHeight="1">
      <c r="B4" s="9" t="s">
        <v>1</v>
      </c>
      <c r="C4" s="221" t="s">
        <v>47</v>
      </c>
      <c r="D4" s="221"/>
      <c r="E4" s="221"/>
      <c r="F4" s="9" t="s">
        <v>2</v>
      </c>
      <c r="G4" s="10" t="s">
        <v>48</v>
      </c>
    </row>
    <row r="5" spans="1:7" ht="14.25" customHeight="1">
      <c r="B5" s="9" t="s">
        <v>3</v>
      </c>
      <c r="C5" s="221" t="s">
        <v>50</v>
      </c>
      <c r="D5" s="221"/>
      <c r="E5" s="221"/>
      <c r="F5" s="9" t="s">
        <v>4</v>
      </c>
      <c r="G5" s="10" t="s">
        <v>49</v>
      </c>
    </row>
    <row r="6" spans="1:7" ht="15.75" customHeight="1">
      <c r="B6" s="222" t="s">
        <v>5</v>
      </c>
      <c r="C6" s="223" t="str">
        <f>C5&amp;"_"&amp;"System Test Case"&amp;"_"&amp;"v1.2"</f>
        <v>BSN_System Test Case_v1.2</v>
      </c>
      <c r="D6" s="223"/>
      <c r="E6" s="223"/>
      <c r="F6" s="9" t="s">
        <v>6</v>
      </c>
      <c r="G6" s="128">
        <v>42709</v>
      </c>
    </row>
    <row r="7" spans="1:7" ht="13.5" customHeight="1">
      <c r="B7" s="222"/>
      <c r="C7" s="223"/>
      <c r="D7" s="223"/>
      <c r="E7" s="223"/>
      <c r="F7" s="9" t="s">
        <v>7</v>
      </c>
      <c r="G7" s="213">
        <v>1.2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8</v>
      </c>
    </row>
    <row r="11" spans="1:7" s="20" customFormat="1">
      <c r="B11" s="21" t="s">
        <v>9</v>
      </c>
      <c r="C11" s="22" t="s">
        <v>7</v>
      </c>
      <c r="D11" s="22" t="s">
        <v>10</v>
      </c>
      <c r="E11" s="22" t="s">
        <v>11</v>
      </c>
      <c r="F11" s="22" t="s">
        <v>12</v>
      </c>
      <c r="G11" s="23" t="s">
        <v>13</v>
      </c>
    </row>
    <row r="12" spans="1:7" s="24" customFormat="1">
      <c r="B12" s="129">
        <v>42647</v>
      </c>
      <c r="C12" s="130" t="s">
        <v>51</v>
      </c>
      <c r="D12" s="131" t="s">
        <v>1374</v>
      </c>
      <c r="E12" s="131" t="s">
        <v>52</v>
      </c>
      <c r="F12" s="27"/>
      <c r="G12" s="28"/>
    </row>
    <row r="13" spans="1:7" s="24" customFormat="1" ht="25.5">
      <c r="B13" s="216">
        <v>42667</v>
      </c>
      <c r="C13" s="217" t="s">
        <v>1375</v>
      </c>
      <c r="D13" s="218" t="s">
        <v>1376</v>
      </c>
      <c r="E13" s="218" t="s">
        <v>1377</v>
      </c>
      <c r="F13" s="219" t="s">
        <v>1378</v>
      </c>
      <c r="G13" s="30"/>
    </row>
    <row r="14" spans="1:7" s="24" customFormat="1" ht="25.5">
      <c r="B14" s="216">
        <v>42709</v>
      </c>
      <c r="C14" s="130" t="s">
        <v>1379</v>
      </c>
      <c r="D14" s="131" t="s">
        <v>1376</v>
      </c>
      <c r="E14" s="131" t="s">
        <v>1377</v>
      </c>
      <c r="F14" s="219" t="s">
        <v>1380</v>
      </c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34" t="s">
        <v>39</v>
      </c>
      <c r="C1" s="234"/>
      <c r="D1" s="234"/>
      <c r="E1" s="234"/>
      <c r="F1" s="234"/>
      <c r="G1" s="234"/>
      <c r="H1" s="234"/>
    </row>
    <row r="2" spans="1:8" ht="14.25" customHeight="1">
      <c r="A2" s="97"/>
      <c r="B2" s="97"/>
      <c r="C2" s="98"/>
      <c r="D2" s="98"/>
      <c r="E2" s="98"/>
      <c r="F2" s="98"/>
      <c r="G2" s="98"/>
      <c r="H2" s="99"/>
    </row>
    <row r="3" spans="1:8" ht="12" customHeight="1">
      <c r="B3" s="11" t="s">
        <v>1</v>
      </c>
      <c r="C3" s="227" t="str">
        <f>Cover!C4</f>
        <v>Bookaholic Social Network</v>
      </c>
      <c r="D3" s="227"/>
      <c r="E3" s="232" t="s">
        <v>2</v>
      </c>
      <c r="F3" s="232"/>
      <c r="G3" s="100"/>
      <c r="H3" s="101" t="s">
        <v>48</v>
      </c>
    </row>
    <row r="4" spans="1:8" ht="12" customHeight="1">
      <c r="B4" s="11" t="s">
        <v>3</v>
      </c>
      <c r="C4" s="227" t="str">
        <f>Cover!C5</f>
        <v>BSN</v>
      </c>
      <c r="D4" s="227"/>
      <c r="E4" s="232" t="s">
        <v>4</v>
      </c>
      <c r="F4" s="232"/>
      <c r="G4" s="100"/>
      <c r="H4" s="101" t="s">
        <v>48</v>
      </c>
    </row>
    <row r="5" spans="1:8" ht="12" customHeight="1">
      <c r="B5" s="102" t="s">
        <v>5</v>
      </c>
      <c r="C5" s="227" t="str">
        <f>C4&amp;"_"&amp;"Test Report"&amp;"_"&amp;"v1.0"</f>
        <v>BSN_Test Report_v1.0</v>
      </c>
      <c r="D5" s="227"/>
      <c r="E5" s="232" t="s">
        <v>6</v>
      </c>
      <c r="F5" s="232"/>
      <c r="G5" s="100"/>
      <c r="H5" s="103"/>
    </row>
    <row r="6" spans="1:8" ht="21.75" customHeight="1">
      <c r="A6" s="97"/>
      <c r="B6" s="102" t="s">
        <v>40</v>
      </c>
      <c r="C6" s="233"/>
      <c r="D6" s="233"/>
      <c r="E6" s="233"/>
      <c r="F6" s="233"/>
      <c r="G6" s="233"/>
      <c r="H6" s="233"/>
    </row>
    <row r="7" spans="1:8" ht="14.25" customHeight="1">
      <c r="A7" s="97"/>
      <c r="B7" s="104"/>
      <c r="C7" s="105"/>
      <c r="D7" s="98"/>
      <c r="E7" s="98"/>
      <c r="F7" s="98"/>
      <c r="G7" s="98"/>
      <c r="H7" s="99"/>
    </row>
    <row r="8" spans="1:8">
      <c r="B8" s="104"/>
      <c r="C8" s="105"/>
      <c r="D8" s="98"/>
      <c r="E8" s="98"/>
      <c r="F8" s="98"/>
      <c r="G8" s="98"/>
      <c r="H8" s="99"/>
    </row>
    <row r="9" spans="1:8">
      <c r="A9" s="106"/>
      <c r="B9" s="106"/>
      <c r="C9" s="106"/>
      <c r="D9" s="106"/>
      <c r="E9" s="106"/>
      <c r="F9" s="106"/>
      <c r="G9" s="106"/>
      <c r="H9" s="106"/>
    </row>
    <row r="10" spans="1:8">
      <c r="A10" s="107"/>
      <c r="B10" s="108" t="s">
        <v>16</v>
      </c>
      <c r="C10" s="109" t="s">
        <v>41</v>
      </c>
      <c r="D10" s="110" t="s">
        <v>22</v>
      </c>
      <c r="E10" s="109" t="s">
        <v>24</v>
      </c>
      <c r="F10" s="109" t="s">
        <v>26</v>
      </c>
      <c r="G10" s="111" t="s">
        <v>27</v>
      </c>
      <c r="H10" s="112" t="s">
        <v>42</v>
      </c>
    </row>
    <row r="11" spans="1:8">
      <c r="A11" s="113"/>
      <c r="B11" s="114">
        <v>1</v>
      </c>
      <c r="C11" s="115" t="str">
        <f>'Account Module'!B2</f>
        <v>Account Module</v>
      </c>
      <c r="D11" s="116">
        <f>'Account Module'!A6</f>
        <v>45</v>
      </c>
      <c r="E11" s="116">
        <f>'Account Module'!B6</f>
        <v>59</v>
      </c>
      <c r="F11" s="116">
        <f>'Account Module'!C6</f>
        <v>0</v>
      </c>
      <c r="G11" s="117">
        <f>'Account Module'!D6</f>
        <v>0</v>
      </c>
      <c r="H11" s="118">
        <f>'Account Module'!E6</f>
        <v>104</v>
      </c>
    </row>
    <row r="12" spans="1:8">
      <c r="A12" s="113"/>
      <c r="B12" s="114">
        <v>2</v>
      </c>
      <c r="C12" s="115" t="str">
        <f>'Admin Module'!B2</f>
        <v>Admin module</v>
      </c>
      <c r="D12" s="116">
        <f>'Admin Module'!A6</f>
        <v>205</v>
      </c>
      <c r="E12" s="116">
        <f>'Admin Module'!B6</f>
        <v>74</v>
      </c>
      <c r="F12" s="116">
        <f>'Admin Module'!C6</f>
        <v>0</v>
      </c>
      <c r="G12" s="117">
        <f>'Admin Module'!D6</f>
        <v>0</v>
      </c>
      <c r="H12" s="118">
        <f>'Admin Module'!E6</f>
        <v>279</v>
      </c>
    </row>
    <row r="13" spans="1:8">
      <c r="A13" s="113"/>
      <c r="B13" s="114">
        <v>3</v>
      </c>
      <c r="C13" s="115" t="s">
        <v>365</v>
      </c>
      <c r="D13" s="116">
        <f>'Post Management Module'!A6</f>
        <v>99</v>
      </c>
      <c r="E13" s="116">
        <f>'Post Management Module'!B6</f>
        <v>0</v>
      </c>
      <c r="F13" s="116">
        <f>'Post Management Module'!C6</f>
        <v>0</v>
      </c>
      <c r="G13" s="117">
        <f>'Post Management Module'!D6</f>
        <v>0</v>
      </c>
      <c r="H13" s="118">
        <f>'Post Management Module'!E6</f>
        <v>99</v>
      </c>
    </row>
    <row r="14" spans="1:8">
      <c r="A14" s="113"/>
      <c r="B14" s="114">
        <v>4</v>
      </c>
      <c r="C14" s="115" t="s">
        <v>133</v>
      </c>
      <c r="D14" s="116">
        <f>'Group Module'!A6</f>
        <v>219</v>
      </c>
      <c r="E14" s="116">
        <f>'Group Module'!B6</f>
        <v>2</v>
      </c>
      <c r="F14" s="116">
        <f>'Group Module'!C6</f>
        <v>0</v>
      </c>
      <c r="G14" s="117">
        <f>'Group Module'!D6</f>
        <v>0</v>
      </c>
      <c r="H14" s="118">
        <f>'Group Module'!E6</f>
        <v>221</v>
      </c>
    </row>
    <row r="15" spans="1:8">
      <c r="A15" s="113"/>
      <c r="B15" s="114">
        <v>5</v>
      </c>
      <c r="C15" s="115" t="s">
        <v>1251</v>
      </c>
      <c r="D15" s="116">
        <f>'Interaction Module'!A6</f>
        <v>34</v>
      </c>
      <c r="E15" s="116">
        <f>'Interaction Module'!B6</f>
        <v>1</v>
      </c>
      <c r="F15" s="116">
        <f>'Interaction Module'!C6</f>
        <v>0</v>
      </c>
      <c r="G15" s="116">
        <f>'Interaction Module'!D6</f>
        <v>0</v>
      </c>
      <c r="H15" s="118">
        <f>'Interaction Module'!E6</f>
        <v>35</v>
      </c>
    </row>
    <row r="16" spans="1:8">
      <c r="A16" s="113"/>
      <c r="B16" s="214">
        <v>6</v>
      </c>
      <c r="C16" s="215" t="s">
        <v>1308</v>
      </c>
      <c r="D16" s="116">
        <f>'Book Module'!A6</f>
        <v>21</v>
      </c>
      <c r="E16" s="116">
        <f>'Book Module'!B6</f>
        <v>1</v>
      </c>
      <c r="F16" s="116">
        <f>'Book Module'!C6</f>
        <v>0</v>
      </c>
      <c r="G16" s="116">
        <f>'Book Module'!D6</f>
        <v>0</v>
      </c>
      <c r="H16" s="118">
        <f>'Book Module'!E6</f>
        <v>22</v>
      </c>
    </row>
    <row r="17" spans="1:8">
      <c r="A17" s="113"/>
      <c r="B17" s="119"/>
      <c r="C17" s="120" t="s">
        <v>43</v>
      </c>
      <c r="D17" s="121">
        <f>SUM(D9:D15)</f>
        <v>602</v>
      </c>
      <c r="E17" s="121">
        <f>SUM(E9:E15)</f>
        <v>136</v>
      </c>
      <c r="F17" s="121">
        <f>SUM(F9:F15)</f>
        <v>0</v>
      </c>
      <c r="G17" s="121">
        <f>SUM(G9:G15)</f>
        <v>0</v>
      </c>
      <c r="H17" s="122">
        <f>SUM(H9:H15)</f>
        <v>738</v>
      </c>
    </row>
    <row r="18" spans="1:8">
      <c r="A18" s="106"/>
      <c r="B18" s="123"/>
      <c r="C18" s="106"/>
      <c r="D18" s="124"/>
      <c r="E18" s="125"/>
      <c r="F18" s="125"/>
      <c r="G18" s="125"/>
      <c r="H18" s="125"/>
    </row>
    <row r="19" spans="1:8">
      <c r="A19" s="106"/>
      <c r="B19" s="106"/>
      <c r="C19" s="126" t="s">
        <v>44</v>
      </c>
      <c r="D19" s="106"/>
      <c r="E19" s="127">
        <f>(D17+E17)*100/(H17-G17)</f>
        <v>100</v>
      </c>
      <c r="F19" s="106" t="s">
        <v>45</v>
      </c>
      <c r="G19" s="106"/>
      <c r="H19" s="81"/>
    </row>
    <row r="20" spans="1:8">
      <c r="A20" s="106"/>
      <c r="B20" s="106"/>
      <c r="C20" s="126" t="s">
        <v>46</v>
      </c>
      <c r="D20" s="106"/>
      <c r="E20" s="127">
        <f>D17*100/(H17-G17)</f>
        <v>81.571815718157183</v>
      </c>
      <c r="F20" s="106" t="s">
        <v>45</v>
      </c>
      <c r="G20" s="106"/>
      <c r="H20" s="81"/>
    </row>
    <row r="21" spans="1:8">
      <c r="C21" s="106"/>
      <c r="D21" s="10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/>
  </sheetViews>
  <sheetFormatPr defaultRowHeight="12.75"/>
  <cols>
    <col min="1" max="1" width="1.375" style="8" customWidth="1"/>
    <col min="2" max="2" width="11.75" style="35" customWidth="1"/>
    <col min="3" max="3" width="26.5" style="36" customWidth="1"/>
    <col min="4" max="4" width="25.5" style="36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37"/>
      <c r="D1" s="38" t="s">
        <v>14</v>
      </c>
      <c r="E1" s="39"/>
    </row>
    <row r="2" spans="2:6" ht="13.5" customHeight="1">
      <c r="B2" s="37"/>
      <c r="D2" s="40"/>
      <c r="E2" s="40"/>
    </row>
    <row r="3" spans="2:6">
      <c r="B3" s="226" t="s">
        <v>1</v>
      </c>
      <c r="C3" s="226"/>
      <c r="D3" s="227" t="str">
        <f>Cover!C4</f>
        <v>Bookaholic Social Network</v>
      </c>
      <c r="E3" s="227"/>
      <c r="F3" s="227"/>
    </row>
    <row r="4" spans="2:6">
      <c r="B4" s="226" t="s">
        <v>3</v>
      </c>
      <c r="C4" s="226"/>
      <c r="D4" s="227" t="str">
        <f>Cover!C5</f>
        <v>BSN</v>
      </c>
      <c r="E4" s="227"/>
      <c r="F4" s="227"/>
    </row>
    <row r="5" spans="2:6" s="41" customFormat="1" ht="84.75" customHeight="1">
      <c r="B5" s="224" t="s">
        <v>15</v>
      </c>
      <c r="C5" s="224"/>
      <c r="D5" s="225" t="s">
        <v>53</v>
      </c>
      <c r="E5" s="225"/>
      <c r="F5" s="225"/>
    </row>
    <row r="6" spans="2:6">
      <c r="B6" s="42"/>
      <c r="C6" s="43"/>
      <c r="D6" s="43"/>
      <c r="E6" s="43"/>
      <c r="F6" s="43"/>
    </row>
    <row r="7" spans="2:6" s="44" customFormat="1">
      <c r="B7" s="45"/>
      <c r="C7" s="46"/>
      <c r="D7" s="46"/>
      <c r="E7" s="46"/>
      <c r="F7" s="46"/>
    </row>
    <row r="8" spans="2:6" s="47" customFormat="1" ht="21" customHeight="1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ht="13.5">
      <c r="B9" s="52">
        <v>1</v>
      </c>
      <c r="C9" s="53" t="s">
        <v>132</v>
      </c>
      <c r="D9" s="132" t="s">
        <v>132</v>
      </c>
      <c r="E9" s="54"/>
      <c r="F9" s="55"/>
    </row>
    <row r="10" spans="2:6" ht="13.5">
      <c r="B10" s="52">
        <v>2</v>
      </c>
      <c r="C10" s="53" t="s">
        <v>157</v>
      </c>
      <c r="D10" s="132" t="s">
        <v>158</v>
      </c>
      <c r="E10" s="54"/>
      <c r="F10" s="55"/>
    </row>
    <row r="11" spans="2:6" ht="13.5">
      <c r="B11" s="52">
        <v>3</v>
      </c>
      <c r="C11" s="53" t="s">
        <v>133</v>
      </c>
      <c r="D11" s="132" t="s">
        <v>133</v>
      </c>
      <c r="E11" s="54"/>
      <c r="F11" s="55"/>
    </row>
    <row r="12" spans="2:6" ht="13.5">
      <c r="B12" s="52">
        <v>4</v>
      </c>
      <c r="C12" s="53" t="s">
        <v>365</v>
      </c>
      <c r="D12" s="132" t="s">
        <v>365</v>
      </c>
      <c r="E12" s="54"/>
      <c r="F12" s="55"/>
    </row>
    <row r="13" spans="2:6" ht="14.25">
      <c r="B13" s="52">
        <v>5</v>
      </c>
      <c r="C13" s="53" t="s">
        <v>1251</v>
      </c>
      <c r="D13" s="211" t="s">
        <v>1251</v>
      </c>
      <c r="E13" s="54"/>
      <c r="F13" s="55"/>
    </row>
    <row r="14" spans="2:6" ht="13.5">
      <c r="B14" s="52">
        <v>6</v>
      </c>
      <c r="C14" s="53" t="s">
        <v>1308</v>
      </c>
      <c r="D14" s="212" t="s">
        <v>1308</v>
      </c>
      <c r="E14" s="56"/>
      <c r="F14" s="55"/>
    </row>
    <row r="15" spans="2:6">
      <c r="B15" s="52"/>
      <c r="C15" s="53"/>
      <c r="D15" s="56"/>
      <c r="E15" s="56"/>
      <c r="F15" s="55"/>
    </row>
    <row r="16" spans="2:6">
      <c r="B16" s="52"/>
      <c r="C16" s="53"/>
      <c r="D16" s="56"/>
      <c r="E16" s="56"/>
      <c r="F16" s="55"/>
    </row>
    <row r="17" spans="2:6">
      <c r="B17" s="52"/>
      <c r="C17" s="53"/>
      <c r="D17" s="56"/>
      <c r="E17" s="56"/>
      <c r="F17" s="55"/>
    </row>
    <row r="18" spans="2:6">
      <c r="B18" s="52"/>
      <c r="C18" s="53"/>
      <c r="D18" s="56"/>
      <c r="E18" s="56"/>
      <c r="F18" s="55"/>
    </row>
    <row r="19" spans="2:6">
      <c r="B19" s="52"/>
      <c r="C19" s="53"/>
      <c r="D19" s="56"/>
      <c r="E19" s="56"/>
      <c r="F19" s="55"/>
    </row>
    <row r="20" spans="2:6">
      <c r="B20" s="52"/>
      <c r="C20" s="53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1" location="'Group Module'!A1" display="Group Module"/>
    <hyperlink ref="D12" location="'Post Management Module'!A1" display="Post Management Module"/>
    <hyperlink ref="D13" location="'Interaction Module'!A1" display="Interaction Module"/>
    <hyperlink ref="D14" location="'Book Module'!A1" display="Book Module"/>
    <hyperlink ref="D10" location="'Account Module'!A1" display="Account Module"/>
    <hyperlink ref="D9" location="'Admin Module'!A1" display="Admi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8"/>
  <sheetViews>
    <sheetView zoomScaleNormal="100" workbookViewId="0"/>
  </sheetViews>
  <sheetFormatPr defaultRowHeight="12.75"/>
  <cols>
    <col min="1" max="1" width="18.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108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4.25" customHeight="1">
      <c r="A3" s="71" t="s">
        <v>23</v>
      </c>
      <c r="B3" s="229" t="s">
        <v>107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>
      <c r="A6" s="95">
        <f>COUNTIF(F10:F1221,"Pass")</f>
        <v>205</v>
      </c>
      <c r="B6" s="79">
        <f>COUNTIF(F10:F1221,"Fail")</f>
        <v>74</v>
      </c>
      <c r="C6" s="79">
        <f>E6-D6-B6-A6</f>
        <v>0</v>
      </c>
      <c r="D6" s="80">
        <f>COUNTIF(F$10:F$1221,"N/A")</f>
        <v>0</v>
      </c>
      <c r="E6" s="228">
        <f>COUNTA(A10:A1221)</f>
        <v>279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55</v>
      </c>
      <c r="C9" s="86"/>
      <c r="D9" s="86"/>
      <c r="E9" s="86"/>
      <c r="F9" s="86"/>
      <c r="G9" s="86"/>
      <c r="H9" s="87"/>
      <c r="I9" s="88"/>
    </row>
    <row r="10" spans="1:10" s="93" customFormat="1" ht="120.95" customHeight="1">
      <c r="A10" s="89" t="str">
        <f>IF(OR(B10&lt;&gt;"",D10&lt;&gt;""),"["&amp;TEXT($B$2,"##")&amp;"-"&amp;TEXT(ROW()-10,"##")&amp;"]","")</f>
        <v>[Admin module-]</v>
      </c>
      <c r="B10" s="89" t="s">
        <v>109</v>
      </c>
      <c r="C10" s="89" t="s">
        <v>110</v>
      </c>
      <c r="D10" s="94" t="s">
        <v>719</v>
      </c>
      <c r="E10" s="90" t="s">
        <v>38</v>
      </c>
      <c r="F10" s="89" t="s">
        <v>22</v>
      </c>
      <c r="G10" s="89"/>
      <c r="H10" s="96"/>
      <c r="I10" s="92"/>
    </row>
    <row r="11" spans="1:10" s="152" customFormat="1" ht="45" customHeight="1">
      <c r="A11" s="147" t="str">
        <f t="shared" ref="A11:A17" si="0">IF(OR(B11&lt;&gt;"",D11&lt;&gt;""),"["&amp;TEXT($B$2,"##")&amp;"-"&amp;TEXT(ROW()-10,"##")&amp;"]","")</f>
        <v>[Admin module-1]</v>
      </c>
      <c r="B11" s="147" t="s">
        <v>392</v>
      </c>
      <c r="C11" s="147" t="s">
        <v>720</v>
      </c>
      <c r="D11" s="148" t="s">
        <v>405</v>
      </c>
      <c r="E11" s="149"/>
      <c r="F11" s="147" t="s">
        <v>22</v>
      </c>
      <c r="G11" s="147"/>
      <c r="H11" s="150"/>
      <c r="I11" s="151"/>
    </row>
    <row r="12" spans="1:10" s="152" customFormat="1" ht="45" customHeight="1">
      <c r="A12" s="147" t="str">
        <f t="shared" si="0"/>
        <v>[Admin module-2]</v>
      </c>
      <c r="B12" s="147" t="s">
        <v>395</v>
      </c>
      <c r="C12" s="147" t="s">
        <v>721</v>
      </c>
      <c r="D12" s="148" t="s">
        <v>405</v>
      </c>
      <c r="E12" s="149"/>
      <c r="F12" s="147" t="s">
        <v>22</v>
      </c>
      <c r="G12" s="147"/>
      <c r="H12" s="150"/>
      <c r="I12" s="151"/>
    </row>
    <row r="13" spans="1:10" s="152" customFormat="1" ht="29.25" customHeight="1">
      <c r="A13" s="147" t="str">
        <f t="shared" si="0"/>
        <v>[Admin module-3]</v>
      </c>
      <c r="B13" s="147" t="s">
        <v>397</v>
      </c>
      <c r="C13" s="147" t="s">
        <v>722</v>
      </c>
      <c r="D13" s="148" t="s">
        <v>398</v>
      </c>
      <c r="E13" s="149"/>
      <c r="F13" s="147" t="s">
        <v>22</v>
      </c>
      <c r="G13" s="147"/>
      <c r="H13" s="150"/>
      <c r="I13" s="151"/>
    </row>
    <row r="14" spans="1:10" s="152" customFormat="1" ht="38.25">
      <c r="A14" s="147" t="str">
        <f t="shared" si="0"/>
        <v>[Admin module-4]</v>
      </c>
      <c r="B14" s="147" t="s">
        <v>399</v>
      </c>
      <c r="C14" s="147" t="s">
        <v>723</v>
      </c>
      <c r="D14" s="148" t="s">
        <v>724</v>
      </c>
      <c r="E14" s="149"/>
      <c r="F14" s="147" t="s">
        <v>22</v>
      </c>
      <c r="G14" s="147"/>
      <c r="H14" s="150"/>
      <c r="I14" s="151"/>
    </row>
    <row r="15" spans="1:10" s="93" customFormat="1" ht="40.5" customHeight="1">
      <c r="A15" s="89" t="str">
        <f t="shared" si="0"/>
        <v>[Admin module-5]</v>
      </c>
      <c r="B15" s="89" t="s">
        <v>93</v>
      </c>
      <c r="C15" s="89" t="s">
        <v>725</v>
      </c>
      <c r="D15" s="94" t="s">
        <v>726</v>
      </c>
      <c r="E15" s="145"/>
      <c r="F15" s="89" t="s">
        <v>22</v>
      </c>
      <c r="G15" s="89"/>
      <c r="H15" s="91"/>
      <c r="I15" s="92"/>
    </row>
    <row r="16" spans="1:10" s="93" customFormat="1" ht="54" customHeight="1">
      <c r="A16" s="192" t="str">
        <f t="shared" si="0"/>
        <v>[Admin module-6]</v>
      </c>
      <c r="B16" s="192" t="s">
        <v>727</v>
      </c>
      <c r="C16" s="192" t="s">
        <v>763</v>
      </c>
      <c r="D16" s="202" t="s">
        <v>262</v>
      </c>
      <c r="E16" s="203"/>
      <c r="F16" s="192" t="s">
        <v>24</v>
      </c>
      <c r="G16" s="192"/>
      <c r="H16" s="204"/>
      <c r="I16" s="92"/>
    </row>
    <row r="17" spans="1:9" s="93" customFormat="1" ht="66" customHeight="1">
      <c r="A17" s="192" t="str">
        <f t="shared" si="0"/>
        <v>[Admin module-7]</v>
      </c>
      <c r="B17" s="192" t="s">
        <v>728</v>
      </c>
      <c r="C17" s="192" t="s">
        <v>263</v>
      </c>
      <c r="D17" s="202" t="s">
        <v>262</v>
      </c>
      <c r="E17" s="203"/>
      <c r="F17" s="192" t="s">
        <v>24</v>
      </c>
      <c r="G17" s="192"/>
      <c r="H17" s="204"/>
      <c r="I17" s="92"/>
    </row>
    <row r="18" spans="1:9" s="170" customFormat="1" ht="63.75">
      <c r="A18" s="166" t="str">
        <f>IF(OR(B18&lt;&gt;"",D18&lt;&gt;""),"["&amp;TEXT($B$2,"##")&amp;"-"&amp;TEXT(ROW()-10,"##")&amp;"]","")</f>
        <v>[Admin module-8]</v>
      </c>
      <c r="B18" s="166" t="s">
        <v>731</v>
      </c>
      <c r="C18" s="166" t="s">
        <v>730</v>
      </c>
      <c r="D18" s="167" t="s">
        <v>1250</v>
      </c>
      <c r="E18" s="167"/>
      <c r="F18" s="166" t="s">
        <v>22</v>
      </c>
      <c r="G18" s="190"/>
      <c r="H18" s="172"/>
      <c r="I18" s="169"/>
    </row>
    <row r="19" spans="1:9" ht="47.25" customHeight="1">
      <c r="A19" s="192" t="str">
        <f>IF(OR(B18&lt;&gt;"",D18&lt;&gt;""),"["&amp;TEXT($B$2,"##")&amp;"-"&amp;TEXT(ROW()-10,"##")&amp;"]","")</f>
        <v>[Admin module-9]</v>
      </c>
      <c r="B19" s="192" t="s">
        <v>732</v>
      </c>
      <c r="C19" s="192" t="s">
        <v>733</v>
      </c>
      <c r="D19" s="202" t="s">
        <v>734</v>
      </c>
      <c r="E19" s="202"/>
      <c r="F19" s="192" t="s">
        <v>24</v>
      </c>
      <c r="G19" s="192"/>
      <c r="H19" s="204"/>
      <c r="I19" s="92"/>
    </row>
    <row r="20" spans="1:9" ht="64.5" customHeight="1">
      <c r="A20" s="192" t="str">
        <f>IF(OR(B18&lt;&gt;"",D18&lt;&gt;""),"["&amp;TEXT($B$2,"##")&amp;"-"&amp;TEXT(ROW()-10,"##")&amp;"]","")</f>
        <v>[Admin module-10]</v>
      </c>
      <c r="B20" s="192" t="s">
        <v>111</v>
      </c>
      <c r="C20" s="192" t="s">
        <v>735</v>
      </c>
      <c r="D20" s="202" t="s">
        <v>736</v>
      </c>
      <c r="E20" s="202"/>
      <c r="F20" s="192" t="s">
        <v>24</v>
      </c>
      <c r="G20" s="192"/>
      <c r="H20" s="204"/>
      <c r="I20" s="92"/>
    </row>
    <row r="21" spans="1:9" ht="76.5">
      <c r="A21" s="192" t="str">
        <f>IF(OR(B18&lt;&gt;"",D18&lt;&gt;""),"["&amp;TEXT($B$2,"##")&amp;"-"&amp;TEXT(ROW()-10,"##")&amp;"]","")</f>
        <v>[Admin module-11]</v>
      </c>
      <c r="B21" s="192" t="s">
        <v>737</v>
      </c>
      <c r="C21" s="192" t="s">
        <v>738</v>
      </c>
      <c r="D21" s="202" t="s">
        <v>739</v>
      </c>
      <c r="E21" s="202"/>
      <c r="F21" s="192" t="s">
        <v>24</v>
      </c>
      <c r="G21" s="192"/>
      <c r="H21" s="204"/>
      <c r="I21" s="92"/>
    </row>
    <row r="22" spans="1:9" ht="76.5" customHeight="1">
      <c r="A22" s="192" t="str">
        <f>IF(OR(B18&lt;&gt;"",D18&lt;&gt;""),"["&amp;TEXT($B$2,"##")&amp;"-"&amp;TEXT(ROW()-10,"##")&amp;"]","")</f>
        <v>[Admin module-12]</v>
      </c>
      <c r="B22" s="192" t="s">
        <v>740</v>
      </c>
      <c r="C22" s="192" t="s">
        <v>741</v>
      </c>
      <c r="D22" s="202" t="s">
        <v>742</v>
      </c>
      <c r="E22" s="202"/>
      <c r="F22" s="192" t="s">
        <v>24</v>
      </c>
      <c r="G22" s="192"/>
      <c r="H22" s="204"/>
      <c r="I22" s="92"/>
    </row>
    <row r="23" spans="1:9" ht="63.75">
      <c r="A23" s="192" t="str">
        <f>IF(OR(B23&lt;&gt;"",D23&lt;&gt;""),"["&amp;TEXT($B$2,"##")&amp;"-"&amp;TEXT(ROW()-10,"##")&amp;"]","")</f>
        <v>[Admin module-13]</v>
      </c>
      <c r="B23" s="192" t="s">
        <v>743</v>
      </c>
      <c r="C23" s="192" t="s">
        <v>744</v>
      </c>
      <c r="D23" s="202" t="s">
        <v>745</v>
      </c>
      <c r="E23" s="202"/>
      <c r="F23" s="192" t="s">
        <v>24</v>
      </c>
      <c r="G23" s="192"/>
      <c r="H23" s="204"/>
      <c r="I23" s="92"/>
    </row>
    <row r="24" spans="1:9" s="170" customFormat="1" ht="77.25" customHeight="1">
      <c r="A24" s="197" t="str">
        <f>IF(OR(B24&lt;&gt;"",D24&lt;&gt;""),"["&amp;TEXT($B$2,"##")&amp;"-"&amp;TEXT(ROW()-12,"##")&amp;"]","")</f>
        <v>[Admin module-12]</v>
      </c>
      <c r="B24" s="197" t="s">
        <v>757</v>
      </c>
      <c r="C24" s="197" t="s">
        <v>322</v>
      </c>
      <c r="D24" s="197" t="s">
        <v>755</v>
      </c>
      <c r="E24" s="197"/>
      <c r="F24" s="197" t="s">
        <v>24</v>
      </c>
      <c r="G24" s="197"/>
      <c r="H24" s="205"/>
      <c r="I24" s="169"/>
    </row>
    <row r="25" spans="1:9" s="170" customFormat="1" ht="77.25" customHeight="1">
      <c r="A25" s="197" t="str">
        <f>IF(OR(B25&lt;&gt;"",D25&lt;&gt;""),"["&amp;TEXT($B$2,"##")&amp;"-"&amp;TEXT(ROW()-12,"##")&amp;"]","")</f>
        <v>[Admin module-13]</v>
      </c>
      <c r="B25" s="197" t="s">
        <v>758</v>
      </c>
      <c r="C25" s="197" t="s">
        <v>324</v>
      </c>
      <c r="D25" s="197" t="s">
        <v>755</v>
      </c>
      <c r="E25" s="197"/>
      <c r="F25" s="197" t="s">
        <v>24</v>
      </c>
      <c r="G25" s="197"/>
      <c r="H25" s="205"/>
      <c r="I25" s="169"/>
    </row>
    <row r="26" spans="1:9" ht="25.5">
      <c r="A26" s="192" t="str">
        <f>IF(OR(B26&lt;&gt;"",D26&lt;&gt;""),"["&amp;TEXT($B$2,"##")&amp;"-"&amp;TEXT(ROW()-10,"##")&amp;"]","")</f>
        <v>[Admin module-16]</v>
      </c>
      <c r="B26" s="192" t="s">
        <v>746</v>
      </c>
      <c r="C26" s="192" t="s">
        <v>747</v>
      </c>
      <c r="D26" s="202" t="s">
        <v>749</v>
      </c>
      <c r="E26" s="202"/>
      <c r="F26" s="192" t="s">
        <v>24</v>
      </c>
      <c r="G26" s="192"/>
      <c r="H26" s="204"/>
      <c r="I26" s="92"/>
    </row>
    <row r="27" spans="1:9" ht="25.5">
      <c r="A27" s="192" t="str">
        <f>IF(OR(B18&lt;&gt;"",D18&lt;&gt;""),"["&amp;TEXT($B$2,"##")&amp;"-"&amp;TEXT(ROW()-10,"##")&amp;"]","")</f>
        <v>[Admin module-17]</v>
      </c>
      <c r="B27" s="192" t="s">
        <v>751</v>
      </c>
      <c r="C27" s="192" t="s">
        <v>748</v>
      </c>
      <c r="D27" s="202" t="s">
        <v>750</v>
      </c>
      <c r="E27" s="202"/>
      <c r="F27" s="192" t="s">
        <v>24</v>
      </c>
      <c r="G27" s="192"/>
      <c r="H27" s="204"/>
      <c r="I27" s="92"/>
    </row>
    <row r="28" spans="1:9" ht="63.75">
      <c r="A28" s="192" t="str">
        <f>IF(OR(B28&lt;&gt;"",D28&lt;&gt;""),"["&amp;TEXT($B$2,"##")&amp;"-"&amp;TEXT(ROW()-10,"##")&amp;"]","")</f>
        <v>[Admin module-18]</v>
      </c>
      <c r="B28" s="192" t="s">
        <v>752</v>
      </c>
      <c r="C28" s="192" t="s">
        <v>753</v>
      </c>
      <c r="D28" s="202" t="s">
        <v>745</v>
      </c>
      <c r="E28" s="202"/>
      <c r="F28" s="192" t="s">
        <v>24</v>
      </c>
      <c r="G28" s="192"/>
      <c r="H28" s="204"/>
      <c r="I28" s="92"/>
    </row>
    <row r="29" spans="1:9" s="68" customFormat="1" ht="15.75" customHeight="1">
      <c r="A29" s="85"/>
      <c r="B29" s="85" t="s">
        <v>100</v>
      </c>
      <c r="C29" s="86"/>
      <c r="D29" s="86"/>
      <c r="E29" s="86"/>
      <c r="F29" s="86"/>
      <c r="G29" s="86"/>
      <c r="H29" s="87"/>
      <c r="I29" s="88"/>
    </row>
    <row r="30" spans="1:9" ht="51">
      <c r="A30" s="89" t="str">
        <f>IF(OR(B30&lt;&gt;"",D30&lt;&gt;""),"["&amp;TEXT($B$2,"##")&amp;"-"&amp;TEXT(ROW()-11,"##")&amp;"]","")</f>
        <v>[Admin module-19]</v>
      </c>
      <c r="B30" s="89" t="s">
        <v>113</v>
      </c>
      <c r="C30" s="89" t="s">
        <v>114</v>
      </c>
      <c r="D30" s="89" t="s">
        <v>115</v>
      </c>
      <c r="E30" s="89"/>
      <c r="F30" s="89" t="s">
        <v>22</v>
      </c>
      <c r="G30" s="89"/>
      <c r="H30" s="96"/>
      <c r="I30" s="92"/>
    </row>
    <row r="31" spans="1:9" s="68" customFormat="1" ht="15.75" customHeight="1">
      <c r="A31" s="85"/>
      <c r="B31" s="85" t="s">
        <v>116</v>
      </c>
      <c r="C31" s="86"/>
      <c r="D31" s="86"/>
      <c r="E31" s="86"/>
      <c r="F31" s="86"/>
      <c r="G31" s="86"/>
      <c r="H31" s="87"/>
      <c r="I31" s="88"/>
    </row>
    <row r="32" spans="1:9" ht="204">
      <c r="A32" s="89" t="str">
        <f>IF(OR(B32&lt;&gt;"",D32&lt;&gt;""),"["&amp;TEXT($B$2,"##")&amp;"-"&amp;TEXT(ROW()-12,"##")&amp;"]","")</f>
        <v>[Admin module-20]</v>
      </c>
      <c r="B32" s="89" t="s">
        <v>117</v>
      </c>
      <c r="C32" s="89" t="s">
        <v>118</v>
      </c>
      <c r="D32" s="89" t="s">
        <v>119</v>
      </c>
      <c r="E32" s="89"/>
      <c r="F32" s="89"/>
      <c r="G32" s="89"/>
      <c r="H32" s="96"/>
      <c r="I32" s="92"/>
    </row>
    <row r="33" spans="1:9" s="68" customFormat="1" ht="15.75" customHeight="1">
      <c r="A33" s="85"/>
      <c r="B33" s="85" t="s">
        <v>1183</v>
      </c>
      <c r="C33" s="86"/>
      <c r="D33" s="86"/>
      <c r="E33" s="86"/>
      <c r="F33" s="86"/>
      <c r="G33" s="86"/>
      <c r="H33" s="87"/>
      <c r="I33" s="88"/>
    </row>
    <row r="34" spans="1:9" ht="127.5">
      <c r="A34" s="89" t="str">
        <f>IF(OR(B30&lt;&gt;"",D30&lt;&gt;""),"["&amp;TEXT($B$2,"##")&amp;"-"&amp;TEXT(ROW()-13,"##")&amp;"]","")</f>
        <v>[Admin module-21]</v>
      </c>
      <c r="B34" s="89" t="s">
        <v>1184</v>
      </c>
      <c r="C34" s="89" t="s">
        <v>1185</v>
      </c>
      <c r="D34" s="89" t="s">
        <v>1186</v>
      </c>
      <c r="E34" s="89" t="s">
        <v>823</v>
      </c>
      <c r="F34" s="89" t="s">
        <v>22</v>
      </c>
      <c r="G34" s="191">
        <v>42709</v>
      </c>
      <c r="H34" s="96"/>
      <c r="I34" s="92"/>
    </row>
    <row r="35" spans="1:9" ht="76.5">
      <c r="A35" s="89" t="str">
        <f t="shared" ref="A35:A51" si="1">IF(OR(B33&lt;&gt;"",D33&lt;&gt;""),"["&amp;TEXT($B$2,"##")&amp;"-"&amp;TEXT(ROW()-14,"##")&amp;"]","")</f>
        <v>[Admin module-21]</v>
      </c>
      <c r="B35" s="89" t="s">
        <v>1187</v>
      </c>
      <c r="C35" s="89" t="s">
        <v>1188</v>
      </c>
      <c r="D35" s="89" t="s">
        <v>1189</v>
      </c>
      <c r="E35" s="89" t="s">
        <v>823</v>
      </c>
      <c r="F35" s="89" t="s">
        <v>22</v>
      </c>
      <c r="G35" s="191">
        <v>42709</v>
      </c>
      <c r="H35" s="96"/>
      <c r="I35" s="92"/>
    </row>
    <row r="36" spans="1:9" ht="76.5">
      <c r="A36" s="89" t="str">
        <f t="shared" si="1"/>
        <v>[Admin module-22]</v>
      </c>
      <c r="B36" s="89" t="s">
        <v>1190</v>
      </c>
      <c r="C36" s="89" t="s">
        <v>1188</v>
      </c>
      <c r="D36" s="89" t="s">
        <v>1191</v>
      </c>
      <c r="E36" s="89" t="s">
        <v>823</v>
      </c>
      <c r="F36" s="89" t="s">
        <v>22</v>
      </c>
      <c r="G36" s="191">
        <v>42709</v>
      </c>
      <c r="H36" s="96"/>
      <c r="I36" s="92"/>
    </row>
    <row r="37" spans="1:9">
      <c r="A37" s="89" t="str">
        <f t="shared" si="1"/>
        <v>[Admin module-23]</v>
      </c>
      <c r="B37" s="89" t="s">
        <v>830</v>
      </c>
      <c r="C37" s="89" t="s">
        <v>831</v>
      </c>
      <c r="D37" s="89" t="s">
        <v>405</v>
      </c>
      <c r="E37" s="89" t="s">
        <v>823</v>
      </c>
      <c r="F37" s="89" t="s">
        <v>22</v>
      </c>
      <c r="G37" s="191">
        <v>42709</v>
      </c>
      <c r="H37" s="96"/>
      <c r="I37" s="92"/>
    </row>
    <row r="38" spans="1:9" ht="25.5">
      <c r="A38" s="89" t="str">
        <f t="shared" si="1"/>
        <v>[Admin module-24]</v>
      </c>
      <c r="B38" s="89" t="s">
        <v>832</v>
      </c>
      <c r="C38" s="89" t="s">
        <v>1156</v>
      </c>
      <c r="D38" s="89" t="s">
        <v>724</v>
      </c>
      <c r="E38" s="89" t="s">
        <v>823</v>
      </c>
      <c r="F38" s="89" t="s">
        <v>22</v>
      </c>
      <c r="G38" s="191">
        <v>42709</v>
      </c>
      <c r="H38" s="96"/>
      <c r="I38" s="92"/>
    </row>
    <row r="39" spans="1:9" s="195" customFormat="1" ht="38.25">
      <c r="A39" s="192" t="str">
        <f t="shared" si="1"/>
        <v>[Admin module-25]</v>
      </c>
      <c r="B39" s="192" t="s">
        <v>1192</v>
      </c>
      <c r="C39" s="192" t="s">
        <v>1193</v>
      </c>
      <c r="D39" s="192" t="s">
        <v>1194</v>
      </c>
      <c r="E39" s="192" t="s">
        <v>823</v>
      </c>
      <c r="F39" s="192" t="s">
        <v>24</v>
      </c>
      <c r="G39" s="196">
        <v>42709</v>
      </c>
      <c r="H39" s="193"/>
      <c r="I39" s="194"/>
    </row>
    <row r="40" spans="1:9" s="195" customFormat="1" ht="38.25">
      <c r="A40" s="192" t="str">
        <f t="shared" si="1"/>
        <v>[Admin module-26]</v>
      </c>
      <c r="B40" s="192" t="s">
        <v>1195</v>
      </c>
      <c r="C40" s="192" t="s">
        <v>1196</v>
      </c>
      <c r="D40" s="192" t="s">
        <v>1197</v>
      </c>
      <c r="E40" s="192" t="s">
        <v>823</v>
      </c>
      <c r="F40" s="192" t="s">
        <v>24</v>
      </c>
      <c r="G40" s="196">
        <v>42709</v>
      </c>
      <c r="H40" s="193"/>
      <c r="I40" s="194"/>
    </row>
    <row r="41" spans="1:9" s="195" customFormat="1" ht="25.5">
      <c r="A41" s="192" t="str">
        <f t="shared" si="1"/>
        <v>[Admin module-27]</v>
      </c>
      <c r="B41" s="192" t="s">
        <v>1198</v>
      </c>
      <c r="C41" s="192" t="s">
        <v>1199</v>
      </c>
      <c r="D41" s="192" t="s">
        <v>1200</v>
      </c>
      <c r="E41" s="192" t="s">
        <v>823</v>
      </c>
      <c r="F41" s="192" t="s">
        <v>24</v>
      </c>
      <c r="G41" s="196">
        <v>42709</v>
      </c>
      <c r="H41" s="193"/>
      <c r="I41" s="194"/>
    </row>
    <row r="42" spans="1:9" ht="51">
      <c r="A42" s="89" t="str">
        <f t="shared" si="1"/>
        <v>[Admin module-28]</v>
      </c>
      <c r="B42" s="89" t="s">
        <v>1201</v>
      </c>
      <c r="C42" s="89" t="s">
        <v>1203</v>
      </c>
      <c r="D42" s="89" t="s">
        <v>1202</v>
      </c>
      <c r="E42" s="89" t="s">
        <v>823</v>
      </c>
      <c r="F42" s="89" t="s">
        <v>22</v>
      </c>
      <c r="G42" s="191">
        <v>42709</v>
      </c>
      <c r="H42" s="96"/>
      <c r="I42" s="92"/>
    </row>
    <row r="43" spans="1:9" ht="51">
      <c r="A43" s="89" t="str">
        <f t="shared" si="1"/>
        <v>[Admin module-29]</v>
      </c>
      <c r="B43" s="89" t="s">
        <v>1168</v>
      </c>
      <c r="C43" s="89" t="s">
        <v>1203</v>
      </c>
      <c r="D43" s="89" t="s">
        <v>1204</v>
      </c>
      <c r="E43" s="89" t="s">
        <v>823</v>
      </c>
      <c r="F43" s="89" t="s">
        <v>22</v>
      </c>
      <c r="G43" s="191">
        <v>42709</v>
      </c>
      <c r="H43" s="96"/>
      <c r="I43" s="92"/>
    </row>
    <row r="44" spans="1:9" ht="51">
      <c r="A44" s="89" t="str">
        <f t="shared" si="1"/>
        <v>[Admin module-30]</v>
      </c>
      <c r="B44" s="89" t="s">
        <v>853</v>
      </c>
      <c r="C44" s="89" t="s">
        <v>1203</v>
      </c>
      <c r="D44" s="89" t="s">
        <v>1205</v>
      </c>
      <c r="E44" s="89" t="s">
        <v>823</v>
      </c>
      <c r="F44" s="89" t="s">
        <v>22</v>
      </c>
      <c r="G44" s="191">
        <v>42709</v>
      </c>
      <c r="H44" s="96"/>
      <c r="I44" s="92"/>
    </row>
    <row r="45" spans="1:9" ht="51">
      <c r="A45" s="89" t="str">
        <f t="shared" si="1"/>
        <v>[Admin module-31]</v>
      </c>
      <c r="B45" s="89" t="s">
        <v>906</v>
      </c>
      <c r="C45" s="89" t="s">
        <v>1203</v>
      </c>
      <c r="D45" s="89" t="s">
        <v>1206</v>
      </c>
      <c r="E45" s="89" t="s">
        <v>823</v>
      </c>
      <c r="F45" s="89" t="s">
        <v>22</v>
      </c>
      <c r="G45" s="191">
        <v>42709</v>
      </c>
      <c r="H45" s="96"/>
      <c r="I45" s="92"/>
    </row>
    <row r="46" spans="1:9" ht="25.5">
      <c r="A46" s="89" t="str">
        <f t="shared" si="1"/>
        <v>[Admin module-32]</v>
      </c>
      <c r="B46" s="89" t="s">
        <v>1207</v>
      </c>
      <c r="C46" s="89" t="s">
        <v>1208</v>
      </c>
      <c r="D46" s="89" t="s">
        <v>724</v>
      </c>
      <c r="E46" s="89" t="s">
        <v>823</v>
      </c>
      <c r="F46" s="89" t="s">
        <v>22</v>
      </c>
      <c r="G46" s="191">
        <v>42709</v>
      </c>
      <c r="H46" s="96"/>
      <c r="I46" s="92"/>
    </row>
    <row r="47" spans="1:9" s="195" customFormat="1" ht="63.75">
      <c r="A47" s="192" t="str">
        <f>IF(OR(B46&lt;&gt;"",D46&lt;&gt;""),"["&amp;TEXT($B$2,"##")&amp;"-"&amp;TEXT(ROW()-14,"##")&amp;"]","")</f>
        <v>[Admin module-33]</v>
      </c>
      <c r="B47" s="192" t="s">
        <v>861</v>
      </c>
      <c r="C47" s="192" t="s">
        <v>1209</v>
      </c>
      <c r="D47" s="192" t="s">
        <v>863</v>
      </c>
      <c r="E47" s="192" t="s">
        <v>823</v>
      </c>
      <c r="F47" s="192" t="s">
        <v>24</v>
      </c>
      <c r="G47" s="196">
        <v>42709</v>
      </c>
      <c r="H47" s="193"/>
      <c r="I47" s="194"/>
    </row>
    <row r="48" spans="1:9" s="195" customFormat="1" ht="63.75">
      <c r="A48" s="192" t="e">
        <f>IF(OR(#REF!&lt;&gt;"",#REF!&lt;&gt;""),"["&amp;TEXT($B$2,"##")&amp;"-"&amp;TEXT(ROW()-14,"##")&amp;"]","")</f>
        <v>#REF!</v>
      </c>
      <c r="B48" s="192" t="s">
        <v>865</v>
      </c>
      <c r="C48" s="192" t="s">
        <v>1210</v>
      </c>
      <c r="D48" s="192" t="s">
        <v>866</v>
      </c>
      <c r="E48" s="192" t="s">
        <v>823</v>
      </c>
      <c r="F48" s="192" t="s">
        <v>24</v>
      </c>
      <c r="G48" s="196">
        <v>42709</v>
      </c>
      <c r="H48" s="193"/>
      <c r="I48" s="194"/>
    </row>
    <row r="49" spans="1:9" s="195" customFormat="1" ht="63.75">
      <c r="A49" s="192" t="str">
        <f t="shared" si="1"/>
        <v>[Admin module-35]</v>
      </c>
      <c r="B49" s="192" t="s">
        <v>869</v>
      </c>
      <c r="C49" s="192" t="s">
        <v>1211</v>
      </c>
      <c r="D49" s="192" t="s">
        <v>868</v>
      </c>
      <c r="E49" s="192" t="s">
        <v>823</v>
      </c>
      <c r="F49" s="192" t="s">
        <v>24</v>
      </c>
      <c r="G49" s="196">
        <v>42709</v>
      </c>
      <c r="H49" s="193"/>
      <c r="I49" s="194"/>
    </row>
    <row r="50" spans="1:9" s="195" customFormat="1" ht="63.75">
      <c r="A50" s="192" t="str">
        <f t="shared" si="1"/>
        <v>[Admin module-36]</v>
      </c>
      <c r="B50" s="192" t="s">
        <v>871</v>
      </c>
      <c r="C50" s="192" t="s">
        <v>1212</v>
      </c>
      <c r="D50" s="192" t="s">
        <v>872</v>
      </c>
      <c r="E50" s="192" t="s">
        <v>823</v>
      </c>
      <c r="F50" s="192" t="s">
        <v>24</v>
      </c>
      <c r="G50" s="196">
        <v>42709</v>
      </c>
      <c r="H50" s="193"/>
      <c r="I50" s="194"/>
    </row>
    <row r="51" spans="1:9" s="195" customFormat="1" ht="63.75">
      <c r="A51" s="192" t="str">
        <f t="shared" si="1"/>
        <v>[Admin module-37]</v>
      </c>
      <c r="B51" s="192" t="s">
        <v>874</v>
      </c>
      <c r="C51" s="192" t="s">
        <v>1213</v>
      </c>
      <c r="D51" s="192" t="s">
        <v>875</v>
      </c>
      <c r="E51" s="192" t="s">
        <v>823</v>
      </c>
      <c r="F51" s="192" t="s">
        <v>24</v>
      </c>
      <c r="G51" s="196">
        <v>42709</v>
      </c>
      <c r="H51" s="193"/>
      <c r="I51" s="194"/>
    </row>
    <row r="52" spans="1:9" s="68" customFormat="1" ht="15.75" customHeight="1">
      <c r="A52" s="85"/>
      <c r="B52" s="85" t="s">
        <v>126</v>
      </c>
      <c r="C52" s="86"/>
      <c r="D52" s="86"/>
      <c r="E52" s="86"/>
      <c r="F52" s="86"/>
      <c r="G52" s="86"/>
      <c r="H52" s="87"/>
      <c r="I52" s="88"/>
    </row>
    <row r="53" spans="1:9" ht="127.5">
      <c r="A53" s="89" t="str">
        <f>IF(OR(B32&lt;&gt;"",D32&lt;&gt;""),"["&amp;TEXT($B$2,"##")&amp;"-"&amp;TEXT(ROW()-13,"##")&amp;"]","")</f>
        <v>[Admin module-40]</v>
      </c>
      <c r="B53" s="89" t="s">
        <v>1149</v>
      </c>
      <c r="C53" s="89" t="s">
        <v>1150</v>
      </c>
      <c r="D53" s="89" t="s">
        <v>1151</v>
      </c>
      <c r="E53" s="89" t="s">
        <v>823</v>
      </c>
      <c r="F53" s="89" t="s">
        <v>22</v>
      </c>
      <c r="G53" s="191">
        <v>42709</v>
      </c>
      <c r="H53" s="96"/>
      <c r="I53" s="92"/>
    </row>
    <row r="54" spans="1:9" ht="76.5">
      <c r="A54" s="89" t="str">
        <f t="shared" ref="A54" si="2">IF(OR(B52&lt;&gt;"",D52&lt;&gt;""),"["&amp;TEXT($B$2,"##")&amp;"-"&amp;TEXT(ROW()-14,"##")&amp;"]","")</f>
        <v>[Admin module-40]</v>
      </c>
      <c r="B54" s="89" t="s">
        <v>1152</v>
      </c>
      <c r="C54" s="89" t="s">
        <v>1150</v>
      </c>
      <c r="D54" s="89" t="s">
        <v>1153</v>
      </c>
      <c r="E54" s="89" t="s">
        <v>823</v>
      </c>
      <c r="F54" s="89" t="s">
        <v>22</v>
      </c>
      <c r="G54" s="191">
        <v>42709</v>
      </c>
      <c r="H54" s="96"/>
      <c r="I54" s="92"/>
    </row>
    <row r="55" spans="1:9" ht="76.5">
      <c r="A55" s="89" t="str">
        <f t="shared" ref="A55:A61" si="3">IF(OR(B53&lt;&gt;"",D53&lt;&gt;""),"["&amp;TEXT($B$2,"##")&amp;"-"&amp;TEXT(ROW()-14,"##")&amp;"]","")</f>
        <v>[Admin module-41]</v>
      </c>
      <c r="B55" s="89" t="s">
        <v>1154</v>
      </c>
      <c r="C55" s="89" t="s">
        <v>1150</v>
      </c>
      <c r="D55" s="89" t="s">
        <v>1155</v>
      </c>
      <c r="E55" s="89" t="s">
        <v>823</v>
      </c>
      <c r="F55" s="89" t="s">
        <v>22</v>
      </c>
      <c r="G55" s="191">
        <v>42709</v>
      </c>
      <c r="H55" s="96"/>
      <c r="I55" s="92"/>
    </row>
    <row r="56" spans="1:9">
      <c r="A56" s="89" t="str">
        <f t="shared" si="3"/>
        <v>[Admin module-42]</v>
      </c>
      <c r="B56" s="89" t="s">
        <v>830</v>
      </c>
      <c r="C56" s="89" t="s">
        <v>831</v>
      </c>
      <c r="D56" s="89" t="s">
        <v>405</v>
      </c>
      <c r="E56" s="89" t="s">
        <v>823</v>
      </c>
      <c r="F56" s="89" t="s">
        <v>22</v>
      </c>
      <c r="G56" s="191">
        <v>42709</v>
      </c>
      <c r="H56" s="96"/>
      <c r="I56" s="92"/>
    </row>
    <row r="57" spans="1:9" ht="25.5">
      <c r="A57" s="89" t="str">
        <f t="shared" si="3"/>
        <v>[Admin module-43]</v>
      </c>
      <c r="B57" s="89" t="s">
        <v>832</v>
      </c>
      <c r="C57" s="89" t="s">
        <v>1156</v>
      </c>
      <c r="D57" s="89" t="s">
        <v>724</v>
      </c>
      <c r="E57" s="89" t="s">
        <v>823</v>
      </c>
      <c r="F57" s="89" t="s">
        <v>22</v>
      </c>
      <c r="G57" s="191">
        <v>42709</v>
      </c>
      <c r="H57" s="96"/>
      <c r="I57" s="92"/>
    </row>
    <row r="58" spans="1:9" s="195" customFormat="1" ht="38.25">
      <c r="A58" s="192" t="str">
        <f t="shared" si="3"/>
        <v>[Admin module-44]</v>
      </c>
      <c r="B58" s="192" t="s">
        <v>1157</v>
      </c>
      <c r="C58" s="192" t="s">
        <v>1150</v>
      </c>
      <c r="D58" s="192" t="s">
        <v>1158</v>
      </c>
      <c r="E58" s="192" t="s">
        <v>823</v>
      </c>
      <c r="F58" s="192" t="s">
        <v>24</v>
      </c>
      <c r="G58" s="196">
        <v>42709</v>
      </c>
      <c r="H58" s="193"/>
      <c r="I58" s="194"/>
    </row>
    <row r="59" spans="1:9" s="195" customFormat="1" ht="38.25">
      <c r="A59" s="192" t="str">
        <f t="shared" si="3"/>
        <v>[Admin module-45]</v>
      </c>
      <c r="B59" s="192" t="s">
        <v>1159</v>
      </c>
      <c r="C59" s="192" t="s">
        <v>1160</v>
      </c>
      <c r="D59" s="192" t="s">
        <v>1161</v>
      </c>
      <c r="E59" s="192" t="s">
        <v>823</v>
      </c>
      <c r="F59" s="192" t="s">
        <v>24</v>
      </c>
      <c r="G59" s="196">
        <v>42709</v>
      </c>
      <c r="H59" s="193"/>
      <c r="I59" s="194"/>
    </row>
    <row r="60" spans="1:9" s="195" customFormat="1" ht="25.5">
      <c r="A60" s="192" t="str">
        <f t="shared" si="3"/>
        <v>[Admin module-46]</v>
      </c>
      <c r="B60" s="192" t="s">
        <v>1162</v>
      </c>
      <c r="C60" s="192" t="s">
        <v>1163</v>
      </c>
      <c r="D60" s="192" t="s">
        <v>1164</v>
      </c>
      <c r="E60" s="192" t="s">
        <v>823</v>
      </c>
      <c r="F60" s="192" t="s">
        <v>24</v>
      </c>
      <c r="G60" s="196">
        <v>42709</v>
      </c>
      <c r="H60" s="193"/>
      <c r="I60" s="194"/>
    </row>
    <row r="61" spans="1:9" ht="51">
      <c r="A61" s="89" t="str">
        <f t="shared" si="3"/>
        <v>[Admin module-47]</v>
      </c>
      <c r="B61" s="89" t="s">
        <v>1165</v>
      </c>
      <c r="C61" s="89" t="s">
        <v>1166</v>
      </c>
      <c r="D61" s="89" t="s">
        <v>1167</v>
      </c>
      <c r="E61" s="89" t="s">
        <v>823</v>
      </c>
      <c r="F61" s="89" t="s">
        <v>22</v>
      </c>
      <c r="G61" s="191">
        <v>42709</v>
      </c>
      <c r="H61" s="96"/>
      <c r="I61" s="92"/>
    </row>
    <row r="62" spans="1:9" ht="51">
      <c r="A62" s="89" t="str">
        <f t="shared" ref="A62" si="4">IF(OR(B60&lt;&gt;"",D60&lt;&gt;""),"["&amp;TEXT($B$2,"##")&amp;"-"&amp;TEXT(ROW()-14,"##")&amp;"]","")</f>
        <v>[Admin module-48]</v>
      </c>
      <c r="B62" s="89" t="s">
        <v>1168</v>
      </c>
      <c r="C62" s="89" t="s">
        <v>1166</v>
      </c>
      <c r="D62" s="89" t="s">
        <v>1169</v>
      </c>
      <c r="E62" s="89" t="s">
        <v>823</v>
      </c>
      <c r="F62" s="89" t="s">
        <v>22</v>
      </c>
      <c r="G62" s="191">
        <v>42709</v>
      </c>
      <c r="H62" s="96"/>
      <c r="I62" s="92"/>
    </row>
    <row r="63" spans="1:9" ht="51">
      <c r="A63" s="89" t="str">
        <f t="shared" ref="A63" si="5">IF(OR(B61&lt;&gt;"",D61&lt;&gt;""),"["&amp;TEXT($B$2,"##")&amp;"-"&amp;TEXT(ROW()-14,"##")&amp;"]","")</f>
        <v>[Admin module-49]</v>
      </c>
      <c r="B63" s="89" t="s">
        <v>1170</v>
      </c>
      <c r="C63" s="89" t="s">
        <v>1166</v>
      </c>
      <c r="D63" s="89" t="s">
        <v>1171</v>
      </c>
      <c r="E63" s="89" t="s">
        <v>823</v>
      </c>
      <c r="F63" s="89" t="s">
        <v>22</v>
      </c>
      <c r="G63" s="191">
        <v>42709</v>
      </c>
      <c r="H63" s="96"/>
      <c r="I63" s="92"/>
    </row>
    <row r="64" spans="1:9" ht="51">
      <c r="A64" s="89" t="str">
        <f t="shared" ref="A64:A71" si="6">IF(OR(B62&lt;&gt;"",D62&lt;&gt;""),"["&amp;TEXT($B$2,"##")&amp;"-"&amp;TEXT(ROW()-14,"##")&amp;"]","")</f>
        <v>[Admin module-50]</v>
      </c>
      <c r="B64" s="89" t="s">
        <v>906</v>
      </c>
      <c r="C64" s="89" t="s">
        <v>1166</v>
      </c>
      <c r="D64" s="89" t="s">
        <v>1172</v>
      </c>
      <c r="E64" s="89" t="s">
        <v>823</v>
      </c>
      <c r="F64" s="89" t="s">
        <v>22</v>
      </c>
      <c r="G64" s="191">
        <v>42709</v>
      </c>
      <c r="H64" s="96"/>
      <c r="I64" s="92"/>
    </row>
    <row r="65" spans="1:9" ht="25.5">
      <c r="A65" s="89" t="str">
        <f t="shared" si="6"/>
        <v>[Admin module-51]</v>
      </c>
      <c r="B65" s="89" t="s">
        <v>1173</v>
      </c>
      <c r="C65" s="89" t="s">
        <v>1174</v>
      </c>
      <c r="D65" s="89" t="s">
        <v>724</v>
      </c>
      <c r="E65" s="89" t="s">
        <v>823</v>
      </c>
      <c r="F65" s="89" t="s">
        <v>22</v>
      </c>
      <c r="G65" s="191">
        <v>42709</v>
      </c>
      <c r="H65" s="96"/>
      <c r="I65" s="92"/>
    </row>
    <row r="66" spans="1:9" ht="63.75">
      <c r="A66" s="89" t="str">
        <f t="shared" si="6"/>
        <v>[Admin module-52]</v>
      </c>
      <c r="B66" s="89" t="s">
        <v>1175</v>
      </c>
      <c r="C66" s="89" t="s">
        <v>1176</v>
      </c>
      <c r="D66" s="89" t="s">
        <v>1177</v>
      </c>
      <c r="E66" s="89" t="s">
        <v>823</v>
      </c>
      <c r="F66" s="89" t="s">
        <v>22</v>
      </c>
      <c r="G66" s="191">
        <v>42709</v>
      </c>
      <c r="H66" s="96"/>
      <c r="I66" s="92"/>
    </row>
    <row r="67" spans="1:9" s="195" customFormat="1" ht="63.75">
      <c r="A67" s="192" t="str">
        <f t="shared" si="6"/>
        <v>[Admin module-53]</v>
      </c>
      <c r="B67" s="192" t="s">
        <v>861</v>
      </c>
      <c r="C67" s="192" t="s">
        <v>1178</v>
      </c>
      <c r="D67" s="192" t="s">
        <v>863</v>
      </c>
      <c r="E67" s="192" t="s">
        <v>823</v>
      </c>
      <c r="F67" s="192" t="s">
        <v>24</v>
      </c>
      <c r="G67" s="196">
        <v>42709</v>
      </c>
      <c r="H67" s="193"/>
      <c r="I67" s="194"/>
    </row>
    <row r="68" spans="1:9" s="195" customFormat="1" ht="63.75">
      <c r="A68" s="192" t="str">
        <f t="shared" si="6"/>
        <v>[Admin module-54]</v>
      </c>
      <c r="B68" s="192" t="s">
        <v>865</v>
      </c>
      <c r="C68" s="192" t="s">
        <v>1179</v>
      </c>
      <c r="D68" s="192" t="s">
        <v>866</v>
      </c>
      <c r="E68" s="192" t="s">
        <v>823</v>
      </c>
      <c r="F68" s="192" t="s">
        <v>24</v>
      </c>
      <c r="G68" s="196">
        <v>42709</v>
      </c>
      <c r="H68" s="193"/>
      <c r="I68" s="194"/>
    </row>
    <row r="69" spans="1:9" s="195" customFormat="1" ht="63.75">
      <c r="A69" s="192" t="str">
        <f t="shared" si="6"/>
        <v>[Admin module-55]</v>
      </c>
      <c r="B69" s="192" t="s">
        <v>869</v>
      </c>
      <c r="C69" s="192" t="s">
        <v>1180</v>
      </c>
      <c r="D69" s="192" t="s">
        <v>868</v>
      </c>
      <c r="E69" s="192" t="s">
        <v>823</v>
      </c>
      <c r="F69" s="192" t="s">
        <v>24</v>
      </c>
      <c r="G69" s="196">
        <v>42709</v>
      </c>
      <c r="H69" s="193"/>
      <c r="I69" s="194"/>
    </row>
    <row r="70" spans="1:9" s="195" customFormat="1" ht="63.75">
      <c r="A70" s="192" t="str">
        <f t="shared" si="6"/>
        <v>[Admin module-56]</v>
      </c>
      <c r="B70" s="192" t="s">
        <v>871</v>
      </c>
      <c r="C70" s="192" t="s">
        <v>1181</v>
      </c>
      <c r="D70" s="192" t="s">
        <v>872</v>
      </c>
      <c r="E70" s="192" t="s">
        <v>823</v>
      </c>
      <c r="F70" s="192" t="s">
        <v>24</v>
      </c>
      <c r="G70" s="196">
        <v>42709</v>
      </c>
      <c r="H70" s="193"/>
      <c r="I70" s="194"/>
    </row>
    <row r="71" spans="1:9" s="195" customFormat="1" ht="63.75">
      <c r="A71" s="192" t="str">
        <f t="shared" si="6"/>
        <v>[Admin module-57]</v>
      </c>
      <c r="B71" s="192" t="s">
        <v>874</v>
      </c>
      <c r="C71" s="192" t="s">
        <v>1182</v>
      </c>
      <c r="D71" s="192" t="s">
        <v>875</v>
      </c>
      <c r="E71" s="192" t="s">
        <v>823</v>
      </c>
      <c r="F71" s="192" t="s">
        <v>24</v>
      </c>
      <c r="G71" s="196">
        <v>42709</v>
      </c>
      <c r="H71" s="193"/>
      <c r="I71" s="194"/>
    </row>
    <row r="72" spans="1:9" s="68" customFormat="1" ht="15.75" customHeight="1">
      <c r="A72" s="85"/>
      <c r="B72" s="85" t="s">
        <v>821</v>
      </c>
      <c r="C72" s="86"/>
      <c r="D72" s="86"/>
      <c r="E72" s="86"/>
      <c r="F72" s="86"/>
      <c r="G72" s="86"/>
      <c r="H72" s="87"/>
      <c r="I72" s="88"/>
    </row>
    <row r="73" spans="1:9" ht="127.5">
      <c r="A73" s="89" t="e">
        <f>IF(OR(#REF!&lt;&gt;"",#REF!&lt;&gt;""),"["&amp;TEXT($B$2,"##")&amp;"-"&amp;TEXT(ROW()-14,"##")&amp;"]","")</f>
        <v>#REF!</v>
      </c>
      <c r="B73" s="89" t="s">
        <v>822</v>
      </c>
      <c r="C73" s="89" t="s">
        <v>824</v>
      </c>
      <c r="D73" s="89" t="s">
        <v>825</v>
      </c>
      <c r="E73" s="89" t="s">
        <v>823</v>
      </c>
      <c r="F73" s="89" t="s">
        <v>22</v>
      </c>
      <c r="G73" s="191">
        <v>42709</v>
      </c>
      <c r="H73" s="96"/>
      <c r="I73" s="92"/>
    </row>
    <row r="74" spans="1:9" ht="76.5">
      <c r="A74" s="89" t="str">
        <f t="shared" ref="A74:A94" si="7">IF(OR(B72&lt;&gt;"",D72&lt;&gt;""),"["&amp;TEXT($B$2,"##")&amp;"-"&amp;TEXT(ROW()-14,"##")&amp;"]","")</f>
        <v>[Admin module-60]</v>
      </c>
      <c r="B74" s="89" t="s">
        <v>826</v>
      </c>
      <c r="C74" s="89" t="s">
        <v>824</v>
      </c>
      <c r="D74" s="89" t="s">
        <v>827</v>
      </c>
      <c r="E74" s="89" t="s">
        <v>823</v>
      </c>
      <c r="F74" s="89" t="s">
        <v>22</v>
      </c>
      <c r="G74" s="191">
        <v>42709</v>
      </c>
      <c r="H74" s="96"/>
      <c r="I74" s="92"/>
    </row>
    <row r="75" spans="1:9" ht="76.5">
      <c r="A75" s="89" t="str">
        <f t="shared" si="7"/>
        <v>[Admin module-61]</v>
      </c>
      <c r="B75" s="89" t="s">
        <v>828</v>
      </c>
      <c r="C75" s="89" t="s">
        <v>824</v>
      </c>
      <c r="D75" s="89" t="s">
        <v>829</v>
      </c>
      <c r="E75" s="89" t="s">
        <v>823</v>
      </c>
      <c r="F75" s="89" t="s">
        <v>22</v>
      </c>
      <c r="G75" s="191">
        <v>42709</v>
      </c>
      <c r="H75" s="96"/>
      <c r="I75" s="92"/>
    </row>
    <row r="76" spans="1:9">
      <c r="A76" s="89" t="str">
        <f t="shared" si="7"/>
        <v>[Admin module-62]</v>
      </c>
      <c r="B76" s="89" t="s">
        <v>830</v>
      </c>
      <c r="C76" s="89" t="s">
        <v>831</v>
      </c>
      <c r="D76" s="89" t="s">
        <v>405</v>
      </c>
      <c r="E76" s="89" t="s">
        <v>823</v>
      </c>
      <c r="F76" s="89" t="s">
        <v>22</v>
      </c>
      <c r="G76" s="191">
        <v>42709</v>
      </c>
      <c r="H76" s="96"/>
      <c r="I76" s="92"/>
    </row>
    <row r="77" spans="1:9" ht="25.5">
      <c r="A77" s="89" t="str">
        <f t="shared" si="7"/>
        <v>[Admin module-63]</v>
      </c>
      <c r="B77" s="89" t="s">
        <v>832</v>
      </c>
      <c r="C77" s="89" t="s">
        <v>1156</v>
      </c>
      <c r="D77" s="89" t="s">
        <v>724</v>
      </c>
      <c r="E77" s="89" t="s">
        <v>823</v>
      </c>
      <c r="F77" s="89" t="s">
        <v>22</v>
      </c>
      <c r="G77" s="191">
        <v>42709</v>
      </c>
      <c r="H77" s="96"/>
      <c r="I77" s="92"/>
    </row>
    <row r="78" spans="1:9" s="195" customFormat="1" ht="38.25">
      <c r="A78" s="192" t="str">
        <f t="shared" si="7"/>
        <v>[Admin module-64]</v>
      </c>
      <c r="B78" s="192" t="s">
        <v>842</v>
      </c>
      <c r="C78" s="192" t="s">
        <v>824</v>
      </c>
      <c r="D78" s="192" t="s">
        <v>843</v>
      </c>
      <c r="E78" s="192" t="s">
        <v>823</v>
      </c>
      <c r="F78" s="192" t="s">
        <v>24</v>
      </c>
      <c r="G78" s="196">
        <v>42709</v>
      </c>
      <c r="H78" s="193"/>
      <c r="I78" s="194"/>
    </row>
    <row r="79" spans="1:9" s="195" customFormat="1" ht="38.25">
      <c r="A79" s="192" t="str">
        <f t="shared" si="7"/>
        <v>[Admin module-65]</v>
      </c>
      <c r="B79" s="192" t="s">
        <v>834</v>
      </c>
      <c r="C79" s="192" t="s">
        <v>835</v>
      </c>
      <c r="D79" s="192" t="s">
        <v>836</v>
      </c>
      <c r="E79" s="192" t="s">
        <v>823</v>
      </c>
      <c r="F79" s="192" t="s">
        <v>24</v>
      </c>
      <c r="G79" s="196">
        <v>42709</v>
      </c>
      <c r="H79" s="193"/>
      <c r="I79" s="194"/>
    </row>
    <row r="80" spans="1:9" s="195" customFormat="1" ht="25.5">
      <c r="A80" s="192" t="str">
        <f t="shared" si="7"/>
        <v>[Admin module-66]</v>
      </c>
      <c r="B80" s="192" t="s">
        <v>837</v>
      </c>
      <c r="C80" s="192" t="s">
        <v>838</v>
      </c>
      <c r="D80" s="192" t="s">
        <v>839</v>
      </c>
      <c r="E80" s="192" t="s">
        <v>823</v>
      </c>
      <c r="F80" s="192" t="s">
        <v>24</v>
      </c>
      <c r="G80" s="196">
        <v>42709</v>
      </c>
      <c r="H80" s="193"/>
      <c r="I80" s="194"/>
    </row>
    <row r="81" spans="1:9" ht="38.25">
      <c r="A81" s="89" t="str">
        <f t="shared" si="7"/>
        <v>[Admin module-67]</v>
      </c>
      <c r="B81" s="89" t="s">
        <v>840</v>
      </c>
      <c r="C81" s="89" t="s">
        <v>824</v>
      </c>
      <c r="D81" s="89" t="s">
        <v>846</v>
      </c>
      <c r="E81" s="89" t="s">
        <v>823</v>
      </c>
      <c r="F81" s="89" t="s">
        <v>22</v>
      </c>
      <c r="G81" s="191">
        <v>42709</v>
      </c>
      <c r="H81" s="96"/>
      <c r="I81" s="92"/>
    </row>
    <row r="82" spans="1:9" ht="38.25">
      <c r="A82" s="89" t="str">
        <f t="shared" si="7"/>
        <v>[Admin module-68]</v>
      </c>
      <c r="B82" s="89" t="s">
        <v>841</v>
      </c>
      <c r="C82" s="89" t="s">
        <v>824</v>
      </c>
      <c r="D82" s="89" t="s">
        <v>847</v>
      </c>
      <c r="E82" s="89" t="s">
        <v>823</v>
      </c>
      <c r="F82" s="89" t="s">
        <v>22</v>
      </c>
      <c r="G82" s="191">
        <v>42709</v>
      </c>
      <c r="H82" s="96"/>
      <c r="I82" s="92"/>
    </row>
    <row r="83" spans="1:9" ht="38.25">
      <c r="A83" s="89" t="str">
        <f t="shared" si="7"/>
        <v>[Admin module-69]</v>
      </c>
      <c r="B83" s="89" t="s">
        <v>844</v>
      </c>
      <c r="C83" s="89" t="s">
        <v>845</v>
      </c>
      <c r="D83" s="89" t="s">
        <v>848</v>
      </c>
      <c r="E83" s="89" t="s">
        <v>823</v>
      </c>
      <c r="F83" s="89" t="s">
        <v>22</v>
      </c>
      <c r="G83" s="191">
        <v>42709</v>
      </c>
      <c r="H83" s="96"/>
      <c r="I83" s="92"/>
    </row>
    <row r="84" spans="1:9" ht="38.25">
      <c r="A84" s="89" t="str">
        <f t="shared" si="7"/>
        <v>[Admin module-70]</v>
      </c>
      <c r="B84" s="89" t="s">
        <v>849</v>
      </c>
      <c r="C84" s="89" t="s">
        <v>845</v>
      </c>
      <c r="D84" s="89" t="s">
        <v>850</v>
      </c>
      <c r="E84" s="89" t="s">
        <v>823</v>
      </c>
      <c r="F84" s="89" t="s">
        <v>22</v>
      </c>
      <c r="G84" s="191">
        <v>42709</v>
      </c>
      <c r="H84" s="96"/>
      <c r="I84" s="92"/>
    </row>
    <row r="85" spans="1:9" ht="38.25">
      <c r="A85" s="89" t="str">
        <f t="shared" si="7"/>
        <v>[Admin module-71]</v>
      </c>
      <c r="B85" s="89" t="s">
        <v>851</v>
      </c>
      <c r="C85" s="89" t="s">
        <v>845</v>
      </c>
      <c r="D85" s="89" t="s">
        <v>852</v>
      </c>
      <c r="E85" s="89" t="s">
        <v>823</v>
      </c>
      <c r="F85" s="89" t="s">
        <v>22</v>
      </c>
      <c r="G85" s="191">
        <v>42709</v>
      </c>
      <c r="H85" s="96"/>
      <c r="I85" s="92"/>
    </row>
    <row r="86" spans="1:9" ht="38.25">
      <c r="A86" s="89" t="str">
        <f t="shared" si="7"/>
        <v>[Admin module-72]</v>
      </c>
      <c r="B86" s="89" t="s">
        <v>853</v>
      </c>
      <c r="C86" s="89" t="s">
        <v>845</v>
      </c>
      <c r="D86" s="89" t="s">
        <v>854</v>
      </c>
      <c r="E86" s="89" t="s">
        <v>823</v>
      </c>
      <c r="F86" s="89" t="s">
        <v>22</v>
      </c>
      <c r="G86" s="191">
        <v>42709</v>
      </c>
      <c r="H86" s="96"/>
      <c r="I86" s="92"/>
    </row>
    <row r="87" spans="1:9" ht="38.25">
      <c r="A87" s="89" t="str">
        <f t="shared" si="7"/>
        <v>[Admin module-73]</v>
      </c>
      <c r="B87" s="89" t="s">
        <v>855</v>
      </c>
      <c r="C87" s="89" t="s">
        <v>845</v>
      </c>
      <c r="D87" s="89" t="s">
        <v>856</v>
      </c>
      <c r="E87" s="89" t="s">
        <v>823</v>
      </c>
      <c r="F87" s="89" t="s">
        <v>22</v>
      </c>
      <c r="G87" s="191">
        <v>42709</v>
      </c>
      <c r="H87" s="96"/>
      <c r="I87" s="92"/>
    </row>
    <row r="88" spans="1:9" ht="38.25">
      <c r="A88" s="89" t="str">
        <f t="shared" si="7"/>
        <v>[Admin module-74]</v>
      </c>
      <c r="B88" s="89" t="s">
        <v>857</v>
      </c>
      <c r="C88" s="89" t="s">
        <v>845</v>
      </c>
      <c r="D88" s="89" t="s">
        <v>724</v>
      </c>
      <c r="E88" s="89" t="s">
        <v>823</v>
      </c>
      <c r="F88" s="89" t="s">
        <v>22</v>
      </c>
      <c r="G88" s="191">
        <v>42709</v>
      </c>
      <c r="H88" s="96"/>
      <c r="I88" s="92"/>
    </row>
    <row r="89" spans="1:9" ht="51">
      <c r="A89" s="89" t="str">
        <f t="shared" si="7"/>
        <v>[Admin module-75]</v>
      </c>
      <c r="B89" s="89" t="s">
        <v>858</v>
      </c>
      <c r="C89" s="89" t="s">
        <v>859</v>
      </c>
      <c r="D89" s="89" t="s">
        <v>860</v>
      </c>
      <c r="E89" s="89" t="s">
        <v>823</v>
      </c>
      <c r="F89" s="89" t="s">
        <v>22</v>
      </c>
      <c r="G89" s="191">
        <v>42709</v>
      </c>
      <c r="H89" s="96"/>
      <c r="I89" s="92"/>
    </row>
    <row r="90" spans="1:9" s="195" customFormat="1" ht="51">
      <c r="A90" s="192" t="str">
        <f t="shared" si="7"/>
        <v>[Admin module-76]</v>
      </c>
      <c r="B90" s="192" t="s">
        <v>861</v>
      </c>
      <c r="C90" s="192" t="s">
        <v>862</v>
      </c>
      <c r="D90" s="192" t="s">
        <v>863</v>
      </c>
      <c r="E90" s="192" t="s">
        <v>823</v>
      </c>
      <c r="F90" s="192" t="s">
        <v>24</v>
      </c>
      <c r="G90" s="196"/>
      <c r="H90" s="193"/>
      <c r="I90" s="194"/>
    </row>
    <row r="91" spans="1:9" s="195" customFormat="1" ht="51">
      <c r="A91" s="192" t="str">
        <f t="shared" si="7"/>
        <v>[Admin module-77]</v>
      </c>
      <c r="B91" s="192" t="s">
        <v>865</v>
      </c>
      <c r="C91" s="192" t="s">
        <v>864</v>
      </c>
      <c r="D91" s="192" t="s">
        <v>866</v>
      </c>
      <c r="E91" s="192" t="s">
        <v>823</v>
      </c>
      <c r="F91" s="192" t="s">
        <v>24</v>
      </c>
      <c r="G91" s="192"/>
      <c r="H91" s="193"/>
      <c r="I91" s="194"/>
    </row>
    <row r="92" spans="1:9" s="195" customFormat="1" ht="51">
      <c r="A92" s="192" t="str">
        <f t="shared" si="7"/>
        <v>[Admin module-78]</v>
      </c>
      <c r="B92" s="192" t="s">
        <v>869</v>
      </c>
      <c r="C92" s="192" t="s">
        <v>867</v>
      </c>
      <c r="D92" s="192" t="s">
        <v>868</v>
      </c>
      <c r="E92" s="192" t="s">
        <v>823</v>
      </c>
      <c r="F92" s="192" t="s">
        <v>24</v>
      </c>
      <c r="G92" s="192"/>
      <c r="H92" s="193"/>
      <c r="I92" s="194"/>
    </row>
    <row r="93" spans="1:9" s="195" customFormat="1" ht="51">
      <c r="A93" s="192" t="str">
        <f t="shared" si="7"/>
        <v>[Admin module-79]</v>
      </c>
      <c r="B93" s="192" t="s">
        <v>871</v>
      </c>
      <c r="C93" s="192" t="s">
        <v>870</v>
      </c>
      <c r="D93" s="192" t="s">
        <v>872</v>
      </c>
      <c r="E93" s="192" t="s">
        <v>823</v>
      </c>
      <c r="F93" s="192" t="s">
        <v>24</v>
      </c>
      <c r="G93" s="192"/>
      <c r="H93" s="193"/>
      <c r="I93" s="194"/>
    </row>
    <row r="94" spans="1:9" s="195" customFormat="1" ht="51">
      <c r="A94" s="192" t="str">
        <f t="shared" si="7"/>
        <v>[Admin module-80]</v>
      </c>
      <c r="B94" s="192" t="s">
        <v>874</v>
      </c>
      <c r="C94" s="192" t="s">
        <v>873</v>
      </c>
      <c r="D94" s="192" t="s">
        <v>875</v>
      </c>
      <c r="E94" s="192" t="s">
        <v>823</v>
      </c>
      <c r="F94" s="192" t="s">
        <v>24</v>
      </c>
      <c r="G94" s="192"/>
      <c r="H94" s="193"/>
      <c r="I94" s="194"/>
    </row>
    <row r="95" spans="1:9" s="68" customFormat="1" ht="15.75" customHeight="1">
      <c r="A95" s="85"/>
      <c r="B95" s="85" t="s">
        <v>125</v>
      </c>
      <c r="C95" s="86"/>
      <c r="D95" s="86"/>
      <c r="E95" s="86"/>
      <c r="F95" s="86"/>
      <c r="G95" s="86"/>
      <c r="H95" s="87"/>
      <c r="I95" s="88"/>
    </row>
    <row r="96" spans="1:9" ht="89.25">
      <c r="A96" s="89" t="str">
        <f>IF(OR(B96&lt;&gt;"",D96&lt;&gt;""),"["&amp;TEXT($B$2,"##")&amp;"-"&amp;TEXT(ROW()-14,"##")&amp;"]","")</f>
        <v>[Admin module-82]</v>
      </c>
      <c r="B96" s="89" t="s">
        <v>876</v>
      </c>
      <c r="C96" s="89" t="s">
        <v>877</v>
      </c>
      <c r="D96" s="89" t="s">
        <v>878</v>
      </c>
      <c r="E96" s="89" t="s">
        <v>823</v>
      </c>
      <c r="F96" s="89" t="s">
        <v>22</v>
      </c>
      <c r="G96" s="191">
        <v>42709</v>
      </c>
      <c r="H96" s="96"/>
      <c r="I96" s="92"/>
    </row>
    <row r="97" spans="1:9" ht="76.5">
      <c r="A97" s="89" t="str">
        <f t="shared" ref="A97:A100" si="8">IF(OR(B97&lt;&gt;"",D97&lt;&gt;""),"["&amp;TEXT($B$2,"##")&amp;"-"&amp;TEXT(ROW()-14,"##")&amp;"]","")</f>
        <v>[Admin module-83]</v>
      </c>
      <c r="B97" s="89" t="s">
        <v>879</v>
      </c>
      <c r="C97" s="89" t="s">
        <v>880</v>
      </c>
      <c r="D97" s="89" t="s">
        <v>724</v>
      </c>
      <c r="E97" s="89" t="s">
        <v>823</v>
      </c>
      <c r="F97" s="89" t="s">
        <v>22</v>
      </c>
      <c r="G97" s="191">
        <v>42709</v>
      </c>
      <c r="H97" s="96"/>
      <c r="I97" s="92"/>
    </row>
    <row r="98" spans="1:9" ht="76.5">
      <c r="A98" s="89" t="str">
        <f t="shared" si="8"/>
        <v>[Admin module-84]</v>
      </c>
      <c r="B98" s="89" t="s">
        <v>881</v>
      </c>
      <c r="C98" s="89" t="s">
        <v>882</v>
      </c>
      <c r="D98" s="89" t="s">
        <v>724</v>
      </c>
      <c r="E98" s="89" t="s">
        <v>823</v>
      </c>
      <c r="F98" s="89" t="s">
        <v>22</v>
      </c>
      <c r="G98" s="191">
        <v>42709</v>
      </c>
      <c r="H98" s="96"/>
      <c r="I98" s="92"/>
    </row>
    <row r="99" spans="1:9" ht="76.5">
      <c r="A99" s="89" t="str">
        <f t="shared" si="8"/>
        <v>[Admin module-85]</v>
      </c>
      <c r="B99" s="89" t="s">
        <v>883</v>
      </c>
      <c r="C99" s="89" t="s">
        <v>884</v>
      </c>
      <c r="D99" s="89" t="s">
        <v>724</v>
      </c>
      <c r="E99" s="89" t="s">
        <v>823</v>
      </c>
      <c r="F99" s="89" t="s">
        <v>22</v>
      </c>
      <c r="G99" s="191">
        <v>42709</v>
      </c>
      <c r="H99" s="96"/>
      <c r="I99" s="92"/>
    </row>
    <row r="100" spans="1:9" ht="76.5">
      <c r="A100" s="89" t="str">
        <f t="shared" si="8"/>
        <v>[Admin module-86]</v>
      </c>
      <c r="B100" s="89" t="s">
        <v>885</v>
      </c>
      <c r="C100" s="89" t="s">
        <v>886</v>
      </c>
      <c r="D100" s="89" t="s">
        <v>887</v>
      </c>
      <c r="E100" s="89" t="s">
        <v>823</v>
      </c>
      <c r="F100" s="89" t="s">
        <v>22</v>
      </c>
      <c r="G100" s="191">
        <v>42709</v>
      </c>
      <c r="H100" s="96"/>
      <c r="I100" s="92"/>
    </row>
    <row r="101" spans="1:9" ht="114.75">
      <c r="A101" s="89" t="str">
        <f>IF(OR(B99&lt;&gt;"",D99&lt;&gt;""),"["&amp;TEXT($B$2,"##")&amp;"-"&amp;TEXT(ROW()-14,"##")&amp;"]","")</f>
        <v>[Admin module-87]</v>
      </c>
      <c r="B101" s="89" t="s">
        <v>888</v>
      </c>
      <c r="C101" s="89" t="s">
        <v>886</v>
      </c>
      <c r="D101" s="89" t="s">
        <v>889</v>
      </c>
      <c r="E101" s="89" t="s">
        <v>823</v>
      </c>
      <c r="F101" s="89" t="s">
        <v>22</v>
      </c>
      <c r="G101" s="191">
        <v>42709</v>
      </c>
      <c r="H101" s="96"/>
      <c r="I101" s="92"/>
    </row>
    <row r="102" spans="1:9" ht="76.5">
      <c r="A102" s="89" t="str">
        <f t="shared" ref="A102:A110" si="9">IF(OR(B100&lt;&gt;"",D100&lt;&gt;""),"["&amp;TEXT($B$2,"##")&amp;"-"&amp;TEXT(ROW()-14,"##")&amp;"]","")</f>
        <v>[Admin module-88]</v>
      </c>
      <c r="B102" s="89" t="s">
        <v>890</v>
      </c>
      <c r="C102" s="89" t="s">
        <v>886</v>
      </c>
      <c r="D102" s="89" t="s">
        <v>891</v>
      </c>
      <c r="E102" s="89" t="s">
        <v>823</v>
      </c>
      <c r="F102" s="89" t="s">
        <v>22</v>
      </c>
      <c r="G102" s="191">
        <v>42709</v>
      </c>
      <c r="H102" s="96"/>
      <c r="I102" s="92"/>
    </row>
    <row r="103" spans="1:9">
      <c r="A103" s="89" t="str">
        <f t="shared" si="9"/>
        <v>[Admin module-89]</v>
      </c>
      <c r="B103" s="89" t="s">
        <v>830</v>
      </c>
      <c r="C103" s="89" t="s">
        <v>831</v>
      </c>
      <c r="D103" s="89" t="s">
        <v>405</v>
      </c>
      <c r="E103" s="89" t="s">
        <v>823</v>
      </c>
      <c r="F103" s="89" t="s">
        <v>22</v>
      </c>
      <c r="G103" s="191">
        <v>42709</v>
      </c>
      <c r="H103" s="96"/>
      <c r="I103" s="92"/>
    </row>
    <row r="104" spans="1:9" ht="25.5">
      <c r="A104" s="89" t="str">
        <f t="shared" si="9"/>
        <v>[Admin module-90]</v>
      </c>
      <c r="B104" s="89" t="s">
        <v>832</v>
      </c>
      <c r="C104" s="89" t="s">
        <v>833</v>
      </c>
      <c r="D104" s="89" t="s">
        <v>724</v>
      </c>
      <c r="E104" s="89" t="s">
        <v>823</v>
      </c>
      <c r="F104" s="89" t="s">
        <v>22</v>
      </c>
      <c r="G104" s="191">
        <v>42709</v>
      </c>
      <c r="H104" s="96"/>
      <c r="I104" s="92"/>
    </row>
    <row r="105" spans="1:9" s="170" customFormat="1" ht="38.25">
      <c r="A105" s="166" t="str">
        <f t="shared" si="9"/>
        <v>[Admin module-91]</v>
      </c>
      <c r="B105" s="166" t="s">
        <v>892</v>
      </c>
      <c r="C105" s="166" t="s">
        <v>893</v>
      </c>
      <c r="D105" s="166" t="s">
        <v>894</v>
      </c>
      <c r="E105" s="166" t="s">
        <v>823</v>
      </c>
      <c r="F105" s="166" t="s">
        <v>22</v>
      </c>
      <c r="G105" s="190">
        <v>42709</v>
      </c>
      <c r="H105" s="168"/>
      <c r="I105" s="169"/>
    </row>
    <row r="106" spans="1:9" s="195" customFormat="1" ht="38.25">
      <c r="A106" s="192" t="str">
        <f t="shared" si="9"/>
        <v>[Admin module-92]</v>
      </c>
      <c r="B106" s="192" t="s">
        <v>834</v>
      </c>
      <c r="C106" s="192" t="s">
        <v>835</v>
      </c>
      <c r="D106" s="192" t="s">
        <v>836</v>
      </c>
      <c r="E106" s="192" t="s">
        <v>823</v>
      </c>
      <c r="F106" s="192" t="s">
        <v>24</v>
      </c>
      <c r="G106" s="192"/>
      <c r="H106" s="193"/>
      <c r="I106" s="194"/>
    </row>
    <row r="107" spans="1:9" s="195" customFormat="1" ht="25.5">
      <c r="A107" s="192" t="str">
        <f t="shared" si="9"/>
        <v>[Admin module-93]</v>
      </c>
      <c r="B107" s="192" t="s">
        <v>837</v>
      </c>
      <c r="C107" s="192" t="s">
        <v>838</v>
      </c>
      <c r="D107" s="192" t="s">
        <v>839</v>
      </c>
      <c r="E107" s="192" t="s">
        <v>823</v>
      </c>
      <c r="F107" s="192" t="s">
        <v>24</v>
      </c>
      <c r="G107" s="192"/>
      <c r="H107" s="193"/>
      <c r="I107" s="194"/>
    </row>
    <row r="108" spans="1:9" ht="76.5">
      <c r="A108" s="89" t="str">
        <f t="shared" si="9"/>
        <v>[Admin module-94]</v>
      </c>
      <c r="B108" s="89" t="s">
        <v>895</v>
      </c>
      <c r="C108" s="89" t="s">
        <v>886</v>
      </c>
      <c r="D108" s="89" t="s">
        <v>896</v>
      </c>
      <c r="E108" s="89" t="s">
        <v>823</v>
      </c>
      <c r="F108" s="89" t="s">
        <v>22</v>
      </c>
      <c r="G108" s="191">
        <v>42709</v>
      </c>
      <c r="H108" s="96"/>
      <c r="I108" s="92"/>
    </row>
    <row r="109" spans="1:9" s="195" customFormat="1" ht="76.5">
      <c r="A109" s="192" t="str">
        <f t="shared" si="9"/>
        <v>[Admin module-95]</v>
      </c>
      <c r="B109" s="192" t="s">
        <v>897</v>
      </c>
      <c r="C109" s="192" t="s">
        <v>886</v>
      </c>
      <c r="D109" s="192" t="s">
        <v>931</v>
      </c>
      <c r="E109" s="192" t="s">
        <v>823</v>
      </c>
      <c r="F109" s="192" t="s">
        <v>24</v>
      </c>
      <c r="G109" s="196"/>
      <c r="H109" s="193"/>
      <c r="I109" s="194"/>
    </row>
    <row r="110" spans="1:9" ht="76.5">
      <c r="A110" s="89" t="str">
        <f t="shared" si="9"/>
        <v>[Admin module-96]</v>
      </c>
      <c r="B110" s="89" t="s">
        <v>898</v>
      </c>
      <c r="C110" s="89" t="s">
        <v>886</v>
      </c>
      <c r="D110" s="89" t="s">
        <v>899</v>
      </c>
      <c r="E110" s="89" t="s">
        <v>823</v>
      </c>
      <c r="F110" s="89" t="s">
        <v>22</v>
      </c>
      <c r="G110" s="191">
        <v>42709</v>
      </c>
      <c r="H110" s="96"/>
      <c r="I110" s="92"/>
    </row>
    <row r="111" spans="1:9" ht="76.5">
      <c r="A111" s="89" t="str">
        <f t="shared" ref="A111" si="10">IF(OR(B109&lt;&gt;"",D109&lt;&gt;""),"["&amp;TEXT($B$2,"##")&amp;"-"&amp;TEXT(ROW()-14,"##")&amp;"]","")</f>
        <v>[Admin module-97]</v>
      </c>
      <c r="B111" s="89" t="s">
        <v>900</v>
      </c>
      <c r="C111" s="89" t="s">
        <v>886</v>
      </c>
      <c r="D111" s="89" t="s">
        <v>901</v>
      </c>
      <c r="E111" s="89" t="s">
        <v>823</v>
      </c>
      <c r="F111" s="89" t="s">
        <v>22</v>
      </c>
      <c r="G111" s="191">
        <v>42709</v>
      </c>
      <c r="H111" s="96"/>
      <c r="I111" s="92"/>
    </row>
    <row r="112" spans="1:9" ht="76.5">
      <c r="A112" s="89" t="str">
        <f t="shared" ref="A112" si="11">IF(OR(B110&lt;&gt;"",D110&lt;&gt;""),"["&amp;TEXT($B$2,"##")&amp;"-"&amp;TEXT(ROW()-14,"##")&amp;"]","")</f>
        <v>[Admin module-98]</v>
      </c>
      <c r="B112" s="89" t="s">
        <v>902</v>
      </c>
      <c r="C112" s="89" t="s">
        <v>886</v>
      </c>
      <c r="D112" s="89" t="s">
        <v>903</v>
      </c>
      <c r="E112" s="89" t="s">
        <v>823</v>
      </c>
      <c r="F112" s="89" t="s">
        <v>22</v>
      </c>
      <c r="G112" s="191">
        <v>42709</v>
      </c>
      <c r="H112" s="96"/>
      <c r="I112" s="92"/>
    </row>
    <row r="113" spans="1:9" ht="76.5">
      <c r="A113" s="89" t="str">
        <f t="shared" ref="A113" si="12">IF(OR(B111&lt;&gt;"",D111&lt;&gt;""),"["&amp;TEXT($B$2,"##")&amp;"-"&amp;TEXT(ROW()-14,"##")&amp;"]","")</f>
        <v>[Admin module-99]</v>
      </c>
      <c r="B113" s="89" t="s">
        <v>904</v>
      </c>
      <c r="C113" s="89" t="s">
        <v>886</v>
      </c>
      <c r="D113" s="89" t="s">
        <v>905</v>
      </c>
      <c r="E113" s="89" t="s">
        <v>823</v>
      </c>
      <c r="F113" s="89" t="s">
        <v>22</v>
      </c>
      <c r="G113" s="191">
        <v>42709</v>
      </c>
      <c r="H113" s="96"/>
      <c r="I113" s="92"/>
    </row>
    <row r="114" spans="1:9" ht="76.5">
      <c r="A114" s="89" t="str">
        <f t="shared" ref="A114:A134" si="13">IF(OR(B112&lt;&gt;"",D112&lt;&gt;""),"["&amp;TEXT($B$2,"##")&amp;"-"&amp;TEXT(ROW()-14,"##")&amp;"]","")</f>
        <v>[Admin module-100]</v>
      </c>
      <c r="B114" s="89" t="s">
        <v>906</v>
      </c>
      <c r="C114" s="89" t="s">
        <v>886</v>
      </c>
      <c r="D114" s="89" t="s">
        <v>907</v>
      </c>
      <c r="E114" s="89" t="s">
        <v>823</v>
      </c>
      <c r="F114" s="89" t="s">
        <v>22</v>
      </c>
      <c r="G114" s="191">
        <v>42709</v>
      </c>
      <c r="H114" s="96"/>
      <c r="I114" s="92"/>
    </row>
    <row r="115" spans="1:9" ht="89.25">
      <c r="A115" s="89" t="str">
        <f t="shared" si="13"/>
        <v>[Admin module-101]</v>
      </c>
      <c r="B115" s="89" t="s">
        <v>908</v>
      </c>
      <c r="C115" s="89" t="s">
        <v>909</v>
      </c>
      <c r="D115" s="89" t="s">
        <v>910</v>
      </c>
      <c r="E115" s="89" t="s">
        <v>823</v>
      </c>
      <c r="F115" s="89" t="s">
        <v>22</v>
      </c>
      <c r="G115" s="191">
        <v>42709</v>
      </c>
      <c r="H115" s="96"/>
      <c r="I115" s="92"/>
    </row>
    <row r="116" spans="1:9" ht="114.75">
      <c r="A116" s="89" t="str">
        <f t="shared" si="13"/>
        <v>[Admin module-102]</v>
      </c>
      <c r="B116" s="89" t="s">
        <v>911</v>
      </c>
      <c r="C116" s="89" t="s">
        <v>912</v>
      </c>
      <c r="D116" s="89" t="s">
        <v>913</v>
      </c>
      <c r="E116" s="89" t="s">
        <v>823</v>
      </c>
      <c r="F116" s="89" t="s">
        <v>22</v>
      </c>
      <c r="G116" s="191">
        <v>42709</v>
      </c>
      <c r="H116" s="96"/>
      <c r="I116" s="92"/>
    </row>
    <row r="117" spans="1:9" ht="25.5">
      <c r="A117" s="89" t="str">
        <f t="shared" si="13"/>
        <v>[Admin module-103]</v>
      </c>
      <c r="B117" s="89" t="s">
        <v>914</v>
      </c>
      <c r="C117" s="89" t="s">
        <v>915</v>
      </c>
      <c r="D117" s="89" t="s">
        <v>405</v>
      </c>
      <c r="E117" s="89" t="s">
        <v>823</v>
      </c>
      <c r="F117" s="89" t="s">
        <v>22</v>
      </c>
      <c r="G117" s="191">
        <v>42709</v>
      </c>
      <c r="H117" s="96"/>
      <c r="I117" s="92"/>
    </row>
    <row r="118" spans="1:9" ht="38.25">
      <c r="A118" s="89" t="str">
        <f t="shared" si="13"/>
        <v>[Admin module-104]</v>
      </c>
      <c r="B118" s="89" t="s">
        <v>916</v>
      </c>
      <c r="C118" s="89" t="s">
        <v>917</v>
      </c>
      <c r="D118" s="89" t="s">
        <v>237</v>
      </c>
      <c r="E118" s="89" t="s">
        <v>823</v>
      </c>
      <c r="F118" s="89" t="s">
        <v>22</v>
      </c>
      <c r="G118" s="191">
        <v>42709</v>
      </c>
      <c r="H118" s="96"/>
      <c r="I118" s="92"/>
    </row>
    <row r="119" spans="1:9" ht="38.25">
      <c r="A119" s="89" t="str">
        <f>IF(OR(B117&lt;&gt;"",D117&lt;&gt;""),"["&amp;TEXT($B$2,"##")&amp;"-"&amp;TEXT(ROW()-14,"##")&amp;"]","")</f>
        <v>[Admin module-105]</v>
      </c>
      <c r="B119" s="89" t="s">
        <v>918</v>
      </c>
      <c r="C119" s="89" t="s">
        <v>919</v>
      </c>
      <c r="D119" s="89" t="s">
        <v>920</v>
      </c>
      <c r="E119" s="89" t="s">
        <v>823</v>
      </c>
      <c r="F119" s="89" t="s">
        <v>22</v>
      </c>
      <c r="G119" s="191">
        <v>42709</v>
      </c>
      <c r="H119" s="96"/>
      <c r="I119" s="92"/>
    </row>
    <row r="120" spans="1:9" ht="38.25">
      <c r="A120" s="89" t="str">
        <f>IF(OR(B118&lt;&gt;"",D118&lt;&gt;""),"["&amp;TEXT($B$2,"##")&amp;"-"&amp;TEXT(ROW()-14,"##")&amp;"]","")</f>
        <v>[Admin module-106]</v>
      </c>
      <c r="B120" s="89" t="s">
        <v>974</v>
      </c>
      <c r="C120" s="89" t="s">
        <v>919</v>
      </c>
      <c r="D120" s="89" t="s">
        <v>240</v>
      </c>
      <c r="E120" s="89" t="s">
        <v>823</v>
      </c>
      <c r="F120" s="89" t="s">
        <v>22</v>
      </c>
      <c r="G120" s="191">
        <v>42709</v>
      </c>
      <c r="H120" s="96"/>
      <c r="I120" s="92"/>
    </row>
    <row r="121" spans="1:9" ht="38.25">
      <c r="A121" s="89" t="str">
        <f>IF(OR(B118&lt;&gt;"",D118&lt;&gt;""),"["&amp;TEXT($B$2,"##")&amp;"-"&amp;TEXT(ROW()-14,"##")&amp;"]","")</f>
        <v>[Admin module-107]</v>
      </c>
      <c r="B121" s="89" t="s">
        <v>921</v>
      </c>
      <c r="C121" s="89" t="s">
        <v>922</v>
      </c>
      <c r="D121" s="89" t="s">
        <v>923</v>
      </c>
      <c r="E121" s="89" t="s">
        <v>823</v>
      </c>
      <c r="F121" s="89" t="s">
        <v>22</v>
      </c>
      <c r="G121" s="191">
        <v>42709</v>
      </c>
      <c r="H121" s="96"/>
      <c r="I121" s="92"/>
    </row>
    <row r="122" spans="1:9" ht="38.25">
      <c r="A122" s="89" t="str">
        <f>IF(OR(B119&lt;&gt;"",D119&lt;&gt;""),"["&amp;TEXT($B$2,"##")&amp;"-"&amp;TEXT(ROW()-14,"##")&amp;"]","")</f>
        <v>[Admin module-108]</v>
      </c>
      <c r="B122" s="89" t="s">
        <v>924</v>
      </c>
      <c r="C122" s="89" t="s">
        <v>973</v>
      </c>
      <c r="D122" s="89" t="s">
        <v>923</v>
      </c>
      <c r="E122" s="89" t="s">
        <v>823</v>
      </c>
      <c r="F122" s="89" t="s">
        <v>22</v>
      </c>
      <c r="G122" s="191">
        <v>42709</v>
      </c>
      <c r="H122" s="96"/>
      <c r="I122" s="92"/>
    </row>
    <row r="123" spans="1:9" ht="38.25">
      <c r="A123" s="89" t="str">
        <f t="shared" si="13"/>
        <v>[Admin module-109]</v>
      </c>
      <c r="B123" s="89" t="s">
        <v>925</v>
      </c>
      <c r="C123" s="89" t="s">
        <v>926</v>
      </c>
      <c r="D123" s="89" t="s">
        <v>1011</v>
      </c>
      <c r="E123" s="89" t="s">
        <v>823</v>
      </c>
      <c r="F123" s="89" t="s">
        <v>22</v>
      </c>
      <c r="G123" s="191">
        <v>42709</v>
      </c>
      <c r="H123" s="96"/>
      <c r="I123" s="92"/>
    </row>
    <row r="124" spans="1:9" ht="51">
      <c r="A124" s="89" t="str">
        <f t="shared" si="13"/>
        <v>[Admin module-110]</v>
      </c>
      <c r="B124" s="89" t="s">
        <v>930</v>
      </c>
      <c r="C124" s="89" t="s">
        <v>932</v>
      </c>
      <c r="D124" s="89" t="s">
        <v>1012</v>
      </c>
      <c r="E124" s="89" t="s">
        <v>823</v>
      </c>
      <c r="F124" s="89" t="s">
        <v>22</v>
      </c>
      <c r="G124" s="191">
        <v>42709</v>
      </c>
      <c r="H124" s="96"/>
      <c r="I124" s="92"/>
    </row>
    <row r="125" spans="1:9" ht="51">
      <c r="A125" s="89" t="str">
        <f t="shared" si="13"/>
        <v>[Admin module-111]</v>
      </c>
      <c r="B125" s="89" t="s">
        <v>935</v>
      </c>
      <c r="C125" s="89" t="s">
        <v>936</v>
      </c>
      <c r="D125" s="146" t="s">
        <v>1014</v>
      </c>
      <c r="E125" s="89" t="s">
        <v>823</v>
      </c>
      <c r="F125" s="89" t="s">
        <v>22</v>
      </c>
      <c r="G125" s="191">
        <v>42709</v>
      </c>
      <c r="H125" s="96"/>
      <c r="I125" s="92"/>
    </row>
    <row r="126" spans="1:9" ht="51">
      <c r="A126" s="89" t="str">
        <f>IF(OR(B124&lt;&gt;"",D124&lt;&gt;""),"["&amp;TEXT($B$2,"##")&amp;"-"&amp;TEXT(ROW()-14,"##")&amp;"]","")</f>
        <v>[Admin module-112]</v>
      </c>
      <c r="B126" s="89" t="s">
        <v>937</v>
      </c>
      <c r="C126" s="89" t="s">
        <v>938</v>
      </c>
      <c r="D126" s="89" t="s">
        <v>1013</v>
      </c>
      <c r="E126" s="89" t="s">
        <v>823</v>
      </c>
      <c r="F126" s="89" t="s">
        <v>22</v>
      </c>
      <c r="G126" s="191">
        <v>75580</v>
      </c>
      <c r="H126" s="96"/>
      <c r="I126" s="92"/>
    </row>
    <row r="127" spans="1:9" ht="38.25">
      <c r="A127" s="89" t="str">
        <f>IF(OR(B125&lt;&gt;"",D125&lt;&gt;""),"["&amp;TEXT($B$2,"##")&amp;"-"&amp;TEXT(ROW()-14,"##")&amp;"]","")</f>
        <v>[Admin module-113]</v>
      </c>
      <c r="B127" s="89" t="s">
        <v>939</v>
      </c>
      <c r="C127" s="89" t="s">
        <v>940</v>
      </c>
      <c r="D127" s="89" t="s">
        <v>941</v>
      </c>
      <c r="E127" s="89" t="s">
        <v>823</v>
      </c>
      <c r="F127" s="89" t="s">
        <v>22</v>
      </c>
      <c r="G127" s="191">
        <v>75580</v>
      </c>
      <c r="H127" s="96"/>
      <c r="I127" s="92"/>
    </row>
    <row r="128" spans="1:9" ht="51">
      <c r="A128" s="89" t="str">
        <f t="shared" si="13"/>
        <v>[Admin module-114]</v>
      </c>
      <c r="B128" s="89" t="s">
        <v>944</v>
      </c>
      <c r="C128" s="89" t="s">
        <v>945</v>
      </c>
      <c r="D128" s="89" t="s">
        <v>1015</v>
      </c>
      <c r="E128" s="89" t="s">
        <v>823</v>
      </c>
      <c r="F128" s="89" t="s">
        <v>22</v>
      </c>
      <c r="G128" s="191">
        <v>42710</v>
      </c>
      <c r="H128" s="96"/>
      <c r="I128" s="92"/>
    </row>
    <row r="129" spans="1:9" ht="38.25">
      <c r="A129" s="89" t="str">
        <f t="shared" si="13"/>
        <v>[Admin module-115]</v>
      </c>
      <c r="B129" s="89" t="s">
        <v>946</v>
      </c>
      <c r="C129" s="89" t="s">
        <v>947</v>
      </c>
      <c r="D129" s="89" t="s">
        <v>1016</v>
      </c>
      <c r="E129" s="89" t="s">
        <v>823</v>
      </c>
      <c r="F129" s="89" t="s">
        <v>22</v>
      </c>
      <c r="G129" s="191">
        <v>42710</v>
      </c>
      <c r="H129" s="96"/>
      <c r="I129" s="92"/>
    </row>
    <row r="130" spans="1:9" ht="38.25">
      <c r="A130" s="89" t="str">
        <f t="shared" si="13"/>
        <v>[Admin module-116]</v>
      </c>
      <c r="B130" s="89" t="s">
        <v>949</v>
      </c>
      <c r="C130" s="89" t="s">
        <v>950</v>
      </c>
      <c r="D130" s="89" t="s">
        <v>951</v>
      </c>
      <c r="E130" s="89" t="s">
        <v>823</v>
      </c>
      <c r="F130" s="89" t="s">
        <v>22</v>
      </c>
      <c r="G130" s="191">
        <v>42710</v>
      </c>
      <c r="H130" s="96"/>
      <c r="I130" s="92"/>
    </row>
    <row r="131" spans="1:9" ht="38.25">
      <c r="A131" s="89" t="str">
        <f t="shared" si="13"/>
        <v>[Admin module-117]</v>
      </c>
      <c r="B131" s="89" t="s">
        <v>952</v>
      </c>
      <c r="C131" s="89" t="s">
        <v>955</v>
      </c>
      <c r="D131" s="89" t="s">
        <v>953</v>
      </c>
      <c r="E131" s="89" t="s">
        <v>823</v>
      </c>
      <c r="F131" s="89" t="s">
        <v>22</v>
      </c>
      <c r="G131" s="191">
        <v>42710</v>
      </c>
      <c r="H131" s="96"/>
      <c r="I131" s="92"/>
    </row>
    <row r="132" spans="1:9" ht="38.25">
      <c r="A132" s="89" t="str">
        <f t="shared" si="13"/>
        <v>[Admin module-118]</v>
      </c>
      <c r="B132" s="89" t="s">
        <v>954</v>
      </c>
      <c r="C132" s="89" t="s">
        <v>956</v>
      </c>
      <c r="D132" s="89" t="s">
        <v>953</v>
      </c>
      <c r="E132" s="89" t="s">
        <v>823</v>
      </c>
      <c r="F132" s="89" t="s">
        <v>22</v>
      </c>
      <c r="G132" s="191">
        <v>42710</v>
      </c>
      <c r="H132" s="96"/>
      <c r="I132" s="92"/>
    </row>
    <row r="133" spans="1:9" ht="102">
      <c r="A133" s="89" t="str">
        <f t="shared" si="13"/>
        <v>[Admin module-119]</v>
      </c>
      <c r="B133" s="89" t="s">
        <v>958</v>
      </c>
      <c r="C133" s="89" t="s">
        <v>959</v>
      </c>
      <c r="D133" s="89" t="s">
        <v>960</v>
      </c>
      <c r="E133" s="89" t="s">
        <v>823</v>
      </c>
      <c r="F133" s="89" t="s">
        <v>22</v>
      </c>
      <c r="G133" s="191">
        <v>42710</v>
      </c>
      <c r="H133" s="96"/>
      <c r="I133" s="92"/>
    </row>
    <row r="134" spans="1:9" ht="102">
      <c r="A134" s="89" t="str">
        <f t="shared" si="13"/>
        <v>[Admin module-120]</v>
      </c>
      <c r="B134" s="89" t="s">
        <v>958</v>
      </c>
      <c r="C134" s="89" t="s">
        <v>961</v>
      </c>
      <c r="D134" s="89" t="s">
        <v>962</v>
      </c>
      <c r="E134" s="89" t="s">
        <v>823</v>
      </c>
      <c r="F134" s="89" t="s">
        <v>22</v>
      </c>
      <c r="G134" s="191">
        <v>42710</v>
      </c>
      <c r="H134" s="96"/>
      <c r="I134" s="92"/>
    </row>
    <row r="135" spans="1:9" ht="76.5">
      <c r="A135" s="89" t="str">
        <f t="shared" ref="A135" si="14">IF(OR(B135&lt;&gt;"",D135&lt;&gt;""),"["&amp;TEXT($B$2,"##")&amp;"-"&amp;TEXT(ROW()-14,"##")&amp;"]","")</f>
        <v>[Admin module-121]</v>
      </c>
      <c r="B135" s="89" t="s">
        <v>966</v>
      </c>
      <c r="C135" s="89" t="s">
        <v>964</v>
      </c>
      <c r="D135" s="89" t="s">
        <v>967</v>
      </c>
      <c r="E135" s="89" t="s">
        <v>823</v>
      </c>
      <c r="F135" s="89" t="s">
        <v>22</v>
      </c>
      <c r="G135" s="191">
        <v>42710</v>
      </c>
      <c r="H135" s="96"/>
      <c r="I135" s="92"/>
    </row>
    <row r="136" spans="1:9" ht="127.5">
      <c r="A136" s="89" t="str">
        <f>IF(OR(B133&lt;&gt;"",D133&lt;&gt;""),"["&amp;TEXT($B$2,"##")&amp;"-"&amp;TEXT(ROW()-14,"##")&amp;"]","")</f>
        <v>[Admin module-122]</v>
      </c>
      <c r="B136" s="89" t="s">
        <v>963</v>
      </c>
      <c r="C136" s="89" t="s">
        <v>964</v>
      </c>
      <c r="D136" s="89" t="s">
        <v>965</v>
      </c>
      <c r="E136" s="89" t="s">
        <v>823</v>
      </c>
      <c r="F136" s="89" t="s">
        <v>22</v>
      </c>
      <c r="G136" s="191">
        <v>42710</v>
      </c>
      <c r="H136" s="96"/>
      <c r="I136" s="92"/>
    </row>
    <row r="137" spans="1:9" ht="76.5">
      <c r="A137" s="89" t="str">
        <f t="shared" ref="A137:A139" si="15">IF(OR(B135&lt;&gt;"",D135&lt;&gt;""),"["&amp;TEXT($B$2,"##")&amp;"-"&amp;TEXT(ROW()-14,"##")&amp;"]","")</f>
        <v>[Admin module-123]</v>
      </c>
      <c r="B137" s="89" t="s">
        <v>890</v>
      </c>
      <c r="C137" s="89" t="s">
        <v>964</v>
      </c>
      <c r="D137" s="89" t="s">
        <v>891</v>
      </c>
      <c r="E137" s="89" t="s">
        <v>823</v>
      </c>
      <c r="F137" s="89" t="s">
        <v>22</v>
      </c>
      <c r="G137" s="191">
        <v>42710</v>
      </c>
      <c r="H137" s="96"/>
      <c r="I137" s="92"/>
    </row>
    <row r="138" spans="1:9">
      <c r="A138" s="89" t="str">
        <f t="shared" si="15"/>
        <v>[Admin module-124]</v>
      </c>
      <c r="B138" s="89" t="s">
        <v>830</v>
      </c>
      <c r="C138" s="89" t="s">
        <v>831</v>
      </c>
      <c r="D138" s="89" t="s">
        <v>405</v>
      </c>
      <c r="E138" s="89" t="s">
        <v>823</v>
      </c>
      <c r="F138" s="89" t="s">
        <v>22</v>
      </c>
      <c r="G138" s="191">
        <v>42710</v>
      </c>
      <c r="H138" s="96"/>
      <c r="I138" s="92"/>
    </row>
    <row r="139" spans="1:9" ht="25.5">
      <c r="A139" s="89" t="str">
        <f t="shared" si="15"/>
        <v>[Admin module-125]</v>
      </c>
      <c r="B139" s="89" t="s">
        <v>832</v>
      </c>
      <c r="C139" s="89" t="s">
        <v>833</v>
      </c>
      <c r="D139" s="89" t="s">
        <v>724</v>
      </c>
      <c r="E139" s="89" t="s">
        <v>823</v>
      </c>
      <c r="F139" s="89" t="s">
        <v>22</v>
      </c>
      <c r="G139" s="191">
        <v>42710</v>
      </c>
      <c r="H139" s="96"/>
      <c r="I139" s="92"/>
    </row>
    <row r="140" spans="1:9" ht="25.5">
      <c r="A140" s="89" t="str">
        <f t="shared" ref="A140:A145" si="16">IF(OR(B138&lt;&gt;"",D138&lt;&gt;""),"["&amp;TEXT($B$2,"##")&amp;"-"&amp;TEXT(ROW()-14,"##")&amp;"]","")</f>
        <v>[Admin module-126]</v>
      </c>
      <c r="B140" s="89" t="s">
        <v>883</v>
      </c>
      <c r="C140" s="89" t="s">
        <v>968</v>
      </c>
      <c r="D140" s="89" t="s">
        <v>724</v>
      </c>
      <c r="E140" s="89" t="s">
        <v>823</v>
      </c>
      <c r="F140" s="89" t="s">
        <v>22</v>
      </c>
      <c r="G140" s="191">
        <v>42710</v>
      </c>
      <c r="H140" s="96"/>
      <c r="I140" s="92"/>
    </row>
    <row r="141" spans="1:9" ht="89.25">
      <c r="A141" s="89" t="str">
        <f t="shared" si="16"/>
        <v>[Admin module-127]</v>
      </c>
      <c r="B141" s="89" t="s">
        <v>969</v>
      </c>
      <c r="C141" s="89" t="s">
        <v>970</v>
      </c>
      <c r="D141" s="89" t="s">
        <v>971</v>
      </c>
      <c r="E141" s="89" t="s">
        <v>823</v>
      </c>
      <c r="F141" s="89" t="s">
        <v>22</v>
      </c>
      <c r="G141" s="191">
        <v>42710</v>
      </c>
      <c r="H141" s="96"/>
      <c r="I141" s="92"/>
    </row>
    <row r="142" spans="1:9" ht="114.75">
      <c r="A142" s="89" t="str">
        <f t="shared" si="16"/>
        <v>[Admin module-128]</v>
      </c>
      <c r="B142" s="89" t="s">
        <v>911</v>
      </c>
      <c r="C142" s="89" t="s">
        <v>972</v>
      </c>
      <c r="D142" s="89" t="s">
        <v>913</v>
      </c>
      <c r="E142" s="89" t="s">
        <v>823</v>
      </c>
      <c r="F142" s="89" t="s">
        <v>22</v>
      </c>
      <c r="G142" s="191">
        <v>42710</v>
      </c>
      <c r="H142" s="96"/>
      <c r="I142" s="92"/>
    </row>
    <row r="143" spans="1:9" ht="25.5">
      <c r="A143" s="89" t="str">
        <f t="shared" si="16"/>
        <v>[Admin module-129]</v>
      </c>
      <c r="B143" s="89" t="s">
        <v>914</v>
      </c>
      <c r="C143" s="89" t="s">
        <v>915</v>
      </c>
      <c r="D143" s="89" t="s">
        <v>405</v>
      </c>
      <c r="E143" s="89" t="s">
        <v>823</v>
      </c>
      <c r="F143" s="89" t="s">
        <v>22</v>
      </c>
      <c r="G143" s="191">
        <v>42710</v>
      </c>
      <c r="H143" s="96"/>
      <c r="I143" s="92"/>
    </row>
    <row r="144" spans="1:9" ht="38.25">
      <c r="A144" s="89" t="str">
        <f t="shared" si="16"/>
        <v>[Admin module-130]</v>
      </c>
      <c r="B144" s="89" t="s">
        <v>916</v>
      </c>
      <c r="C144" s="89" t="s">
        <v>917</v>
      </c>
      <c r="D144" s="89" t="s">
        <v>237</v>
      </c>
      <c r="E144" s="89" t="s">
        <v>823</v>
      </c>
      <c r="F144" s="89" t="s">
        <v>22</v>
      </c>
      <c r="G144" s="191">
        <v>42710</v>
      </c>
      <c r="H144" s="96"/>
      <c r="I144" s="92"/>
    </row>
    <row r="145" spans="1:9" ht="38.25">
      <c r="A145" s="89" t="str">
        <f t="shared" si="16"/>
        <v>[Admin module-131]</v>
      </c>
      <c r="B145" s="89" t="s">
        <v>918</v>
      </c>
      <c r="C145" s="89" t="s">
        <v>919</v>
      </c>
      <c r="D145" s="89" t="s">
        <v>920</v>
      </c>
      <c r="E145" s="89" t="s">
        <v>823</v>
      </c>
      <c r="F145" s="89" t="s">
        <v>22</v>
      </c>
      <c r="G145" s="191">
        <v>42710</v>
      </c>
      <c r="H145" s="96"/>
      <c r="I145" s="92"/>
    </row>
    <row r="146" spans="1:9" ht="38.25">
      <c r="A146" s="89" t="str">
        <f>IF(OR(B144&lt;&gt;"",D144&lt;&gt;""),"["&amp;TEXT($B$2,"##")&amp;"-"&amp;TEXT(ROW()-14,"##")&amp;"]","")</f>
        <v>[Admin module-132]</v>
      </c>
      <c r="B146" s="89" t="s">
        <v>974</v>
      </c>
      <c r="C146" s="89" t="s">
        <v>919</v>
      </c>
      <c r="D146" s="89" t="s">
        <v>240</v>
      </c>
      <c r="E146" s="89" t="s">
        <v>823</v>
      </c>
      <c r="F146" s="89" t="s">
        <v>22</v>
      </c>
      <c r="G146" s="191">
        <v>42710</v>
      </c>
      <c r="H146" s="96"/>
      <c r="I146" s="92"/>
    </row>
    <row r="147" spans="1:9" ht="38.25">
      <c r="A147" s="89" t="str">
        <f>IF(OR(B144&lt;&gt;"",D144&lt;&gt;""),"["&amp;TEXT($B$2,"##")&amp;"-"&amp;TEXT(ROW()-14,"##")&amp;"]","")</f>
        <v>[Admin module-133]</v>
      </c>
      <c r="B147" s="89" t="s">
        <v>921</v>
      </c>
      <c r="C147" s="89" t="s">
        <v>922</v>
      </c>
      <c r="D147" s="89" t="s">
        <v>923</v>
      </c>
      <c r="E147" s="89" t="s">
        <v>823</v>
      </c>
      <c r="F147" s="89" t="s">
        <v>22</v>
      </c>
      <c r="G147" s="191">
        <v>42710</v>
      </c>
      <c r="H147" s="96"/>
      <c r="I147" s="92"/>
    </row>
    <row r="148" spans="1:9" ht="38.25">
      <c r="A148" s="89" t="str">
        <f>IF(OR(B145&lt;&gt;"",D145&lt;&gt;""),"["&amp;TEXT($B$2,"##")&amp;"-"&amp;TEXT(ROW()-14,"##")&amp;"]","")</f>
        <v>[Admin module-134]</v>
      </c>
      <c r="B148" s="89" t="s">
        <v>924</v>
      </c>
      <c r="C148" s="89" t="s">
        <v>973</v>
      </c>
      <c r="D148" s="89" t="s">
        <v>923</v>
      </c>
      <c r="E148" s="89" t="s">
        <v>823</v>
      </c>
      <c r="F148" s="89" t="s">
        <v>22</v>
      </c>
      <c r="G148" s="191">
        <v>42710</v>
      </c>
      <c r="H148" s="96"/>
      <c r="I148" s="92"/>
    </row>
    <row r="149" spans="1:9" s="170" customFormat="1" ht="102">
      <c r="A149" s="166" t="str">
        <f t="shared" ref="A149:A150" si="17">IF(OR(B146&lt;&gt;"",D146&lt;&gt;""),"["&amp;TEXT($B$2,"##")&amp;"-"&amp;TEXT(ROW()-14,"##")&amp;"]","")</f>
        <v>[Admin module-135]</v>
      </c>
      <c r="B149" s="166" t="s">
        <v>1022</v>
      </c>
      <c r="C149" s="166" t="s">
        <v>1023</v>
      </c>
      <c r="D149" s="166" t="s">
        <v>1024</v>
      </c>
      <c r="E149" s="166" t="s">
        <v>823</v>
      </c>
      <c r="F149" s="166" t="s">
        <v>22</v>
      </c>
      <c r="G149" s="190">
        <v>42710</v>
      </c>
      <c r="H149" s="168"/>
      <c r="I149" s="169"/>
    </row>
    <row r="150" spans="1:9" s="170" customFormat="1" ht="38.25">
      <c r="A150" s="166" t="str">
        <f t="shared" si="17"/>
        <v>[Admin module-136]</v>
      </c>
      <c r="B150" s="166" t="s">
        <v>1020</v>
      </c>
      <c r="C150" s="166" t="s">
        <v>1021</v>
      </c>
      <c r="D150" s="166" t="s">
        <v>405</v>
      </c>
      <c r="E150" s="166" t="s">
        <v>823</v>
      </c>
      <c r="F150" s="166" t="s">
        <v>22</v>
      </c>
      <c r="G150" s="190">
        <v>42710</v>
      </c>
      <c r="H150" s="168"/>
      <c r="I150" s="169"/>
    </row>
    <row r="151" spans="1:9" s="170" customFormat="1" ht="38.25">
      <c r="A151" s="166" t="str">
        <f t="shared" ref="A151" si="18">IF(OR(B148&lt;&gt;"",D148&lt;&gt;""),"["&amp;TEXT($B$2,"##")&amp;"-"&amp;TEXT(ROW()-14,"##")&amp;"]","")</f>
        <v>[Admin module-137]</v>
      </c>
      <c r="B151" s="166" t="s">
        <v>1025</v>
      </c>
      <c r="C151" s="166" t="s">
        <v>1026</v>
      </c>
      <c r="D151" s="166" t="s">
        <v>405</v>
      </c>
      <c r="E151" s="166" t="s">
        <v>823</v>
      </c>
      <c r="F151" s="166" t="s">
        <v>22</v>
      </c>
      <c r="G151" s="190">
        <v>42710</v>
      </c>
      <c r="H151" s="168"/>
      <c r="I151" s="169"/>
    </row>
    <row r="152" spans="1:9" s="170" customFormat="1" ht="25.5">
      <c r="A152" s="166" t="str">
        <f t="shared" ref="A152:A153" si="19">IF(OR(B149&lt;&gt;"",D149&lt;&gt;""),"["&amp;TEXT($B$2,"##")&amp;"-"&amp;TEXT(ROW()-14,"##")&amp;"]","")</f>
        <v>[Admin module-138]</v>
      </c>
      <c r="B152" s="166" t="s">
        <v>1027</v>
      </c>
      <c r="C152" s="166" t="s">
        <v>1028</v>
      </c>
      <c r="D152" s="166" t="s">
        <v>1029</v>
      </c>
      <c r="E152" s="166" t="s">
        <v>823</v>
      </c>
      <c r="F152" s="166" t="s">
        <v>22</v>
      </c>
      <c r="G152" s="190">
        <v>42710</v>
      </c>
      <c r="H152" s="168"/>
      <c r="I152" s="169"/>
    </row>
    <row r="153" spans="1:9" s="170" customFormat="1" ht="38.25">
      <c r="A153" s="166" t="str">
        <f t="shared" si="19"/>
        <v>[Admin module-139]</v>
      </c>
      <c r="B153" s="166" t="s">
        <v>1030</v>
      </c>
      <c r="C153" s="166" t="s">
        <v>1031</v>
      </c>
      <c r="D153" s="166" t="s">
        <v>405</v>
      </c>
      <c r="E153" s="166" t="s">
        <v>823</v>
      </c>
      <c r="F153" s="166" t="s">
        <v>22</v>
      </c>
      <c r="G153" s="190">
        <v>42710</v>
      </c>
      <c r="H153" s="168"/>
      <c r="I153" s="169"/>
    </row>
    <row r="154" spans="1:9" s="170" customFormat="1" ht="38.25">
      <c r="A154" s="166" t="str">
        <f t="shared" ref="A154" si="20">IF(OR(B151&lt;&gt;"",D151&lt;&gt;""),"["&amp;TEXT($B$2,"##")&amp;"-"&amp;TEXT(ROW()-14,"##")&amp;"]","")</f>
        <v>[Admin module-140]</v>
      </c>
      <c r="B154" s="166" t="s">
        <v>1032</v>
      </c>
      <c r="C154" s="166" t="s">
        <v>1033</v>
      </c>
      <c r="D154" s="166" t="s">
        <v>405</v>
      </c>
      <c r="E154" s="166" t="s">
        <v>823</v>
      </c>
      <c r="F154" s="166" t="s">
        <v>22</v>
      </c>
      <c r="G154" s="190">
        <v>42710</v>
      </c>
      <c r="H154" s="168"/>
      <c r="I154" s="169"/>
    </row>
    <row r="155" spans="1:9" s="170" customFormat="1" ht="25.5">
      <c r="A155" s="166" t="str">
        <f t="shared" ref="A155:A156" si="21">IF(OR(B152&lt;&gt;"",D152&lt;&gt;""),"["&amp;TEXT($B$2,"##")&amp;"-"&amp;TEXT(ROW()-14,"##")&amp;"]","")</f>
        <v>[Admin module-141]</v>
      </c>
      <c r="B155" s="166" t="s">
        <v>1034</v>
      </c>
      <c r="C155" s="166" t="s">
        <v>1035</v>
      </c>
      <c r="D155" s="166" t="s">
        <v>405</v>
      </c>
      <c r="E155" s="166" t="s">
        <v>823</v>
      </c>
      <c r="F155" s="166" t="s">
        <v>22</v>
      </c>
      <c r="G155" s="190">
        <v>42710</v>
      </c>
      <c r="H155" s="168"/>
      <c r="I155" s="169"/>
    </row>
    <row r="156" spans="1:9" s="170" customFormat="1" ht="25.5">
      <c r="A156" s="166" t="str">
        <f t="shared" si="21"/>
        <v>[Admin module-142]</v>
      </c>
      <c r="B156" s="166" t="s">
        <v>466</v>
      </c>
      <c r="C156" s="166" t="s">
        <v>1036</v>
      </c>
      <c r="D156" s="166" t="s">
        <v>724</v>
      </c>
      <c r="E156" s="166" t="s">
        <v>823</v>
      </c>
      <c r="F156" s="166" t="s">
        <v>22</v>
      </c>
      <c r="G156" s="190">
        <v>42710</v>
      </c>
      <c r="H156" s="168"/>
      <c r="I156" s="169"/>
    </row>
    <row r="157" spans="1:9" s="170" customFormat="1" ht="25.5">
      <c r="A157" s="166" t="str">
        <f t="shared" ref="A157" si="22">IF(OR(B154&lt;&gt;"",D154&lt;&gt;""),"["&amp;TEXT($B$2,"##")&amp;"-"&amp;TEXT(ROW()-14,"##")&amp;"]","")</f>
        <v>[Admin module-143]</v>
      </c>
      <c r="B157" s="166" t="s">
        <v>424</v>
      </c>
      <c r="C157" s="166" t="s">
        <v>1037</v>
      </c>
      <c r="D157" s="166" t="s">
        <v>724</v>
      </c>
      <c r="E157" s="166" t="s">
        <v>823</v>
      </c>
      <c r="F157" s="166" t="s">
        <v>22</v>
      </c>
      <c r="G157" s="190">
        <v>42710</v>
      </c>
      <c r="H157" s="168"/>
      <c r="I157" s="169"/>
    </row>
    <row r="158" spans="1:9" ht="51">
      <c r="A158" s="89" t="str">
        <f>IF(OR(B148&lt;&gt;"",D148&lt;&gt;""),"["&amp;TEXT($B$2,"##")&amp;"-"&amp;TEXT(ROW()-14,"##")&amp;"]","")</f>
        <v>[Admin module-144]</v>
      </c>
      <c r="B158" s="89" t="s">
        <v>1008</v>
      </c>
      <c r="C158" s="89" t="s">
        <v>975</v>
      </c>
      <c r="D158" s="89" t="s">
        <v>1019</v>
      </c>
      <c r="E158" s="89" t="s">
        <v>823</v>
      </c>
      <c r="F158" s="89" t="s">
        <v>22</v>
      </c>
      <c r="G158" s="191">
        <v>42710</v>
      </c>
      <c r="H158" s="96"/>
      <c r="I158" s="92"/>
    </row>
    <row r="159" spans="1:9" ht="51">
      <c r="A159" s="89" t="str">
        <f>IF(OR(B158&lt;&gt;"",D158&lt;&gt;""),"["&amp;TEXT($B$2,"##")&amp;"-"&amp;TEXT(ROW()-14,"##")&amp;"]","")</f>
        <v>[Admin module-145]</v>
      </c>
      <c r="B159" s="89" t="s">
        <v>978</v>
      </c>
      <c r="C159" s="89" t="s">
        <v>979</v>
      </c>
      <c r="D159" s="89" t="s">
        <v>1010</v>
      </c>
      <c r="E159" s="89" t="s">
        <v>823</v>
      </c>
      <c r="F159" s="89" t="s">
        <v>22</v>
      </c>
      <c r="G159" s="191">
        <v>42710</v>
      </c>
      <c r="H159" s="96"/>
      <c r="I159" s="92"/>
    </row>
    <row r="160" spans="1:9" ht="38.25">
      <c r="A160" s="89" t="str">
        <f t="shared" ref="A160:A175" si="23">IF(OR(B158&lt;&gt;"",D158&lt;&gt;""),"["&amp;TEXT($B$2,"##")&amp;"-"&amp;TEXT(ROW()-14,"##")&amp;"]","")</f>
        <v>[Admin module-146]</v>
      </c>
      <c r="B160" s="89" t="s">
        <v>980</v>
      </c>
      <c r="C160" s="89" t="s">
        <v>981</v>
      </c>
      <c r="D160" s="89" t="s">
        <v>149</v>
      </c>
      <c r="E160" s="89" t="s">
        <v>823</v>
      </c>
      <c r="F160" s="89" t="s">
        <v>22</v>
      </c>
      <c r="G160" s="191">
        <v>42710</v>
      </c>
      <c r="H160" s="96"/>
      <c r="I160" s="92"/>
    </row>
    <row r="161" spans="1:9" ht="38.25">
      <c r="A161" s="89" t="str">
        <f t="shared" si="23"/>
        <v>[Admin module-147]</v>
      </c>
      <c r="B161" s="89" t="s">
        <v>982</v>
      </c>
      <c r="C161" s="89" t="s">
        <v>983</v>
      </c>
      <c r="D161" s="89" t="s">
        <v>1017</v>
      </c>
      <c r="E161" s="89" t="s">
        <v>823</v>
      </c>
      <c r="F161" s="89" t="s">
        <v>22</v>
      </c>
      <c r="G161" s="191">
        <v>42710</v>
      </c>
      <c r="H161" s="96"/>
      <c r="I161" s="92"/>
    </row>
    <row r="162" spans="1:9" ht="38.25">
      <c r="A162" s="89" t="str">
        <f t="shared" si="23"/>
        <v>[Admin module-148]</v>
      </c>
      <c r="B162" s="89" t="s">
        <v>984</v>
      </c>
      <c r="C162" s="89" t="s">
        <v>985</v>
      </c>
      <c r="D162" s="89" t="s">
        <v>986</v>
      </c>
      <c r="E162" s="89" t="s">
        <v>823</v>
      </c>
      <c r="F162" s="89" t="s">
        <v>22</v>
      </c>
      <c r="G162" s="191">
        <v>42710</v>
      </c>
      <c r="H162" s="96"/>
      <c r="I162" s="92"/>
    </row>
    <row r="163" spans="1:9" ht="51">
      <c r="A163" s="89" t="str">
        <f t="shared" si="23"/>
        <v>[Admin module-149]</v>
      </c>
      <c r="B163" s="89" t="s">
        <v>988</v>
      </c>
      <c r="C163" s="89" t="s">
        <v>987</v>
      </c>
      <c r="D163" s="89" t="s">
        <v>1018</v>
      </c>
      <c r="E163" s="89" t="s">
        <v>823</v>
      </c>
      <c r="F163" s="89" t="s">
        <v>22</v>
      </c>
      <c r="G163" s="191">
        <v>42710</v>
      </c>
      <c r="H163" s="96"/>
      <c r="I163" s="92"/>
    </row>
    <row r="164" spans="1:9" ht="51">
      <c r="A164" s="89" t="str">
        <f t="shared" si="23"/>
        <v>[Admin module-150]</v>
      </c>
      <c r="B164" s="89" t="s">
        <v>989</v>
      </c>
      <c r="C164" s="147" t="s">
        <v>360</v>
      </c>
      <c r="D164" s="147" t="s">
        <v>641</v>
      </c>
      <c r="E164" s="89" t="s">
        <v>823</v>
      </c>
      <c r="F164" s="89" t="s">
        <v>22</v>
      </c>
      <c r="G164" s="191">
        <v>42710</v>
      </c>
      <c r="H164" s="96"/>
      <c r="I164" s="92"/>
    </row>
    <row r="165" spans="1:9" ht="38.25">
      <c r="A165" s="89" t="str">
        <f t="shared" si="23"/>
        <v>[Admin module-151]</v>
      </c>
      <c r="B165" s="89" t="s">
        <v>990</v>
      </c>
      <c r="C165" s="89" t="s">
        <v>520</v>
      </c>
      <c r="D165" s="89" t="s">
        <v>991</v>
      </c>
      <c r="E165" s="89" t="s">
        <v>823</v>
      </c>
      <c r="F165" s="89" t="s">
        <v>22</v>
      </c>
      <c r="G165" s="191">
        <v>42710</v>
      </c>
      <c r="H165" s="96"/>
      <c r="I165" s="92"/>
    </row>
    <row r="166" spans="1:9" ht="38.25">
      <c r="A166" s="89" t="str">
        <f t="shared" si="23"/>
        <v>[Admin module-152]</v>
      </c>
      <c r="B166" s="89" t="s">
        <v>992</v>
      </c>
      <c r="C166" s="89" t="s">
        <v>993</v>
      </c>
      <c r="D166" s="89" t="s">
        <v>991</v>
      </c>
      <c r="E166" s="89" t="s">
        <v>823</v>
      </c>
      <c r="F166" s="89" t="s">
        <v>22</v>
      </c>
      <c r="G166" s="191">
        <v>42710</v>
      </c>
      <c r="H166" s="96"/>
      <c r="I166" s="92"/>
    </row>
    <row r="167" spans="1:9" ht="89.25">
      <c r="A167" s="89" t="str">
        <f>IF(OR(B165&lt;&gt;"",D165&lt;&gt;""),"["&amp;TEXT($B$2,"##")&amp;"-"&amp;TEXT(ROW()-14,"##")&amp;"]","")</f>
        <v>[Admin module-153]</v>
      </c>
      <c r="B167" s="89" t="s">
        <v>994</v>
      </c>
      <c r="C167" s="89" t="s">
        <v>995</v>
      </c>
      <c r="D167" s="89" t="s">
        <v>896</v>
      </c>
      <c r="E167" s="89" t="s">
        <v>823</v>
      </c>
      <c r="F167" s="89" t="s">
        <v>22</v>
      </c>
      <c r="G167" s="191">
        <v>42710</v>
      </c>
      <c r="H167" s="96"/>
      <c r="I167" s="92"/>
    </row>
    <row r="168" spans="1:9" ht="76.5">
      <c r="A168" s="89" t="str">
        <f>IF(OR(B166&lt;&gt;"",D166&lt;&gt;""),"["&amp;TEXT($B$2,"##")&amp;"-"&amp;TEXT(ROW()-14,"##")&amp;"]","")</f>
        <v>[Admin module-154]</v>
      </c>
      <c r="B168" s="89" t="s">
        <v>897</v>
      </c>
      <c r="C168" s="89" t="s">
        <v>964</v>
      </c>
      <c r="D168" s="89" t="s">
        <v>931</v>
      </c>
      <c r="E168" s="89" t="s">
        <v>823</v>
      </c>
      <c r="F168" s="89" t="s">
        <v>22</v>
      </c>
      <c r="G168" s="191">
        <v>42710</v>
      </c>
      <c r="H168" s="96"/>
      <c r="I168" s="92"/>
    </row>
    <row r="169" spans="1:9" ht="76.5">
      <c r="A169" s="89" t="str">
        <f t="shared" si="23"/>
        <v>[Admin module-155]</v>
      </c>
      <c r="B169" s="89" t="s">
        <v>996</v>
      </c>
      <c r="C169" s="89" t="s">
        <v>964</v>
      </c>
      <c r="D169" s="89" t="s">
        <v>899</v>
      </c>
      <c r="E169" s="89" t="s">
        <v>823</v>
      </c>
      <c r="F169" s="89" t="s">
        <v>22</v>
      </c>
      <c r="G169" s="191">
        <v>42710</v>
      </c>
      <c r="H169" s="96"/>
      <c r="I169" s="92"/>
    </row>
    <row r="170" spans="1:9" s="195" customFormat="1" ht="76.5">
      <c r="A170" s="192" t="str">
        <f t="shared" si="23"/>
        <v>[Admin module-156]</v>
      </c>
      <c r="B170" s="192" t="s">
        <v>906</v>
      </c>
      <c r="C170" s="192" t="s">
        <v>964</v>
      </c>
      <c r="D170" s="192"/>
      <c r="E170" s="192"/>
      <c r="F170" s="192" t="s">
        <v>24</v>
      </c>
      <c r="G170" s="192"/>
      <c r="H170" s="193"/>
      <c r="I170" s="194"/>
    </row>
    <row r="171" spans="1:9" s="195" customFormat="1" ht="51">
      <c r="A171" s="192" t="str">
        <f t="shared" si="23"/>
        <v>[Admin module-157]</v>
      </c>
      <c r="B171" s="192" t="s">
        <v>861</v>
      </c>
      <c r="C171" s="192" t="s">
        <v>997</v>
      </c>
      <c r="D171" s="192" t="s">
        <v>863</v>
      </c>
      <c r="E171" s="192" t="s">
        <v>823</v>
      </c>
      <c r="F171" s="192" t="s">
        <v>24</v>
      </c>
      <c r="G171" s="191">
        <v>42710</v>
      </c>
      <c r="H171" s="193"/>
      <c r="I171" s="194"/>
    </row>
    <row r="172" spans="1:9" s="195" customFormat="1" ht="51">
      <c r="A172" s="192" t="str">
        <f t="shared" si="23"/>
        <v>[Admin module-158]</v>
      </c>
      <c r="B172" s="192" t="s">
        <v>865</v>
      </c>
      <c r="C172" s="192" t="s">
        <v>998</v>
      </c>
      <c r="D172" s="192" t="s">
        <v>866</v>
      </c>
      <c r="E172" s="192" t="s">
        <v>823</v>
      </c>
      <c r="F172" s="192" t="s">
        <v>24</v>
      </c>
      <c r="G172" s="191">
        <v>42710</v>
      </c>
      <c r="H172" s="193"/>
      <c r="I172" s="194"/>
    </row>
    <row r="173" spans="1:9" s="195" customFormat="1" ht="51">
      <c r="A173" s="192" t="str">
        <f t="shared" si="23"/>
        <v>[Admin module-159]</v>
      </c>
      <c r="B173" s="192" t="s">
        <v>869</v>
      </c>
      <c r="C173" s="192" t="s">
        <v>999</v>
      </c>
      <c r="D173" s="192" t="s">
        <v>868</v>
      </c>
      <c r="E173" s="192" t="s">
        <v>823</v>
      </c>
      <c r="F173" s="192" t="s">
        <v>24</v>
      </c>
      <c r="G173" s="191">
        <v>42710</v>
      </c>
      <c r="H173" s="193"/>
      <c r="I173" s="194"/>
    </row>
    <row r="174" spans="1:9" s="195" customFormat="1" ht="51">
      <c r="A174" s="192" t="str">
        <f t="shared" si="23"/>
        <v>[Admin module-160]</v>
      </c>
      <c r="B174" s="192" t="s">
        <v>871</v>
      </c>
      <c r="C174" s="192" t="s">
        <v>1000</v>
      </c>
      <c r="D174" s="192" t="s">
        <v>872</v>
      </c>
      <c r="E174" s="192" t="s">
        <v>823</v>
      </c>
      <c r="F174" s="192" t="s">
        <v>24</v>
      </c>
      <c r="G174" s="191">
        <v>42710</v>
      </c>
      <c r="H174" s="193"/>
      <c r="I174" s="194"/>
    </row>
    <row r="175" spans="1:9" s="195" customFormat="1" ht="51">
      <c r="A175" s="192" t="str">
        <f t="shared" si="23"/>
        <v>[Admin module-161]</v>
      </c>
      <c r="B175" s="192" t="s">
        <v>874</v>
      </c>
      <c r="C175" s="192" t="s">
        <v>1001</v>
      </c>
      <c r="D175" s="192" t="s">
        <v>875</v>
      </c>
      <c r="E175" s="192" t="s">
        <v>823</v>
      </c>
      <c r="F175" s="192" t="s">
        <v>24</v>
      </c>
      <c r="G175" s="191">
        <v>42710</v>
      </c>
      <c r="H175" s="193"/>
      <c r="I175" s="194"/>
    </row>
    <row r="176" spans="1:9" ht="63.75">
      <c r="A176" s="89" t="str">
        <f t="shared" ref="A176" si="24">IF(OR(B176&lt;&gt;"",D176&lt;&gt;""),"["&amp;TEXT($B$2,"##")&amp;"-"&amp;TEXT(ROW()-14,"##")&amp;"]","")</f>
        <v>[Admin module-162]</v>
      </c>
      <c r="B176" s="89" t="s">
        <v>1002</v>
      </c>
      <c r="C176" s="89" t="s">
        <v>1003</v>
      </c>
      <c r="D176" s="89" t="s">
        <v>1004</v>
      </c>
      <c r="E176" s="89" t="s">
        <v>823</v>
      </c>
      <c r="F176" s="89" t="s">
        <v>22</v>
      </c>
      <c r="G176" s="191">
        <v>42710</v>
      </c>
      <c r="H176" s="96"/>
      <c r="I176" s="92"/>
    </row>
    <row r="177" spans="1:9" ht="76.5">
      <c r="A177" s="89" t="str">
        <f>IF(OR(B174&lt;&gt;"",D174&lt;&gt;""),"["&amp;TEXT($B$2,"##")&amp;"-"&amp;TEXT(ROW()-14,"##")&amp;"]","")</f>
        <v>[Admin module-163]</v>
      </c>
      <c r="B177" s="89" t="s">
        <v>1005</v>
      </c>
      <c r="C177" s="89" t="s">
        <v>1003</v>
      </c>
      <c r="D177" s="89" t="s">
        <v>1006</v>
      </c>
      <c r="E177" s="89" t="s">
        <v>823</v>
      </c>
      <c r="F177" s="89" t="s">
        <v>22</v>
      </c>
      <c r="G177" s="191">
        <v>42710</v>
      </c>
      <c r="H177" s="96"/>
      <c r="I177" s="92"/>
    </row>
    <row r="178" spans="1:9" ht="76.5">
      <c r="A178" s="89" t="str">
        <f t="shared" ref="A178:A182" si="25">IF(OR(B176&lt;&gt;"",D176&lt;&gt;""),"["&amp;TEXT($B$2,"##")&amp;"-"&amp;TEXT(ROW()-14,"##")&amp;"]","")</f>
        <v>[Admin module-164]</v>
      </c>
      <c r="B178" s="89" t="s">
        <v>890</v>
      </c>
      <c r="C178" s="89" t="s">
        <v>1003</v>
      </c>
      <c r="D178" s="89" t="s">
        <v>891</v>
      </c>
      <c r="E178" s="89" t="s">
        <v>823</v>
      </c>
      <c r="F178" s="89" t="s">
        <v>22</v>
      </c>
      <c r="G178" s="191">
        <v>42710</v>
      </c>
      <c r="H178" s="96"/>
      <c r="I178" s="92"/>
    </row>
    <row r="179" spans="1:9" ht="102">
      <c r="A179" s="89" t="str">
        <f t="shared" si="25"/>
        <v>[Admin module-165]</v>
      </c>
      <c r="B179" s="89" t="s">
        <v>911</v>
      </c>
      <c r="C179" s="89" t="s">
        <v>1007</v>
      </c>
      <c r="D179" s="89" t="s">
        <v>913</v>
      </c>
      <c r="E179" s="89" t="s">
        <v>823</v>
      </c>
      <c r="F179" s="89" t="s">
        <v>22</v>
      </c>
      <c r="G179" s="191">
        <v>42710</v>
      </c>
      <c r="H179" s="96"/>
      <c r="I179" s="92"/>
    </row>
    <row r="180" spans="1:9" ht="25.5">
      <c r="A180" s="89" t="str">
        <f t="shared" si="25"/>
        <v>[Admin module-166]</v>
      </c>
      <c r="B180" s="89" t="s">
        <v>914</v>
      </c>
      <c r="C180" s="89" t="s">
        <v>915</v>
      </c>
      <c r="D180" s="89" t="s">
        <v>405</v>
      </c>
      <c r="E180" s="89" t="s">
        <v>823</v>
      </c>
      <c r="F180" s="89" t="s">
        <v>22</v>
      </c>
      <c r="G180" s="191">
        <v>42710</v>
      </c>
      <c r="H180" s="96"/>
      <c r="I180" s="92"/>
    </row>
    <row r="181" spans="1:9" ht="38.25">
      <c r="A181" s="89" t="str">
        <f t="shared" si="25"/>
        <v>[Admin module-167]</v>
      </c>
      <c r="B181" s="89" t="s">
        <v>916</v>
      </c>
      <c r="C181" s="89" t="s">
        <v>917</v>
      </c>
      <c r="D181" s="89" t="s">
        <v>237</v>
      </c>
      <c r="E181" s="89" t="s">
        <v>823</v>
      </c>
      <c r="F181" s="89" t="s">
        <v>22</v>
      </c>
      <c r="G181" s="191">
        <v>42710</v>
      </c>
      <c r="H181" s="96"/>
      <c r="I181" s="92"/>
    </row>
    <row r="182" spans="1:9" ht="38.25">
      <c r="A182" s="89" t="str">
        <f t="shared" si="25"/>
        <v>[Admin module-168]</v>
      </c>
      <c r="B182" s="89" t="s">
        <v>918</v>
      </c>
      <c r="C182" s="89" t="s">
        <v>919</v>
      </c>
      <c r="D182" s="89" t="s">
        <v>920</v>
      </c>
      <c r="E182" s="89" t="s">
        <v>823</v>
      </c>
      <c r="F182" s="89" t="s">
        <v>22</v>
      </c>
      <c r="G182" s="191">
        <v>42710</v>
      </c>
      <c r="H182" s="96"/>
      <c r="I182" s="92"/>
    </row>
    <row r="183" spans="1:9" ht="38.25">
      <c r="A183" s="89" t="str">
        <f>IF(OR(B181&lt;&gt;"",D181&lt;&gt;""),"["&amp;TEXT($B$2,"##")&amp;"-"&amp;TEXT(ROW()-14,"##")&amp;"]","")</f>
        <v>[Admin module-169]</v>
      </c>
      <c r="B183" s="89" t="s">
        <v>974</v>
      </c>
      <c r="C183" s="89" t="s">
        <v>919</v>
      </c>
      <c r="D183" s="89" t="s">
        <v>240</v>
      </c>
      <c r="E183" s="89" t="s">
        <v>823</v>
      </c>
      <c r="F183" s="89" t="s">
        <v>22</v>
      </c>
      <c r="G183" s="191">
        <v>42710</v>
      </c>
      <c r="H183" s="96"/>
      <c r="I183" s="92"/>
    </row>
    <row r="184" spans="1:9" ht="38.25">
      <c r="A184" s="89" t="str">
        <f>IF(OR(B181&lt;&gt;"",D181&lt;&gt;""),"["&amp;TEXT($B$2,"##")&amp;"-"&amp;TEXT(ROW()-14,"##")&amp;"]","")</f>
        <v>[Admin module-170]</v>
      </c>
      <c r="B184" s="89" t="s">
        <v>921</v>
      </c>
      <c r="C184" s="89" t="s">
        <v>922</v>
      </c>
      <c r="D184" s="89" t="s">
        <v>923</v>
      </c>
      <c r="E184" s="89" t="s">
        <v>823</v>
      </c>
      <c r="F184" s="89" t="s">
        <v>22</v>
      </c>
      <c r="G184" s="191">
        <v>42710</v>
      </c>
      <c r="H184" s="96"/>
      <c r="I184" s="92"/>
    </row>
    <row r="185" spans="1:9" ht="38.25">
      <c r="A185" s="89" t="str">
        <f>IF(OR(B182&lt;&gt;"",D182&lt;&gt;""),"["&amp;TEXT($B$2,"##")&amp;"-"&amp;TEXT(ROW()-14,"##")&amp;"]","")</f>
        <v>[Admin module-171]</v>
      </c>
      <c r="B185" s="89" t="s">
        <v>924</v>
      </c>
      <c r="C185" s="89" t="s">
        <v>973</v>
      </c>
      <c r="D185" s="89" t="s">
        <v>923</v>
      </c>
      <c r="E185" s="89" t="s">
        <v>823</v>
      </c>
      <c r="F185" s="89" t="s">
        <v>22</v>
      </c>
      <c r="G185" s="191">
        <v>42710</v>
      </c>
      <c r="H185" s="96"/>
      <c r="I185" s="92"/>
    </row>
    <row r="186" spans="1:9" s="170" customFormat="1" ht="38.25">
      <c r="A186" s="166" t="str">
        <f t="shared" ref="A186:A193" si="26">IF(OR(B183&lt;&gt;"",D183&lt;&gt;""),"["&amp;TEXT($B$2,"##")&amp;"-"&amp;TEXT(ROW()-14,"##")&amp;"]","")</f>
        <v>[Admin module-172]</v>
      </c>
      <c r="B186" s="166" t="s">
        <v>1020</v>
      </c>
      <c r="C186" s="166" t="s">
        <v>1021</v>
      </c>
      <c r="D186" s="166" t="s">
        <v>405</v>
      </c>
      <c r="E186" s="166" t="s">
        <v>823</v>
      </c>
      <c r="F186" s="166" t="s">
        <v>22</v>
      </c>
      <c r="G186" s="190">
        <v>42710</v>
      </c>
      <c r="H186" s="168"/>
      <c r="I186" s="169"/>
    </row>
    <row r="187" spans="1:9" s="170" customFormat="1" ht="38.25">
      <c r="A187" s="166" t="str">
        <f t="shared" si="26"/>
        <v>[Admin module-173]</v>
      </c>
      <c r="B187" s="166" t="s">
        <v>1025</v>
      </c>
      <c r="C187" s="166" t="s">
        <v>1026</v>
      </c>
      <c r="D187" s="166" t="s">
        <v>405</v>
      </c>
      <c r="E187" s="166" t="s">
        <v>823</v>
      </c>
      <c r="F187" s="166" t="s">
        <v>22</v>
      </c>
      <c r="G187" s="190">
        <v>42710</v>
      </c>
      <c r="H187" s="168"/>
      <c r="I187" s="169"/>
    </row>
    <row r="188" spans="1:9" s="170" customFormat="1" ht="25.5">
      <c r="A188" s="166" t="str">
        <f t="shared" si="26"/>
        <v>[Admin module-174]</v>
      </c>
      <c r="B188" s="166" t="s">
        <v>1027</v>
      </c>
      <c r="C188" s="166" t="s">
        <v>1028</v>
      </c>
      <c r="D188" s="166" t="s">
        <v>1029</v>
      </c>
      <c r="E188" s="166" t="s">
        <v>823</v>
      </c>
      <c r="F188" s="166" t="s">
        <v>22</v>
      </c>
      <c r="G188" s="190">
        <v>42710</v>
      </c>
      <c r="H188" s="168"/>
      <c r="I188" s="169"/>
    </row>
    <row r="189" spans="1:9" s="170" customFormat="1" ht="38.25">
      <c r="A189" s="166" t="str">
        <f t="shared" si="26"/>
        <v>[Admin module-175]</v>
      </c>
      <c r="B189" s="166" t="s">
        <v>1030</v>
      </c>
      <c r="C189" s="166" t="s">
        <v>1031</v>
      </c>
      <c r="D189" s="166" t="s">
        <v>405</v>
      </c>
      <c r="E189" s="166" t="s">
        <v>823</v>
      </c>
      <c r="F189" s="166" t="s">
        <v>22</v>
      </c>
      <c r="G189" s="190">
        <v>42710</v>
      </c>
      <c r="H189" s="168"/>
      <c r="I189" s="169"/>
    </row>
    <row r="190" spans="1:9" s="170" customFormat="1" ht="38.25">
      <c r="A190" s="166" t="str">
        <f t="shared" si="26"/>
        <v>[Admin module-176]</v>
      </c>
      <c r="B190" s="166" t="s">
        <v>1032</v>
      </c>
      <c r="C190" s="166" t="s">
        <v>1033</v>
      </c>
      <c r="D190" s="166" t="s">
        <v>405</v>
      </c>
      <c r="E190" s="166" t="s">
        <v>823</v>
      </c>
      <c r="F190" s="166" t="s">
        <v>22</v>
      </c>
      <c r="G190" s="190">
        <v>42710</v>
      </c>
      <c r="H190" s="168"/>
      <c r="I190" s="169"/>
    </row>
    <row r="191" spans="1:9" s="170" customFormat="1" ht="25.5">
      <c r="A191" s="166" t="str">
        <f t="shared" si="26"/>
        <v>[Admin module-177]</v>
      </c>
      <c r="B191" s="166" t="s">
        <v>1034</v>
      </c>
      <c r="C191" s="166" t="s">
        <v>1035</v>
      </c>
      <c r="D191" s="166" t="s">
        <v>405</v>
      </c>
      <c r="E191" s="166" t="s">
        <v>823</v>
      </c>
      <c r="F191" s="166" t="s">
        <v>22</v>
      </c>
      <c r="G191" s="190">
        <v>42710</v>
      </c>
      <c r="H191" s="168"/>
      <c r="I191" s="169"/>
    </row>
    <row r="192" spans="1:9" s="170" customFormat="1" ht="25.5">
      <c r="A192" s="166" t="str">
        <f t="shared" si="26"/>
        <v>[Admin module-178]</v>
      </c>
      <c r="B192" s="166" t="s">
        <v>466</v>
      </c>
      <c r="C192" s="166" t="s">
        <v>1036</v>
      </c>
      <c r="D192" s="166" t="s">
        <v>724</v>
      </c>
      <c r="E192" s="166" t="s">
        <v>823</v>
      </c>
      <c r="F192" s="166" t="s">
        <v>22</v>
      </c>
      <c r="G192" s="190">
        <v>42710</v>
      </c>
      <c r="H192" s="168"/>
      <c r="I192" s="169"/>
    </row>
    <row r="193" spans="1:9" s="170" customFormat="1" ht="25.5">
      <c r="A193" s="166" t="str">
        <f t="shared" si="26"/>
        <v>[Admin module-179]</v>
      </c>
      <c r="B193" s="166" t="s">
        <v>424</v>
      </c>
      <c r="C193" s="166" t="s">
        <v>1037</v>
      </c>
      <c r="D193" s="166" t="s">
        <v>724</v>
      </c>
      <c r="E193" s="166" t="s">
        <v>823</v>
      </c>
      <c r="F193" s="166" t="s">
        <v>22</v>
      </c>
      <c r="G193" s="190">
        <v>42710</v>
      </c>
      <c r="H193" s="168"/>
      <c r="I193" s="169"/>
    </row>
    <row r="194" spans="1:9" ht="51">
      <c r="A194" s="89" t="str">
        <f>IF(OR(B185&lt;&gt;"",D185&lt;&gt;""),"["&amp;TEXT($B$2,"##")&amp;"-"&amp;TEXT(ROW()-14,"##")&amp;"]","")</f>
        <v>[Admin module-180]</v>
      </c>
      <c r="B194" s="89" t="s">
        <v>1008</v>
      </c>
      <c r="C194" s="89" t="s">
        <v>975</v>
      </c>
      <c r="D194" s="89" t="s">
        <v>1019</v>
      </c>
      <c r="E194" s="89" t="s">
        <v>823</v>
      </c>
      <c r="F194" s="89" t="s">
        <v>22</v>
      </c>
      <c r="G194" s="191">
        <v>42710</v>
      </c>
      <c r="H194" s="96"/>
      <c r="I194" s="92"/>
    </row>
    <row r="195" spans="1:9" ht="51">
      <c r="A195" s="89" t="str">
        <f>IF(OR(B194&lt;&gt;"",D194&lt;&gt;""),"["&amp;TEXT($B$2,"##")&amp;"-"&amp;TEXT(ROW()-14,"##")&amp;"]","")</f>
        <v>[Admin module-181]</v>
      </c>
      <c r="B195" s="89" t="s">
        <v>978</v>
      </c>
      <c r="C195" s="89" t="s">
        <v>979</v>
      </c>
      <c r="D195" s="89" t="s">
        <v>1009</v>
      </c>
      <c r="E195" s="89" t="s">
        <v>823</v>
      </c>
      <c r="F195" s="89" t="s">
        <v>22</v>
      </c>
      <c r="G195" s="191">
        <v>42710</v>
      </c>
      <c r="H195" s="96"/>
      <c r="I195" s="92"/>
    </row>
    <row r="196" spans="1:9" ht="38.25">
      <c r="A196" s="89" t="str">
        <f t="shared" ref="A196:A202" si="27">IF(OR(B194&lt;&gt;"",D194&lt;&gt;""),"["&amp;TEXT($B$2,"##")&amp;"-"&amp;TEXT(ROW()-14,"##")&amp;"]","")</f>
        <v>[Admin module-182]</v>
      </c>
      <c r="B196" s="89" t="s">
        <v>980</v>
      </c>
      <c r="C196" s="89" t="s">
        <v>981</v>
      </c>
      <c r="D196" s="89" t="s">
        <v>149</v>
      </c>
      <c r="E196" s="89" t="s">
        <v>823</v>
      </c>
      <c r="F196" s="89" t="s">
        <v>22</v>
      </c>
      <c r="G196" s="191">
        <v>42710</v>
      </c>
      <c r="H196" s="96"/>
      <c r="I196" s="92"/>
    </row>
    <row r="197" spans="1:9" ht="38.25">
      <c r="A197" s="89" t="str">
        <f t="shared" si="27"/>
        <v>[Admin module-183]</v>
      </c>
      <c r="B197" s="89" t="s">
        <v>982</v>
      </c>
      <c r="C197" s="89" t="s">
        <v>983</v>
      </c>
      <c r="D197" s="89" t="s">
        <v>1017</v>
      </c>
      <c r="E197" s="89" t="s">
        <v>823</v>
      </c>
      <c r="F197" s="89" t="s">
        <v>22</v>
      </c>
      <c r="G197" s="191">
        <v>42710</v>
      </c>
      <c r="H197" s="96"/>
      <c r="I197" s="92"/>
    </row>
    <row r="198" spans="1:9" ht="38.25">
      <c r="A198" s="89" t="str">
        <f t="shared" si="27"/>
        <v>[Admin module-184]</v>
      </c>
      <c r="B198" s="89" t="s">
        <v>984</v>
      </c>
      <c r="C198" s="89" t="s">
        <v>985</v>
      </c>
      <c r="D198" s="89" t="s">
        <v>986</v>
      </c>
      <c r="E198" s="89" t="s">
        <v>823</v>
      </c>
      <c r="F198" s="89" t="s">
        <v>22</v>
      </c>
      <c r="G198" s="191">
        <v>42710</v>
      </c>
      <c r="H198" s="96"/>
      <c r="I198" s="92"/>
    </row>
    <row r="199" spans="1:9" ht="51">
      <c r="A199" s="89" t="str">
        <f t="shared" si="27"/>
        <v>[Admin module-185]</v>
      </c>
      <c r="B199" s="89" t="s">
        <v>988</v>
      </c>
      <c r="C199" s="89" t="s">
        <v>987</v>
      </c>
      <c r="D199" s="89" t="s">
        <v>1018</v>
      </c>
      <c r="E199" s="89" t="s">
        <v>823</v>
      </c>
      <c r="F199" s="89" t="s">
        <v>22</v>
      </c>
      <c r="G199" s="191">
        <v>42710</v>
      </c>
      <c r="H199" s="96"/>
      <c r="I199" s="92"/>
    </row>
    <row r="200" spans="1:9" ht="51">
      <c r="A200" s="89" t="str">
        <f t="shared" si="27"/>
        <v>[Admin module-186]</v>
      </c>
      <c r="B200" s="89" t="s">
        <v>989</v>
      </c>
      <c r="C200" s="147" t="s">
        <v>360</v>
      </c>
      <c r="D200" s="147" t="s">
        <v>641</v>
      </c>
      <c r="E200" s="89" t="s">
        <v>823</v>
      </c>
      <c r="F200" s="89" t="s">
        <v>22</v>
      </c>
      <c r="G200" s="191">
        <v>42710</v>
      </c>
      <c r="H200" s="96"/>
      <c r="I200" s="92"/>
    </row>
    <row r="201" spans="1:9" ht="38.25">
      <c r="A201" s="89" t="str">
        <f t="shared" si="27"/>
        <v>[Admin module-187]</v>
      </c>
      <c r="B201" s="89" t="s">
        <v>990</v>
      </c>
      <c r="C201" s="89" t="s">
        <v>520</v>
      </c>
      <c r="D201" s="89" t="s">
        <v>991</v>
      </c>
      <c r="E201" s="89" t="s">
        <v>823</v>
      </c>
      <c r="F201" s="89" t="s">
        <v>22</v>
      </c>
      <c r="G201" s="191">
        <v>42710</v>
      </c>
      <c r="H201" s="96"/>
      <c r="I201" s="92"/>
    </row>
    <row r="202" spans="1:9" ht="38.25">
      <c r="A202" s="89" t="str">
        <f t="shared" si="27"/>
        <v>[Admin module-188]</v>
      </c>
      <c r="B202" s="89" t="s">
        <v>992</v>
      </c>
      <c r="C202" s="89" t="s">
        <v>993</v>
      </c>
      <c r="D202" s="89" t="s">
        <v>991</v>
      </c>
      <c r="E202" s="89" t="s">
        <v>823</v>
      </c>
      <c r="F202" s="89" t="s">
        <v>22</v>
      </c>
      <c r="G202" s="191">
        <v>42710</v>
      </c>
      <c r="H202" s="96"/>
      <c r="I202" s="92"/>
    </row>
    <row r="203" spans="1:9" s="68" customFormat="1" ht="15.75" customHeight="1">
      <c r="A203" s="85"/>
      <c r="B203" s="85" t="s">
        <v>124</v>
      </c>
      <c r="C203" s="86"/>
      <c r="D203" s="86"/>
      <c r="E203" s="86"/>
      <c r="F203" s="86"/>
      <c r="G203" s="86"/>
      <c r="H203" s="87"/>
      <c r="I203" s="88"/>
    </row>
    <row r="204" spans="1:9" ht="102">
      <c r="A204" s="89" t="str">
        <f t="shared" ref="A204:A220" si="28">IF(OR(B204&lt;B204&gt;"",D204&lt;&gt;""),"["&amp;TEXT($B$2,"##")&amp;"-"&amp;TEXT(ROW()-15,"##")&amp;"]","")</f>
        <v>[Admin module-189]</v>
      </c>
      <c r="B204" s="89" t="s">
        <v>1079</v>
      </c>
      <c r="C204" s="89" t="s">
        <v>1038</v>
      </c>
      <c r="D204" s="89" t="s">
        <v>1039</v>
      </c>
      <c r="E204" s="89" t="s">
        <v>823</v>
      </c>
      <c r="F204" s="89" t="s">
        <v>22</v>
      </c>
      <c r="G204" s="191">
        <v>42710</v>
      </c>
      <c r="H204" s="96"/>
      <c r="I204" s="92"/>
    </row>
    <row r="205" spans="1:9" s="195" customFormat="1" ht="38.25">
      <c r="A205" s="192" t="str">
        <f t="shared" si="28"/>
        <v>[Admin module-190]</v>
      </c>
      <c r="B205" s="192" t="s">
        <v>1088</v>
      </c>
      <c r="C205" s="192" t="s">
        <v>1038</v>
      </c>
      <c r="D205" s="192" t="s">
        <v>1089</v>
      </c>
      <c r="E205" s="192" t="s">
        <v>823</v>
      </c>
      <c r="F205" s="192" t="s">
        <v>24</v>
      </c>
      <c r="G205" s="196">
        <v>42710</v>
      </c>
      <c r="H205" s="193"/>
      <c r="I205" s="194"/>
    </row>
    <row r="206" spans="1:9" s="170" customFormat="1" ht="25.5">
      <c r="A206" s="166" t="str">
        <f t="shared" si="28"/>
        <v>[Admin module-191]</v>
      </c>
      <c r="B206" s="166" t="s">
        <v>1040</v>
      </c>
      <c r="C206" s="166" t="s">
        <v>1041</v>
      </c>
      <c r="D206" s="166" t="s">
        <v>724</v>
      </c>
      <c r="E206" s="166" t="s">
        <v>823</v>
      </c>
      <c r="F206" s="166" t="s">
        <v>22</v>
      </c>
      <c r="G206" s="190">
        <v>42710</v>
      </c>
      <c r="H206" s="168"/>
      <c r="I206" s="169"/>
    </row>
    <row r="207" spans="1:9" s="170" customFormat="1" ht="25.5">
      <c r="A207" s="166" t="str">
        <f t="shared" si="28"/>
        <v>[Admin module-192]</v>
      </c>
      <c r="B207" s="166" t="s">
        <v>1042</v>
      </c>
      <c r="C207" s="166" t="s">
        <v>1043</v>
      </c>
      <c r="D207" s="166" t="s">
        <v>405</v>
      </c>
      <c r="E207" s="166" t="s">
        <v>823</v>
      </c>
      <c r="F207" s="166" t="s">
        <v>22</v>
      </c>
      <c r="G207" s="190">
        <v>42710</v>
      </c>
      <c r="H207" s="168"/>
      <c r="I207" s="169"/>
    </row>
    <row r="208" spans="1:9" s="170" customFormat="1" ht="25.5">
      <c r="A208" s="166" t="str">
        <f t="shared" si="28"/>
        <v>[Admin module-193]</v>
      </c>
      <c r="B208" s="166" t="s">
        <v>1044</v>
      </c>
      <c r="C208" s="166" t="s">
        <v>1045</v>
      </c>
      <c r="D208" s="166" t="s">
        <v>1046</v>
      </c>
      <c r="E208" s="166" t="s">
        <v>823</v>
      </c>
      <c r="F208" s="166" t="s">
        <v>22</v>
      </c>
      <c r="G208" s="190">
        <v>42710</v>
      </c>
      <c r="H208" s="168"/>
      <c r="I208" s="169"/>
    </row>
    <row r="209" spans="1:9" s="170" customFormat="1" ht="63.75">
      <c r="A209" s="166" t="str">
        <f t="shared" si="28"/>
        <v>[Admin module-194]</v>
      </c>
      <c r="B209" s="166" t="s">
        <v>1050</v>
      </c>
      <c r="C209" s="166" t="s">
        <v>1051</v>
      </c>
      <c r="D209" s="166" t="s">
        <v>123</v>
      </c>
      <c r="E209" s="166" t="s">
        <v>823</v>
      </c>
      <c r="F209" s="166" t="s">
        <v>22</v>
      </c>
      <c r="G209" s="190">
        <v>42710</v>
      </c>
      <c r="H209" s="168"/>
      <c r="I209" s="169"/>
    </row>
    <row r="210" spans="1:9" s="195" customFormat="1" ht="51">
      <c r="A210" s="192" t="str">
        <f t="shared" si="28"/>
        <v>[Admin module-195]</v>
      </c>
      <c r="B210" s="192" t="s">
        <v>1047</v>
      </c>
      <c r="C210" s="192" t="s">
        <v>1048</v>
      </c>
      <c r="D210" s="192" t="s">
        <v>641</v>
      </c>
      <c r="E210" s="192" t="s">
        <v>823</v>
      </c>
      <c r="F210" s="192" t="s">
        <v>24</v>
      </c>
      <c r="G210" s="190">
        <v>42710</v>
      </c>
      <c r="H210" s="193"/>
      <c r="I210" s="194"/>
    </row>
    <row r="211" spans="1:9" s="170" customFormat="1" ht="51">
      <c r="A211" s="166" t="str">
        <f t="shared" si="28"/>
        <v>[Admin module-196]</v>
      </c>
      <c r="B211" s="166" t="s">
        <v>1049</v>
      </c>
      <c r="C211" s="166" t="s">
        <v>1052</v>
      </c>
      <c r="D211" s="166" t="s">
        <v>1053</v>
      </c>
      <c r="E211" s="166" t="s">
        <v>823</v>
      </c>
      <c r="F211" s="166" t="s">
        <v>22</v>
      </c>
      <c r="G211" s="190">
        <v>42710</v>
      </c>
      <c r="H211" s="168"/>
      <c r="I211" s="169"/>
    </row>
    <row r="212" spans="1:9" s="170" customFormat="1" ht="51">
      <c r="A212" s="166" t="str">
        <f t="shared" si="28"/>
        <v>[Admin module-197]</v>
      </c>
      <c r="B212" s="166" t="s">
        <v>1049</v>
      </c>
      <c r="C212" s="166" t="s">
        <v>1054</v>
      </c>
      <c r="D212" s="166" t="s">
        <v>1053</v>
      </c>
      <c r="E212" s="166" t="s">
        <v>823</v>
      </c>
      <c r="F212" s="166" t="s">
        <v>22</v>
      </c>
      <c r="G212" s="190">
        <v>42710</v>
      </c>
      <c r="H212" s="168"/>
      <c r="I212" s="169"/>
    </row>
    <row r="213" spans="1:9" s="170" customFormat="1" ht="51">
      <c r="A213" s="166" t="str">
        <f t="shared" si="28"/>
        <v>[Admin module-198]</v>
      </c>
      <c r="B213" s="166" t="s">
        <v>1055</v>
      </c>
      <c r="C213" s="166" t="s">
        <v>1056</v>
      </c>
      <c r="D213" s="166" t="s">
        <v>1057</v>
      </c>
      <c r="E213" s="166" t="s">
        <v>823</v>
      </c>
      <c r="F213" s="166" t="s">
        <v>22</v>
      </c>
      <c r="G213" s="190">
        <v>42710</v>
      </c>
      <c r="H213" s="168"/>
      <c r="I213" s="169"/>
    </row>
    <row r="214" spans="1:9" s="170" customFormat="1" ht="51">
      <c r="A214" s="166" t="str">
        <f t="shared" si="28"/>
        <v>[Admin module-199]</v>
      </c>
      <c r="B214" s="166" t="s">
        <v>1058</v>
      </c>
      <c r="C214" s="166" t="s">
        <v>1059</v>
      </c>
      <c r="D214" s="166" t="s">
        <v>1057</v>
      </c>
      <c r="E214" s="166" t="s">
        <v>823</v>
      </c>
      <c r="F214" s="166" t="s">
        <v>22</v>
      </c>
      <c r="G214" s="190">
        <v>42710</v>
      </c>
      <c r="H214" s="168"/>
      <c r="I214" s="169"/>
    </row>
    <row r="215" spans="1:9" s="170" customFormat="1" ht="38.25">
      <c r="A215" s="166" t="str">
        <f t="shared" si="28"/>
        <v>[Admin module-200]</v>
      </c>
      <c r="B215" s="166" t="s">
        <v>1060</v>
      </c>
      <c r="C215" s="166" t="s">
        <v>1078</v>
      </c>
      <c r="D215" s="166" t="s">
        <v>1061</v>
      </c>
      <c r="E215" s="166" t="s">
        <v>823</v>
      </c>
      <c r="F215" s="166" t="s">
        <v>22</v>
      </c>
      <c r="G215" s="190">
        <v>42710</v>
      </c>
      <c r="H215" s="168"/>
      <c r="I215" s="169"/>
    </row>
    <row r="216" spans="1:9" s="170" customFormat="1" ht="38.25">
      <c r="A216" s="166" t="str">
        <f t="shared" si="28"/>
        <v>[Admin module-201]</v>
      </c>
      <c r="B216" s="166" t="s">
        <v>904</v>
      </c>
      <c r="C216" s="166" t="s">
        <v>1078</v>
      </c>
      <c r="D216" s="166" t="s">
        <v>1064</v>
      </c>
      <c r="E216" s="166" t="s">
        <v>823</v>
      </c>
      <c r="F216" s="166" t="s">
        <v>22</v>
      </c>
      <c r="G216" s="190">
        <v>42710</v>
      </c>
      <c r="H216" s="168"/>
      <c r="I216" s="169"/>
    </row>
    <row r="217" spans="1:9" s="170" customFormat="1" ht="38.25">
      <c r="A217" s="166" t="str">
        <f t="shared" si="28"/>
        <v>[Admin module-202]</v>
      </c>
      <c r="B217" s="166" t="s">
        <v>1062</v>
      </c>
      <c r="C217" s="166" t="s">
        <v>1078</v>
      </c>
      <c r="D217" s="166" t="s">
        <v>1063</v>
      </c>
      <c r="E217" s="166" t="s">
        <v>823</v>
      </c>
      <c r="F217" s="166" t="s">
        <v>22</v>
      </c>
      <c r="G217" s="190">
        <v>42710</v>
      </c>
      <c r="H217" s="168"/>
      <c r="I217" s="169"/>
    </row>
    <row r="218" spans="1:9" s="170" customFormat="1" ht="38.25">
      <c r="A218" s="166" t="str">
        <f t="shared" si="28"/>
        <v>[Admin module-203]</v>
      </c>
      <c r="B218" s="166" t="s">
        <v>855</v>
      </c>
      <c r="C218" s="166" t="s">
        <v>1078</v>
      </c>
      <c r="D218" s="166" t="s">
        <v>907</v>
      </c>
      <c r="E218" s="166" t="s">
        <v>823</v>
      </c>
      <c r="F218" s="166" t="s">
        <v>22</v>
      </c>
      <c r="G218" s="190">
        <v>42710</v>
      </c>
      <c r="H218" s="168"/>
      <c r="I218" s="169"/>
    </row>
    <row r="219" spans="1:9" s="170" customFormat="1" ht="25.5">
      <c r="A219" s="166" t="str">
        <f t="shared" si="28"/>
        <v>[Admin module-204]</v>
      </c>
      <c r="B219" s="166" t="s">
        <v>1065</v>
      </c>
      <c r="C219" s="166" t="s">
        <v>1067</v>
      </c>
      <c r="D219" s="166" t="s">
        <v>724</v>
      </c>
      <c r="E219" s="166" t="s">
        <v>823</v>
      </c>
      <c r="F219" s="166" t="s">
        <v>22</v>
      </c>
      <c r="G219" s="190">
        <v>42710</v>
      </c>
      <c r="H219" s="168"/>
      <c r="I219" s="169"/>
    </row>
    <row r="220" spans="1:9" s="170" customFormat="1" ht="25.5">
      <c r="A220" s="166" t="str">
        <f t="shared" si="28"/>
        <v>[Admin module-205]</v>
      </c>
      <c r="B220" s="166" t="s">
        <v>1066</v>
      </c>
      <c r="C220" s="166" t="s">
        <v>1068</v>
      </c>
      <c r="D220" s="166" t="s">
        <v>724</v>
      </c>
      <c r="E220" s="166" t="s">
        <v>823</v>
      </c>
      <c r="F220" s="166" t="s">
        <v>22</v>
      </c>
      <c r="G220" s="190">
        <v>42710</v>
      </c>
      <c r="H220" s="168"/>
      <c r="I220" s="169"/>
    </row>
    <row r="221" spans="1:9" s="170" customFormat="1" ht="25.5">
      <c r="A221" s="166" t="str">
        <f t="shared" ref="A221:A224" si="29">IF(OR(B221&lt;B221&gt;"",D221&lt;&gt;""),"["&amp;TEXT($B$2,"##")&amp;"-"&amp;TEXT(ROW()-15,"##")&amp;"]","")</f>
        <v>[Admin module-206]</v>
      </c>
      <c r="B221" s="166" t="s">
        <v>1069</v>
      </c>
      <c r="C221" s="166" t="s">
        <v>1070</v>
      </c>
      <c r="D221" s="166" t="s">
        <v>724</v>
      </c>
      <c r="E221" s="166" t="s">
        <v>823</v>
      </c>
      <c r="F221" s="166" t="s">
        <v>22</v>
      </c>
      <c r="G221" s="190">
        <v>42710</v>
      </c>
      <c r="H221" s="168"/>
      <c r="I221" s="169"/>
    </row>
    <row r="222" spans="1:9" s="170" customFormat="1" ht="25.5">
      <c r="A222" s="166" t="str">
        <f t="shared" si="29"/>
        <v>[Admin module-207]</v>
      </c>
      <c r="B222" s="166" t="s">
        <v>1071</v>
      </c>
      <c r="C222" s="166" t="s">
        <v>1072</v>
      </c>
      <c r="D222" s="166" t="s">
        <v>1073</v>
      </c>
      <c r="E222" s="166" t="s">
        <v>823</v>
      </c>
      <c r="F222" s="166" t="s">
        <v>22</v>
      </c>
      <c r="G222" s="190">
        <v>42710</v>
      </c>
      <c r="H222" s="168"/>
      <c r="I222" s="169"/>
    </row>
    <row r="223" spans="1:9" s="195" customFormat="1" ht="25.5">
      <c r="A223" s="192" t="str">
        <f t="shared" si="29"/>
        <v>[Admin module-208]</v>
      </c>
      <c r="B223" s="192" t="s">
        <v>1074</v>
      </c>
      <c r="C223" s="192" t="s">
        <v>1075</v>
      </c>
      <c r="D223" s="192" t="s">
        <v>1076</v>
      </c>
      <c r="E223" s="192" t="s">
        <v>823</v>
      </c>
      <c r="F223" s="192" t="s">
        <v>24</v>
      </c>
      <c r="G223" s="190">
        <v>42710</v>
      </c>
      <c r="H223" s="193"/>
      <c r="I223" s="194"/>
    </row>
    <row r="224" spans="1:9" s="170" customFormat="1" ht="25.5">
      <c r="A224" s="166" t="str">
        <f t="shared" si="29"/>
        <v>[Admin module-209]</v>
      </c>
      <c r="B224" s="166" t="s">
        <v>957</v>
      </c>
      <c r="C224" s="166" t="s">
        <v>178</v>
      </c>
      <c r="D224" s="166" t="s">
        <v>1077</v>
      </c>
      <c r="E224" s="166" t="s">
        <v>823</v>
      </c>
      <c r="F224" s="166" t="s">
        <v>22</v>
      </c>
      <c r="G224" s="190">
        <v>42710</v>
      </c>
      <c r="H224" s="168"/>
      <c r="I224" s="169"/>
    </row>
    <row r="225" spans="1:9" s="195" customFormat="1" ht="51">
      <c r="A225" s="192" t="str">
        <f t="shared" ref="A225:A229" si="30">IF(OR(B223&lt;&gt;"",D223&lt;&gt;""),"["&amp;TEXT($B$2,"##")&amp;"-"&amp;TEXT(ROW()-14,"##")&amp;"]","")</f>
        <v>[Admin module-211]</v>
      </c>
      <c r="B225" s="192" t="s">
        <v>861</v>
      </c>
      <c r="C225" s="192" t="s">
        <v>1080</v>
      </c>
      <c r="D225" s="192" t="s">
        <v>863</v>
      </c>
      <c r="E225" s="192" t="s">
        <v>823</v>
      </c>
      <c r="F225" s="192" t="s">
        <v>24</v>
      </c>
      <c r="G225" s="190">
        <v>42710</v>
      </c>
      <c r="H225" s="193"/>
      <c r="I225" s="194"/>
    </row>
    <row r="226" spans="1:9" s="195" customFormat="1" ht="51">
      <c r="A226" s="192" t="str">
        <f t="shared" si="30"/>
        <v>[Admin module-212]</v>
      </c>
      <c r="B226" s="192" t="s">
        <v>865</v>
      </c>
      <c r="C226" s="192" t="s">
        <v>1081</v>
      </c>
      <c r="D226" s="192" t="s">
        <v>866</v>
      </c>
      <c r="E226" s="192" t="s">
        <v>823</v>
      </c>
      <c r="F226" s="192" t="s">
        <v>24</v>
      </c>
      <c r="G226" s="190">
        <v>42710</v>
      </c>
      <c r="H226" s="193"/>
      <c r="I226" s="194"/>
    </row>
    <row r="227" spans="1:9" s="195" customFormat="1" ht="63.75">
      <c r="A227" s="192" t="str">
        <f t="shared" si="30"/>
        <v>[Admin module-213]</v>
      </c>
      <c r="B227" s="192" t="s">
        <v>869</v>
      </c>
      <c r="C227" s="192" t="s">
        <v>1082</v>
      </c>
      <c r="D227" s="192" t="s">
        <v>868</v>
      </c>
      <c r="E227" s="192" t="s">
        <v>823</v>
      </c>
      <c r="F227" s="192" t="s">
        <v>24</v>
      </c>
      <c r="G227" s="190">
        <v>42710</v>
      </c>
      <c r="H227" s="193"/>
      <c r="I227" s="194"/>
    </row>
    <row r="228" spans="1:9" s="195" customFormat="1" ht="51">
      <c r="A228" s="192" t="str">
        <f t="shared" si="30"/>
        <v>[Admin module-214]</v>
      </c>
      <c r="B228" s="192" t="s">
        <v>871</v>
      </c>
      <c r="C228" s="192" t="s">
        <v>1083</v>
      </c>
      <c r="D228" s="192" t="s">
        <v>872</v>
      </c>
      <c r="E228" s="192" t="s">
        <v>823</v>
      </c>
      <c r="F228" s="192" t="s">
        <v>24</v>
      </c>
      <c r="G228" s="190">
        <v>42710</v>
      </c>
      <c r="H228" s="193"/>
      <c r="I228" s="194"/>
    </row>
    <row r="229" spans="1:9" s="195" customFormat="1" ht="51">
      <c r="A229" s="192" t="str">
        <f t="shared" si="30"/>
        <v>[Admin module-215]</v>
      </c>
      <c r="B229" s="192" t="s">
        <v>874</v>
      </c>
      <c r="C229" s="192" t="s">
        <v>1084</v>
      </c>
      <c r="D229" s="192" t="s">
        <v>875</v>
      </c>
      <c r="E229" s="192" t="s">
        <v>823</v>
      </c>
      <c r="F229" s="192" t="s">
        <v>24</v>
      </c>
      <c r="G229" s="190">
        <v>42710</v>
      </c>
      <c r="H229" s="193"/>
      <c r="I229" s="194"/>
    </row>
    <row r="230" spans="1:9" s="68" customFormat="1" ht="15.75" customHeight="1">
      <c r="A230" s="85"/>
      <c r="B230" s="85" t="s">
        <v>127</v>
      </c>
      <c r="C230" s="86"/>
      <c r="D230" s="86"/>
      <c r="E230" s="86"/>
      <c r="F230" s="86"/>
      <c r="G230" s="86"/>
      <c r="H230" s="87"/>
      <c r="I230" s="88"/>
    </row>
    <row r="231" spans="1:9" ht="114.75">
      <c r="A231" s="89" t="str">
        <f t="shared" ref="A231:A234" si="31">IF(OR(B231&lt;B231&gt;"",D231&lt;&gt;""),"["&amp;TEXT($B$2,"##")&amp;"-"&amp;TEXT(ROW()-15,"##")&amp;"]","")</f>
        <v>[Admin module-216]</v>
      </c>
      <c r="B231" s="89" t="s">
        <v>1085</v>
      </c>
      <c r="C231" s="89" t="s">
        <v>1086</v>
      </c>
      <c r="D231" s="89" t="s">
        <v>1087</v>
      </c>
      <c r="E231" s="89" t="s">
        <v>823</v>
      </c>
      <c r="F231" s="89" t="s">
        <v>22</v>
      </c>
      <c r="G231" s="191">
        <v>42710</v>
      </c>
      <c r="H231" s="96"/>
      <c r="I231" s="92"/>
    </row>
    <row r="232" spans="1:9" s="195" customFormat="1" ht="51">
      <c r="A232" s="192" t="str">
        <f t="shared" si="31"/>
        <v>[Admin module-217]</v>
      </c>
      <c r="B232" s="192" t="s">
        <v>1090</v>
      </c>
      <c r="C232" s="192" t="s">
        <v>1091</v>
      </c>
      <c r="D232" s="192" t="s">
        <v>1092</v>
      </c>
      <c r="E232" s="192" t="s">
        <v>823</v>
      </c>
      <c r="F232" s="192" t="s">
        <v>24</v>
      </c>
      <c r="G232" s="196">
        <v>42710</v>
      </c>
      <c r="H232" s="193"/>
      <c r="I232" s="194"/>
    </row>
    <row r="233" spans="1:9" s="170" customFormat="1" ht="25.5">
      <c r="A233" s="166" t="str">
        <f t="shared" si="31"/>
        <v>[Admin module-218]</v>
      </c>
      <c r="B233" s="166" t="s">
        <v>1093</v>
      </c>
      <c r="C233" s="166" t="s">
        <v>1094</v>
      </c>
      <c r="D233" s="166" t="s">
        <v>724</v>
      </c>
      <c r="E233" s="166" t="s">
        <v>823</v>
      </c>
      <c r="F233" s="166" t="s">
        <v>22</v>
      </c>
      <c r="G233" s="190">
        <v>42710</v>
      </c>
      <c r="H233" s="168"/>
      <c r="I233" s="169"/>
    </row>
    <row r="234" spans="1:9" s="170" customFormat="1" ht="25.5">
      <c r="A234" s="166" t="str">
        <f t="shared" si="31"/>
        <v>[Admin module-219]</v>
      </c>
      <c r="B234" s="166" t="s">
        <v>1042</v>
      </c>
      <c r="C234" s="166" t="s">
        <v>1043</v>
      </c>
      <c r="D234" s="166" t="s">
        <v>405</v>
      </c>
      <c r="E234" s="166" t="s">
        <v>823</v>
      </c>
      <c r="F234" s="166" t="s">
        <v>22</v>
      </c>
      <c r="G234" s="190">
        <v>42710</v>
      </c>
      <c r="H234" s="168"/>
      <c r="I234" s="169"/>
    </row>
    <row r="235" spans="1:9" s="170" customFormat="1">
      <c r="A235" s="166" t="str">
        <f t="shared" ref="A235" si="32">IF(OR(B235&lt;B235&gt;"",D235&lt;&gt;""),"["&amp;TEXT($B$2,"##")&amp;"-"&amp;TEXT(ROW()-15,"##")&amp;"]","")</f>
        <v>[Admin module-220]</v>
      </c>
      <c r="B235" s="166" t="s">
        <v>1098</v>
      </c>
      <c r="C235" s="166" t="s">
        <v>1099</v>
      </c>
      <c r="D235" s="166" t="s">
        <v>405</v>
      </c>
      <c r="E235" s="166" t="s">
        <v>823</v>
      </c>
      <c r="F235" s="166" t="s">
        <v>22</v>
      </c>
      <c r="G235" s="190">
        <v>42710</v>
      </c>
      <c r="H235" s="168"/>
      <c r="I235" s="169"/>
    </row>
    <row r="236" spans="1:9" s="170" customFormat="1">
      <c r="A236" s="166" t="str">
        <f t="shared" ref="A236" si="33">IF(OR(B236&lt;B236&gt;"",D236&lt;&gt;""),"["&amp;TEXT($B$2,"##")&amp;"-"&amp;TEXT(ROW()-15,"##")&amp;"]","")</f>
        <v>[Admin module-221]</v>
      </c>
      <c r="B236" s="166" t="s">
        <v>423</v>
      </c>
      <c r="C236" s="166" t="s">
        <v>1100</v>
      </c>
      <c r="D236" s="166" t="s">
        <v>405</v>
      </c>
      <c r="E236" s="166" t="s">
        <v>823</v>
      </c>
      <c r="F236" s="166" t="s">
        <v>22</v>
      </c>
      <c r="G236" s="190">
        <v>42710</v>
      </c>
      <c r="H236" s="168"/>
      <c r="I236" s="169"/>
    </row>
    <row r="237" spans="1:9" s="170" customFormat="1" ht="25.5">
      <c r="A237" s="166" t="str">
        <f t="shared" ref="A237:A238" si="34">IF(OR(B237&lt;B237&gt;"",D237&lt;&gt;""),"["&amp;TEXT($B$2,"##")&amp;"-"&amp;TEXT(ROW()-15,"##")&amp;"]","")</f>
        <v>[Admin module-222]</v>
      </c>
      <c r="B237" s="166" t="s">
        <v>1101</v>
      </c>
      <c r="C237" s="166" t="s">
        <v>1102</v>
      </c>
      <c r="D237" s="166" t="s">
        <v>405</v>
      </c>
      <c r="E237" s="166" t="s">
        <v>823</v>
      </c>
      <c r="F237" s="166" t="s">
        <v>22</v>
      </c>
      <c r="G237" s="190">
        <v>42710</v>
      </c>
      <c r="H237" s="168"/>
      <c r="I237" s="169"/>
    </row>
    <row r="238" spans="1:9" s="170" customFormat="1" ht="25.5">
      <c r="A238" s="166" t="str">
        <f t="shared" si="34"/>
        <v>[Admin module-223]</v>
      </c>
      <c r="B238" s="166" t="s">
        <v>531</v>
      </c>
      <c r="C238" s="166" t="s">
        <v>1036</v>
      </c>
      <c r="D238" s="166" t="s">
        <v>724</v>
      </c>
      <c r="E238" s="166" t="s">
        <v>823</v>
      </c>
      <c r="F238" s="166" t="s">
        <v>22</v>
      </c>
      <c r="G238" s="190">
        <v>42710</v>
      </c>
      <c r="H238" s="168"/>
      <c r="I238" s="169"/>
    </row>
    <row r="239" spans="1:9" s="170" customFormat="1" ht="25.5">
      <c r="A239" s="166" t="str">
        <f t="shared" ref="A239" si="35">IF(OR(B239&lt;B239&gt;"",D239&lt;&gt;""),"["&amp;TEXT($B$2,"##")&amp;"-"&amp;TEXT(ROW()-15,"##")&amp;"]","")</f>
        <v>[Admin module-224]</v>
      </c>
      <c r="B239" s="166" t="s">
        <v>1103</v>
      </c>
      <c r="C239" s="166" t="s">
        <v>1037</v>
      </c>
      <c r="D239" s="166" t="s">
        <v>724</v>
      </c>
      <c r="E239" s="166" t="s">
        <v>823</v>
      </c>
      <c r="F239" s="166" t="s">
        <v>22</v>
      </c>
      <c r="G239" s="190">
        <v>42710</v>
      </c>
      <c r="H239" s="168"/>
      <c r="I239" s="169"/>
    </row>
    <row r="240" spans="1:9" s="170" customFormat="1" ht="25.5">
      <c r="A240" s="166" t="str">
        <f t="shared" ref="A240:A252" si="36">IF(OR(B240&lt;B240&gt;"",D240&lt;&gt;""),"["&amp;TEXT($B$2,"##")&amp;"-"&amp;TEXT(ROW()-15,"##")&amp;"]","")</f>
        <v>[Admin module-225]</v>
      </c>
      <c r="B240" s="166" t="s">
        <v>1095</v>
      </c>
      <c r="C240" s="166" t="s">
        <v>1096</v>
      </c>
      <c r="D240" s="166" t="s">
        <v>1097</v>
      </c>
      <c r="E240" s="166" t="s">
        <v>823</v>
      </c>
      <c r="F240" s="166" t="s">
        <v>22</v>
      </c>
      <c r="G240" s="190">
        <v>42710</v>
      </c>
      <c r="H240" s="168"/>
      <c r="I240" s="169"/>
    </row>
    <row r="241" spans="1:9" s="170" customFormat="1" ht="51">
      <c r="A241" s="166" t="str">
        <f t="shared" si="36"/>
        <v>[Admin module-226]</v>
      </c>
      <c r="B241" s="166" t="s">
        <v>1104</v>
      </c>
      <c r="C241" s="166" t="s">
        <v>975</v>
      </c>
      <c r="D241" s="166" t="s">
        <v>123</v>
      </c>
      <c r="E241" s="166" t="s">
        <v>823</v>
      </c>
      <c r="F241" s="166" t="s">
        <v>22</v>
      </c>
      <c r="G241" s="190">
        <v>42710</v>
      </c>
      <c r="H241" s="168"/>
      <c r="I241" s="169"/>
    </row>
    <row r="242" spans="1:9" s="201" customFormat="1" ht="51">
      <c r="A242" s="197" t="str">
        <f t="shared" si="36"/>
        <v>[Admin module-227]</v>
      </c>
      <c r="B242" s="197" t="s">
        <v>1105</v>
      </c>
      <c r="C242" s="197" t="s">
        <v>1106</v>
      </c>
      <c r="D242" s="197" t="s">
        <v>1017</v>
      </c>
      <c r="E242" s="197" t="s">
        <v>823</v>
      </c>
      <c r="F242" s="197" t="s">
        <v>24</v>
      </c>
      <c r="G242" s="198">
        <v>42710</v>
      </c>
      <c r="H242" s="199"/>
      <c r="I242" s="200"/>
    </row>
    <row r="243" spans="1:9" s="170" customFormat="1" ht="38.25">
      <c r="A243" s="166" t="str">
        <f t="shared" si="36"/>
        <v>[Admin module-228]</v>
      </c>
      <c r="B243" s="166" t="s">
        <v>1107</v>
      </c>
      <c r="C243" s="166" t="s">
        <v>1108</v>
      </c>
      <c r="D243" s="166" t="s">
        <v>1109</v>
      </c>
      <c r="E243" s="166" t="s">
        <v>823</v>
      </c>
      <c r="F243" s="166" t="s">
        <v>22</v>
      </c>
      <c r="G243" s="190">
        <v>42710</v>
      </c>
      <c r="H243" s="168"/>
      <c r="I243" s="169"/>
    </row>
    <row r="244" spans="1:9" s="170" customFormat="1" ht="51">
      <c r="A244" s="166" t="str">
        <f t="shared" si="36"/>
        <v>[Admin module-229]</v>
      </c>
      <c r="B244" s="166" t="s">
        <v>1110</v>
      </c>
      <c r="C244" s="166" t="s">
        <v>1111</v>
      </c>
      <c r="D244" s="166" t="s">
        <v>1112</v>
      </c>
      <c r="E244" s="166" t="s">
        <v>823</v>
      </c>
      <c r="F244" s="166" t="s">
        <v>22</v>
      </c>
      <c r="G244" s="190">
        <v>42710</v>
      </c>
      <c r="H244" s="168"/>
      <c r="I244" s="169"/>
    </row>
    <row r="245" spans="1:9" s="170" customFormat="1" ht="63.75">
      <c r="A245" s="166" t="str">
        <f t="shared" si="36"/>
        <v>[Admin module-230]</v>
      </c>
      <c r="B245" s="166" t="s">
        <v>1113</v>
      </c>
      <c r="C245" s="166" t="s">
        <v>1114</v>
      </c>
      <c r="D245" s="166" t="s">
        <v>1115</v>
      </c>
      <c r="E245" s="166" t="s">
        <v>823</v>
      </c>
      <c r="F245" s="166" t="s">
        <v>22</v>
      </c>
      <c r="G245" s="190">
        <v>42710</v>
      </c>
      <c r="H245" s="168"/>
      <c r="I245" s="169"/>
    </row>
    <row r="246" spans="1:9" s="170" customFormat="1" ht="63.75">
      <c r="A246" s="166" t="str">
        <f t="shared" si="36"/>
        <v>[Admin module-231]</v>
      </c>
      <c r="B246" s="166" t="s">
        <v>1116</v>
      </c>
      <c r="C246" s="166" t="s">
        <v>1117</v>
      </c>
      <c r="D246" s="166" t="s">
        <v>1115</v>
      </c>
      <c r="E246" s="166" t="s">
        <v>823</v>
      </c>
      <c r="F246" s="166" t="s">
        <v>22</v>
      </c>
      <c r="G246" s="190">
        <v>42710</v>
      </c>
      <c r="H246" s="168"/>
      <c r="I246" s="169"/>
    </row>
    <row r="247" spans="1:9" s="170" customFormat="1" ht="51">
      <c r="A247" s="166" t="str">
        <f t="shared" si="36"/>
        <v>[Admin module-232]</v>
      </c>
      <c r="B247" s="166" t="s">
        <v>1060</v>
      </c>
      <c r="C247" s="166" t="s">
        <v>1086</v>
      </c>
      <c r="D247" s="166" t="s">
        <v>1118</v>
      </c>
      <c r="E247" s="166" t="s">
        <v>823</v>
      </c>
      <c r="F247" s="166" t="s">
        <v>22</v>
      </c>
      <c r="G247" s="190">
        <v>42710</v>
      </c>
      <c r="H247" s="168"/>
      <c r="I247" s="169"/>
    </row>
    <row r="248" spans="1:9" s="170" customFormat="1" ht="51">
      <c r="A248" s="166" t="str">
        <f t="shared" si="36"/>
        <v>[Admin module-233]</v>
      </c>
      <c r="B248" s="166" t="s">
        <v>902</v>
      </c>
      <c r="C248" s="166" t="s">
        <v>1086</v>
      </c>
      <c r="D248" s="166" t="s">
        <v>1119</v>
      </c>
      <c r="E248" s="166" t="s">
        <v>823</v>
      </c>
      <c r="F248" s="166" t="s">
        <v>22</v>
      </c>
      <c r="G248" s="190">
        <v>42710</v>
      </c>
      <c r="H248" s="168"/>
      <c r="I248" s="169"/>
    </row>
    <row r="249" spans="1:9" s="170" customFormat="1" ht="51">
      <c r="A249" s="166" t="str">
        <f t="shared" si="36"/>
        <v>[Admin module-234]</v>
      </c>
      <c r="B249" s="166" t="s">
        <v>1121</v>
      </c>
      <c r="C249" s="166" t="s">
        <v>1086</v>
      </c>
      <c r="D249" s="166" t="s">
        <v>1120</v>
      </c>
      <c r="E249" s="166" t="s">
        <v>823</v>
      </c>
      <c r="F249" s="166" t="s">
        <v>22</v>
      </c>
      <c r="G249" s="190">
        <v>42710</v>
      </c>
      <c r="H249" s="168"/>
      <c r="I249" s="169"/>
    </row>
    <row r="250" spans="1:9" s="170" customFormat="1" ht="51">
      <c r="A250" s="166" t="str">
        <f t="shared" si="36"/>
        <v>[Admin module-235]</v>
      </c>
      <c r="B250" s="166" t="s">
        <v>1123</v>
      </c>
      <c r="C250" s="166" t="s">
        <v>1086</v>
      </c>
      <c r="D250" s="166" t="s">
        <v>1122</v>
      </c>
      <c r="E250" s="166" t="s">
        <v>823</v>
      </c>
      <c r="F250" s="166" t="s">
        <v>22</v>
      </c>
      <c r="G250" s="190">
        <v>42710</v>
      </c>
      <c r="H250" s="168"/>
      <c r="I250" s="169"/>
    </row>
    <row r="251" spans="1:9" s="170" customFormat="1" ht="51">
      <c r="A251" s="166" t="str">
        <f t="shared" si="36"/>
        <v>[Admin module-236]</v>
      </c>
      <c r="B251" s="166" t="s">
        <v>906</v>
      </c>
      <c r="C251" s="166" t="s">
        <v>1086</v>
      </c>
      <c r="D251" s="166" t="s">
        <v>907</v>
      </c>
      <c r="E251" s="166" t="s">
        <v>823</v>
      </c>
      <c r="F251" s="166" t="s">
        <v>22</v>
      </c>
      <c r="G251" s="190">
        <v>42710</v>
      </c>
      <c r="H251" s="168"/>
      <c r="I251" s="169"/>
    </row>
    <row r="252" spans="1:9" s="170" customFormat="1" ht="102">
      <c r="A252" s="166" t="str">
        <f t="shared" si="36"/>
        <v>[Admin module-237]</v>
      </c>
      <c r="B252" s="166" t="s">
        <v>1124</v>
      </c>
      <c r="C252" s="166" t="s">
        <v>1125</v>
      </c>
      <c r="D252" s="166" t="s">
        <v>1126</v>
      </c>
      <c r="E252" s="166" t="s">
        <v>823</v>
      </c>
      <c r="F252" s="166" t="s">
        <v>22</v>
      </c>
      <c r="G252" s="190">
        <v>42710</v>
      </c>
      <c r="H252" s="168"/>
      <c r="I252" s="169"/>
    </row>
    <row r="253" spans="1:9" s="170" customFormat="1">
      <c r="A253" s="166" t="str">
        <f t="shared" ref="A253:A257" si="37">IF(OR(B253&lt;B253&gt;"",D253&lt;&gt;""),"["&amp;TEXT($B$2,"##")&amp;"-"&amp;TEXT(ROW()-15,"##")&amp;"]","")</f>
        <v>[Admin module-238]</v>
      </c>
      <c r="B253" s="166" t="s">
        <v>1098</v>
      </c>
      <c r="C253" s="166" t="s">
        <v>1099</v>
      </c>
      <c r="D253" s="166" t="s">
        <v>405</v>
      </c>
      <c r="E253" s="166" t="s">
        <v>823</v>
      </c>
      <c r="F253" s="166" t="s">
        <v>22</v>
      </c>
      <c r="G253" s="190">
        <v>42710</v>
      </c>
      <c r="H253" s="168"/>
      <c r="I253" s="169"/>
    </row>
    <row r="254" spans="1:9" s="170" customFormat="1">
      <c r="A254" s="166" t="str">
        <f t="shared" si="37"/>
        <v>[Admin module-239]</v>
      </c>
      <c r="B254" s="166" t="s">
        <v>423</v>
      </c>
      <c r="C254" s="166" t="s">
        <v>1100</v>
      </c>
      <c r="D254" s="166" t="s">
        <v>405</v>
      </c>
      <c r="E254" s="166" t="s">
        <v>823</v>
      </c>
      <c r="F254" s="166" t="s">
        <v>22</v>
      </c>
      <c r="G254" s="190">
        <v>42710</v>
      </c>
      <c r="H254" s="168"/>
      <c r="I254" s="169"/>
    </row>
    <row r="255" spans="1:9" s="170" customFormat="1" ht="25.5">
      <c r="A255" s="166" t="str">
        <f t="shared" si="37"/>
        <v>[Admin module-240]</v>
      </c>
      <c r="B255" s="166" t="s">
        <v>1101</v>
      </c>
      <c r="C255" s="166" t="s">
        <v>1102</v>
      </c>
      <c r="D255" s="166" t="s">
        <v>405</v>
      </c>
      <c r="E255" s="166" t="s">
        <v>823</v>
      </c>
      <c r="F255" s="166" t="s">
        <v>22</v>
      </c>
      <c r="G255" s="190">
        <v>42710</v>
      </c>
      <c r="H255" s="168"/>
      <c r="I255" s="169"/>
    </row>
    <row r="256" spans="1:9" s="170" customFormat="1" ht="25.5">
      <c r="A256" s="166" t="str">
        <f t="shared" si="37"/>
        <v>[Admin module-241]</v>
      </c>
      <c r="B256" s="166" t="s">
        <v>531</v>
      </c>
      <c r="C256" s="166" t="s">
        <v>1036</v>
      </c>
      <c r="D256" s="166" t="s">
        <v>724</v>
      </c>
      <c r="E256" s="166" t="s">
        <v>823</v>
      </c>
      <c r="F256" s="166" t="s">
        <v>22</v>
      </c>
      <c r="G256" s="190">
        <v>42710</v>
      </c>
      <c r="H256" s="168"/>
      <c r="I256" s="169"/>
    </row>
    <row r="257" spans="1:9" s="170" customFormat="1" ht="25.5">
      <c r="A257" s="166" t="str">
        <f t="shared" si="37"/>
        <v>[Admin module-242]</v>
      </c>
      <c r="B257" s="166" t="s">
        <v>1103</v>
      </c>
      <c r="C257" s="166" t="s">
        <v>1037</v>
      </c>
      <c r="D257" s="166" t="s">
        <v>724</v>
      </c>
      <c r="E257" s="166" t="s">
        <v>823</v>
      </c>
      <c r="F257" s="166" t="s">
        <v>22</v>
      </c>
      <c r="G257" s="190">
        <v>42710</v>
      </c>
      <c r="H257" s="168"/>
      <c r="I257" s="169"/>
    </row>
    <row r="258" spans="1:9" s="170" customFormat="1" ht="51">
      <c r="A258" s="166" t="str">
        <f t="shared" ref="A258:A266" si="38">IF(OR(B258&lt;B258&gt;"",D258&lt;&gt;""),"["&amp;TEXT($B$2,"##")&amp;"-"&amp;TEXT(ROW()-15,"##")&amp;"]","")</f>
        <v>[Admin module-243]</v>
      </c>
      <c r="B258" s="166" t="s">
        <v>1127</v>
      </c>
      <c r="C258" s="166" t="s">
        <v>975</v>
      </c>
      <c r="D258" s="166" t="s">
        <v>123</v>
      </c>
      <c r="E258" s="166" t="s">
        <v>823</v>
      </c>
      <c r="F258" s="166" t="s">
        <v>22</v>
      </c>
      <c r="G258" s="190">
        <v>42710</v>
      </c>
      <c r="H258" s="168"/>
      <c r="I258" s="169"/>
    </row>
    <row r="259" spans="1:9" s="201" customFormat="1" ht="63.75">
      <c r="A259" s="197" t="str">
        <f t="shared" si="38"/>
        <v>[Admin module-244]</v>
      </c>
      <c r="B259" s="197" t="s">
        <v>1130</v>
      </c>
      <c r="C259" s="197" t="s">
        <v>1131</v>
      </c>
      <c r="D259" s="197" t="s">
        <v>1017</v>
      </c>
      <c r="E259" s="197" t="s">
        <v>823</v>
      </c>
      <c r="F259" s="197" t="s">
        <v>24</v>
      </c>
      <c r="G259" s="198">
        <v>42710</v>
      </c>
      <c r="H259" s="199"/>
      <c r="I259" s="200"/>
    </row>
    <row r="260" spans="1:9" s="170" customFormat="1" ht="51">
      <c r="A260" s="166" t="str">
        <f t="shared" si="38"/>
        <v>[Admin module-245]</v>
      </c>
      <c r="B260" s="166" t="s">
        <v>1132</v>
      </c>
      <c r="C260" s="166" t="s">
        <v>1133</v>
      </c>
      <c r="D260" s="166" t="s">
        <v>1109</v>
      </c>
      <c r="E260" s="166" t="s">
        <v>823</v>
      </c>
      <c r="F260" s="166" t="s">
        <v>22</v>
      </c>
      <c r="G260" s="190">
        <v>42710</v>
      </c>
      <c r="H260" s="168"/>
      <c r="I260" s="169"/>
    </row>
    <row r="261" spans="1:9" s="170" customFormat="1" ht="51">
      <c r="A261" s="166" t="str">
        <f t="shared" si="38"/>
        <v>[Admin module-246]</v>
      </c>
      <c r="B261" s="166" t="s">
        <v>1134</v>
      </c>
      <c r="C261" s="166" t="s">
        <v>1135</v>
      </c>
      <c r="D261" s="166" t="s">
        <v>1112</v>
      </c>
      <c r="E261" s="166" t="s">
        <v>823</v>
      </c>
      <c r="F261" s="166" t="s">
        <v>22</v>
      </c>
      <c r="G261" s="190">
        <v>42710</v>
      </c>
      <c r="H261" s="168"/>
      <c r="I261" s="169"/>
    </row>
    <row r="262" spans="1:9" s="170" customFormat="1" ht="51">
      <c r="A262" s="166" t="str">
        <f t="shared" si="38"/>
        <v>[Admin module-247]</v>
      </c>
      <c r="B262" s="166" t="s">
        <v>1128</v>
      </c>
      <c r="C262" s="166" t="s">
        <v>1114</v>
      </c>
      <c r="D262" s="166" t="s">
        <v>1115</v>
      </c>
      <c r="E262" s="166" t="s">
        <v>823</v>
      </c>
      <c r="F262" s="166" t="s">
        <v>22</v>
      </c>
      <c r="G262" s="190">
        <v>42710</v>
      </c>
      <c r="H262" s="168"/>
      <c r="I262" s="169"/>
    </row>
    <row r="263" spans="1:9" s="170" customFormat="1" ht="51">
      <c r="A263" s="166" t="str">
        <f t="shared" si="38"/>
        <v>[Admin module-248]</v>
      </c>
      <c r="B263" s="166" t="s">
        <v>1129</v>
      </c>
      <c r="C263" s="166" t="s">
        <v>1117</v>
      </c>
      <c r="D263" s="166" t="s">
        <v>1115</v>
      </c>
      <c r="E263" s="166" t="s">
        <v>823</v>
      </c>
      <c r="F263" s="166" t="s">
        <v>22</v>
      </c>
      <c r="G263" s="190">
        <v>42710</v>
      </c>
      <c r="H263" s="168"/>
      <c r="I263" s="169"/>
    </row>
    <row r="264" spans="1:9" s="170" customFormat="1" ht="63.75">
      <c r="A264" s="166" t="str">
        <f t="shared" si="38"/>
        <v>[Admin module-249]</v>
      </c>
      <c r="B264" s="166" t="s">
        <v>957</v>
      </c>
      <c r="C264" s="166" t="s">
        <v>1136</v>
      </c>
      <c r="D264" s="166" t="s">
        <v>1137</v>
      </c>
      <c r="E264" s="166" t="s">
        <v>823</v>
      </c>
      <c r="F264" s="166" t="s">
        <v>22</v>
      </c>
      <c r="G264" s="190">
        <v>42710</v>
      </c>
      <c r="H264" s="168"/>
      <c r="I264" s="169"/>
    </row>
    <row r="265" spans="1:9" s="170" customFormat="1" ht="76.5">
      <c r="A265" s="166" t="str">
        <f t="shared" si="38"/>
        <v>[Admin module-250]</v>
      </c>
      <c r="B265" s="166" t="s">
        <v>1138</v>
      </c>
      <c r="C265" s="166" t="s">
        <v>1139</v>
      </c>
      <c r="D265" s="166" t="s">
        <v>1140</v>
      </c>
      <c r="E265" s="166" t="s">
        <v>823</v>
      </c>
      <c r="F265" s="166" t="s">
        <v>22</v>
      </c>
      <c r="G265" s="190">
        <v>42710</v>
      </c>
      <c r="H265" s="168"/>
      <c r="I265" s="169"/>
    </row>
    <row r="266" spans="1:9" s="170" customFormat="1" ht="76.5">
      <c r="A266" s="166" t="str">
        <f t="shared" si="38"/>
        <v>[Admin module-251]</v>
      </c>
      <c r="B266" s="166" t="s">
        <v>1141</v>
      </c>
      <c r="C266" s="166" t="s">
        <v>1142</v>
      </c>
      <c r="D266" s="166" t="s">
        <v>1143</v>
      </c>
      <c r="E266" s="166" t="s">
        <v>823</v>
      </c>
      <c r="F266" s="166" t="s">
        <v>22</v>
      </c>
      <c r="G266" s="190">
        <v>42710</v>
      </c>
      <c r="H266" s="168"/>
      <c r="I266" s="169"/>
    </row>
    <row r="267" spans="1:9" s="195" customFormat="1" ht="63.75">
      <c r="A267" s="192" t="str">
        <f t="shared" ref="A267:A271" si="39">IF(OR(B265&lt;&gt;"",D265&lt;&gt;""),"["&amp;TEXT($B$2,"##")&amp;"-"&amp;TEXT(ROW()-14,"##")&amp;"]","")</f>
        <v>[Admin module-253]</v>
      </c>
      <c r="B267" s="192" t="s">
        <v>861</v>
      </c>
      <c r="C267" s="192" t="s">
        <v>1144</v>
      </c>
      <c r="D267" s="192" t="s">
        <v>863</v>
      </c>
      <c r="E267" s="192" t="s">
        <v>823</v>
      </c>
      <c r="F267" s="192" t="s">
        <v>24</v>
      </c>
      <c r="G267" s="190">
        <v>42710</v>
      </c>
      <c r="H267" s="193"/>
      <c r="I267" s="194"/>
    </row>
    <row r="268" spans="1:9" s="195" customFormat="1" ht="63.75">
      <c r="A268" s="192" t="str">
        <f t="shared" si="39"/>
        <v>[Admin module-254]</v>
      </c>
      <c r="B268" s="192" t="s">
        <v>865</v>
      </c>
      <c r="C268" s="192" t="s">
        <v>1145</v>
      </c>
      <c r="D268" s="192" t="s">
        <v>866</v>
      </c>
      <c r="E268" s="192" t="s">
        <v>823</v>
      </c>
      <c r="F268" s="192" t="s">
        <v>24</v>
      </c>
      <c r="G268" s="190">
        <v>42710</v>
      </c>
      <c r="H268" s="193"/>
      <c r="I268" s="194"/>
    </row>
    <row r="269" spans="1:9" s="195" customFormat="1" ht="63.75">
      <c r="A269" s="192" t="str">
        <f t="shared" si="39"/>
        <v>[Admin module-255]</v>
      </c>
      <c r="B269" s="192" t="s">
        <v>869</v>
      </c>
      <c r="C269" s="192" t="s">
        <v>1146</v>
      </c>
      <c r="D269" s="192" t="s">
        <v>868</v>
      </c>
      <c r="E269" s="192" t="s">
        <v>823</v>
      </c>
      <c r="F269" s="192" t="s">
        <v>24</v>
      </c>
      <c r="G269" s="190">
        <v>42710</v>
      </c>
      <c r="H269" s="193"/>
      <c r="I269" s="194"/>
    </row>
    <row r="270" spans="1:9" s="195" customFormat="1" ht="63.75">
      <c r="A270" s="192" t="str">
        <f t="shared" si="39"/>
        <v>[Admin module-256]</v>
      </c>
      <c r="B270" s="192" t="s">
        <v>871</v>
      </c>
      <c r="C270" s="192" t="s">
        <v>1147</v>
      </c>
      <c r="D270" s="192" t="s">
        <v>872</v>
      </c>
      <c r="E270" s="192" t="s">
        <v>823</v>
      </c>
      <c r="F270" s="192" t="s">
        <v>24</v>
      </c>
      <c r="G270" s="190">
        <v>42710</v>
      </c>
      <c r="H270" s="193"/>
      <c r="I270" s="194"/>
    </row>
    <row r="271" spans="1:9" s="195" customFormat="1" ht="63.75">
      <c r="A271" s="192" t="str">
        <f t="shared" si="39"/>
        <v>[Admin module-257]</v>
      </c>
      <c r="B271" s="192" t="s">
        <v>874</v>
      </c>
      <c r="C271" s="192" t="s">
        <v>1148</v>
      </c>
      <c r="D271" s="192" t="s">
        <v>875</v>
      </c>
      <c r="E271" s="192" t="s">
        <v>823</v>
      </c>
      <c r="F271" s="192" t="s">
        <v>24</v>
      </c>
      <c r="G271" s="190">
        <v>42710</v>
      </c>
      <c r="H271" s="193"/>
      <c r="I271" s="194"/>
    </row>
    <row r="272" spans="1:9" s="68" customFormat="1" ht="15.75" customHeight="1">
      <c r="A272" s="85"/>
      <c r="B272" s="85" t="s">
        <v>1214</v>
      </c>
      <c r="C272" s="86"/>
      <c r="D272" s="86"/>
      <c r="E272" s="86"/>
      <c r="F272" s="86"/>
      <c r="G272" s="86"/>
      <c r="H272" s="87"/>
      <c r="I272" s="88"/>
    </row>
    <row r="273" spans="1:9" ht="114.75">
      <c r="A273" s="89" t="str">
        <f t="shared" ref="A273:A276" si="40">IF(OR(B273&lt;B273&gt;"",D273&lt;&gt;""),"["&amp;TEXT($B$2,"##")&amp;"-"&amp;TEXT(ROW()-15,"##")&amp;"]","")</f>
        <v>[Admin module-258]</v>
      </c>
      <c r="B273" s="89" t="s">
        <v>1215</v>
      </c>
      <c r="C273" s="89" t="s">
        <v>1216</v>
      </c>
      <c r="D273" s="89" t="s">
        <v>1217</v>
      </c>
      <c r="E273" s="89" t="s">
        <v>823</v>
      </c>
      <c r="F273" s="89" t="s">
        <v>22</v>
      </c>
      <c r="G273" s="191">
        <v>42710</v>
      </c>
      <c r="H273" s="96"/>
      <c r="I273" s="92"/>
    </row>
    <row r="274" spans="1:9" s="170" customFormat="1" ht="25.5">
      <c r="A274" s="166" t="str">
        <f>IF(OR(B274&lt;B274&gt;"",D274&lt;&gt;""),"["&amp;TEXT($B$2,"##")&amp;"-"&amp;TEXT(ROW()-15,"##")&amp;"]","")</f>
        <v>[Admin module-259]</v>
      </c>
      <c r="B274" s="166" t="s">
        <v>1042</v>
      </c>
      <c r="C274" s="166" t="s">
        <v>1043</v>
      </c>
      <c r="D274" s="166" t="s">
        <v>405</v>
      </c>
      <c r="E274" s="166" t="s">
        <v>823</v>
      </c>
      <c r="F274" s="166" t="s">
        <v>22</v>
      </c>
      <c r="G274" s="190">
        <v>42710</v>
      </c>
      <c r="H274" s="168"/>
      <c r="I274" s="169"/>
    </row>
    <row r="275" spans="1:9" s="195" customFormat="1" ht="51">
      <c r="A275" s="192" t="str">
        <f t="shared" si="40"/>
        <v>[Admin module-260]</v>
      </c>
      <c r="B275" s="192" t="s">
        <v>1218</v>
      </c>
      <c r="C275" s="192" t="s">
        <v>1216</v>
      </c>
      <c r="D275" s="192" t="s">
        <v>1219</v>
      </c>
      <c r="E275" s="192" t="s">
        <v>823</v>
      </c>
      <c r="F275" s="192" t="s">
        <v>24</v>
      </c>
      <c r="G275" s="196">
        <v>42710</v>
      </c>
      <c r="H275" s="193"/>
      <c r="I275" s="194"/>
    </row>
    <row r="276" spans="1:9" s="170" customFormat="1" ht="63.75">
      <c r="A276" s="166" t="str">
        <f t="shared" si="40"/>
        <v>[Admin module-261]</v>
      </c>
      <c r="B276" s="166" t="s">
        <v>1220</v>
      </c>
      <c r="C276" s="166" t="s">
        <v>1221</v>
      </c>
      <c r="D276" s="166" t="s">
        <v>1222</v>
      </c>
      <c r="E276" s="166" t="s">
        <v>823</v>
      </c>
      <c r="F276" s="166" t="s">
        <v>22</v>
      </c>
      <c r="G276" s="190">
        <v>42710</v>
      </c>
      <c r="H276" s="168"/>
      <c r="I276" s="169"/>
    </row>
    <row r="277" spans="1:9" s="170" customFormat="1" ht="51">
      <c r="A277" s="166" t="str">
        <f>IF(OR(B277&lt;B277&gt;"",D277&lt;&gt;""),"["&amp;TEXT($B$2,"##")&amp;"-"&amp;TEXT(ROW()-15,"##")&amp;"]","")</f>
        <v>[Admin module-262]</v>
      </c>
      <c r="B277" s="166" t="s">
        <v>1223</v>
      </c>
      <c r="C277" s="166" t="s">
        <v>1216</v>
      </c>
      <c r="D277" s="166" t="s">
        <v>1224</v>
      </c>
      <c r="E277" s="166" t="s">
        <v>823</v>
      </c>
      <c r="F277" s="166" t="s">
        <v>22</v>
      </c>
      <c r="G277" s="190">
        <v>42710</v>
      </c>
      <c r="H277" s="168"/>
      <c r="I277" s="169"/>
    </row>
    <row r="278" spans="1:9" s="170" customFormat="1" ht="51">
      <c r="A278" s="166" t="str">
        <f>IF(OR(B278&lt;B278&gt;"",D278&lt;&gt;""),"["&amp;TEXT($B$2,"##")&amp;"-"&amp;TEXT(ROW()-15,"##")&amp;"]","")</f>
        <v>[Admin module-263]</v>
      </c>
      <c r="B278" s="166" t="s">
        <v>1225</v>
      </c>
      <c r="C278" s="166" t="s">
        <v>1216</v>
      </c>
      <c r="D278" s="166" t="s">
        <v>1226</v>
      </c>
      <c r="E278" s="166" t="s">
        <v>823</v>
      </c>
      <c r="F278" s="166" t="s">
        <v>22</v>
      </c>
      <c r="G278" s="190">
        <v>42710</v>
      </c>
      <c r="H278" s="168"/>
      <c r="I278" s="169"/>
    </row>
    <row r="279" spans="1:9" s="170" customFormat="1" ht="51">
      <c r="A279" s="166" t="str">
        <f>IF(OR(B279&lt;B279&gt;"",D279&lt;&gt;""),"["&amp;TEXT($B$2,"##")&amp;"-"&amp;TEXT(ROW()-15,"##")&amp;"]","")</f>
        <v>[Admin module-264]</v>
      </c>
      <c r="B279" s="166" t="s">
        <v>1227</v>
      </c>
      <c r="C279" s="166" t="s">
        <v>1216</v>
      </c>
      <c r="D279" s="166" t="s">
        <v>1228</v>
      </c>
      <c r="E279" s="166" t="s">
        <v>823</v>
      </c>
      <c r="F279" s="166" t="s">
        <v>22</v>
      </c>
      <c r="G279" s="190">
        <v>42710</v>
      </c>
      <c r="H279" s="168"/>
      <c r="I279" s="169"/>
    </row>
    <row r="280" spans="1:9" s="170" customFormat="1" ht="51">
      <c r="A280" s="166" t="str">
        <f>IF(OR(B280&lt;B280&gt;"",D280&lt;&gt;""),"["&amp;TEXT($B$2,"##")&amp;"-"&amp;TEXT(ROW()-15,"##")&amp;"]","")</f>
        <v>[Admin module-265]</v>
      </c>
      <c r="B280" s="166" t="s">
        <v>1229</v>
      </c>
      <c r="C280" s="166" t="s">
        <v>1216</v>
      </c>
      <c r="D280" s="166" t="s">
        <v>1230</v>
      </c>
      <c r="E280" s="166" t="s">
        <v>823</v>
      </c>
      <c r="F280" s="166" t="s">
        <v>22</v>
      </c>
      <c r="G280" s="190">
        <v>42710</v>
      </c>
      <c r="H280" s="168"/>
      <c r="I280" s="169"/>
    </row>
    <row r="281" spans="1:9" s="201" customFormat="1" ht="51">
      <c r="A281" s="197" t="str">
        <f>IF(OR(B281&lt;B281&gt;"",D281&lt;&gt;""),"["&amp;TEXT($B$2,"##")&amp;"-"&amp;TEXT(ROW()-15,"##")&amp;"]","")</f>
        <v>[Admin module-266]</v>
      </c>
      <c r="B281" s="197" t="s">
        <v>855</v>
      </c>
      <c r="C281" s="197" t="s">
        <v>1216</v>
      </c>
      <c r="D281" s="197"/>
      <c r="E281" s="197"/>
      <c r="F281" s="197" t="s">
        <v>24</v>
      </c>
      <c r="G281" s="198"/>
      <c r="H281" s="199"/>
      <c r="I281" s="200"/>
    </row>
    <row r="282" spans="1:9" s="195" customFormat="1" ht="63.75">
      <c r="A282" s="192" t="str">
        <f t="shared" ref="A282:A287" si="41">IF(OR(B280&lt;&gt;"",D280&lt;&gt;""),"["&amp;TEXT($B$2,"##")&amp;"-"&amp;TEXT(ROW()-14,"##")&amp;"]","")</f>
        <v>[Admin module-268]</v>
      </c>
      <c r="B282" s="192" t="s">
        <v>861</v>
      </c>
      <c r="C282" s="192" t="s">
        <v>1231</v>
      </c>
      <c r="D282" s="192" t="s">
        <v>863</v>
      </c>
      <c r="E282" s="192" t="s">
        <v>823</v>
      </c>
      <c r="F282" s="192" t="s">
        <v>24</v>
      </c>
      <c r="G282" s="190">
        <v>42710</v>
      </c>
      <c r="H282" s="193"/>
      <c r="I282" s="194"/>
    </row>
    <row r="283" spans="1:9" s="195" customFormat="1" ht="63.75">
      <c r="A283" s="192" t="str">
        <f t="shared" si="41"/>
        <v>[Admin module-269]</v>
      </c>
      <c r="B283" s="192" t="s">
        <v>865</v>
      </c>
      <c r="C283" s="192" t="s">
        <v>1232</v>
      </c>
      <c r="D283" s="192" t="s">
        <v>866</v>
      </c>
      <c r="E283" s="192" t="s">
        <v>823</v>
      </c>
      <c r="F283" s="192" t="s">
        <v>24</v>
      </c>
      <c r="G283" s="190">
        <v>42710</v>
      </c>
      <c r="H283" s="193"/>
      <c r="I283" s="194"/>
    </row>
    <row r="284" spans="1:9" s="195" customFormat="1" ht="63.75">
      <c r="A284" s="192" t="str">
        <f t="shared" si="41"/>
        <v>[Admin module-270]</v>
      </c>
      <c r="B284" s="192" t="s">
        <v>869</v>
      </c>
      <c r="C284" s="192" t="s">
        <v>1233</v>
      </c>
      <c r="D284" s="192" t="s">
        <v>868</v>
      </c>
      <c r="E284" s="192" t="s">
        <v>823</v>
      </c>
      <c r="F284" s="192" t="s">
        <v>24</v>
      </c>
      <c r="G284" s="190">
        <v>42710</v>
      </c>
      <c r="H284" s="193"/>
      <c r="I284" s="194"/>
    </row>
    <row r="285" spans="1:9" s="195" customFormat="1" ht="63.75">
      <c r="A285" s="192" t="str">
        <f t="shared" si="41"/>
        <v>[Admin module-271]</v>
      </c>
      <c r="B285" s="192" t="s">
        <v>871</v>
      </c>
      <c r="C285" s="192" t="s">
        <v>1234</v>
      </c>
      <c r="D285" s="192" t="s">
        <v>872</v>
      </c>
      <c r="E285" s="192" t="s">
        <v>823</v>
      </c>
      <c r="F285" s="192" t="s">
        <v>24</v>
      </c>
      <c r="G285" s="190">
        <v>42710</v>
      </c>
      <c r="H285" s="193"/>
      <c r="I285" s="194"/>
    </row>
    <row r="286" spans="1:9" s="195" customFormat="1" ht="63.75">
      <c r="A286" s="192" t="str">
        <f t="shared" si="41"/>
        <v>[Admin module-272]</v>
      </c>
      <c r="B286" s="192" t="s">
        <v>874</v>
      </c>
      <c r="C286" s="192" t="s">
        <v>1235</v>
      </c>
      <c r="D286" s="192" t="s">
        <v>875</v>
      </c>
      <c r="E286" s="192" t="s">
        <v>823</v>
      </c>
      <c r="F286" s="192" t="s">
        <v>24</v>
      </c>
      <c r="G286" s="190">
        <v>42710</v>
      </c>
      <c r="H286" s="193"/>
      <c r="I286" s="194"/>
    </row>
    <row r="287" spans="1:9" s="170" customFormat="1" ht="63.75">
      <c r="A287" s="166" t="str">
        <f t="shared" si="41"/>
        <v>[Admin module-273]</v>
      </c>
      <c r="B287" s="166" t="s">
        <v>1236</v>
      </c>
      <c r="C287" s="166" t="s">
        <v>1237</v>
      </c>
      <c r="D287" s="166" t="s">
        <v>1238</v>
      </c>
      <c r="E287" s="166" t="s">
        <v>823</v>
      </c>
      <c r="F287" s="166" t="s">
        <v>22</v>
      </c>
      <c r="G287" s="190">
        <v>42710</v>
      </c>
      <c r="H287" s="168"/>
      <c r="I287" s="169"/>
    </row>
    <row r="288" spans="1:9" s="170" customFormat="1" ht="63.75">
      <c r="A288" s="166" t="str">
        <f>IF(OR(B288&lt;B288&gt;"",D288&lt;&gt;""),"["&amp;TEXT($B$2,"##")&amp;"-"&amp;TEXT(ROW()-15,"##")&amp;"]","")</f>
        <v>[Admin module-273]</v>
      </c>
      <c r="B288" s="166" t="s">
        <v>1223</v>
      </c>
      <c r="C288" s="166" t="s">
        <v>1237</v>
      </c>
      <c r="D288" s="166" t="s">
        <v>1224</v>
      </c>
      <c r="E288" s="166" t="s">
        <v>823</v>
      </c>
      <c r="F288" s="166" t="s">
        <v>22</v>
      </c>
      <c r="G288" s="190">
        <v>42710</v>
      </c>
      <c r="H288" s="168"/>
      <c r="I288" s="169"/>
    </row>
    <row r="289" spans="1:9" s="170" customFormat="1" ht="63.75">
      <c r="A289" s="166" t="str">
        <f>IF(OR(B289&lt;B289&gt;"",D289&lt;&gt;""),"["&amp;TEXT($B$2,"##")&amp;"-"&amp;TEXT(ROW()-15,"##")&amp;"]","")</f>
        <v>[Admin module-274]</v>
      </c>
      <c r="B289" s="166" t="s">
        <v>1239</v>
      </c>
      <c r="C289" s="166" t="s">
        <v>1237</v>
      </c>
      <c r="D289" s="166" t="s">
        <v>1240</v>
      </c>
      <c r="E289" s="166" t="s">
        <v>823</v>
      </c>
      <c r="F289" s="166" t="s">
        <v>22</v>
      </c>
      <c r="G289" s="190">
        <v>42710</v>
      </c>
      <c r="H289" s="168"/>
      <c r="I289" s="169"/>
    </row>
    <row r="290" spans="1:9" s="170" customFormat="1" ht="63.75">
      <c r="A290" s="166" t="str">
        <f>IF(OR(B290&lt;B290&gt;"",D290&lt;&gt;""),"["&amp;TEXT($B$2,"##")&amp;"-"&amp;TEXT(ROW()-15,"##")&amp;"]","")</f>
        <v>[Admin module-275]</v>
      </c>
      <c r="B290" s="166" t="s">
        <v>1227</v>
      </c>
      <c r="C290" s="166" t="s">
        <v>1237</v>
      </c>
      <c r="D290" s="166" t="s">
        <v>1228</v>
      </c>
      <c r="E290" s="166" t="s">
        <v>823</v>
      </c>
      <c r="F290" s="166" t="s">
        <v>22</v>
      </c>
      <c r="G290" s="190">
        <v>42710</v>
      </c>
      <c r="H290" s="168"/>
      <c r="I290" s="169"/>
    </row>
    <row r="291" spans="1:9" s="170" customFormat="1" ht="63.75">
      <c r="A291" s="166" t="str">
        <f>IF(OR(B291&lt;B291&gt;"",D291&lt;&gt;""),"["&amp;TEXT($B$2,"##")&amp;"-"&amp;TEXT(ROW()-15,"##")&amp;"]","")</f>
        <v>[Admin module-276]</v>
      </c>
      <c r="B291" s="166" t="s">
        <v>1241</v>
      </c>
      <c r="C291" s="166" t="s">
        <v>1237</v>
      </c>
      <c r="D291" s="166" t="s">
        <v>1242</v>
      </c>
      <c r="E291" s="166" t="s">
        <v>823</v>
      </c>
      <c r="F291" s="166" t="s">
        <v>22</v>
      </c>
      <c r="G291" s="190">
        <v>42710</v>
      </c>
      <c r="H291" s="168"/>
      <c r="I291" s="169"/>
    </row>
    <row r="292" spans="1:9" s="170" customFormat="1" ht="63.75">
      <c r="A292" s="166"/>
      <c r="B292" s="166" t="s">
        <v>1243</v>
      </c>
      <c r="C292" s="166" t="s">
        <v>1237</v>
      </c>
      <c r="D292" s="166" t="s">
        <v>1244</v>
      </c>
      <c r="E292" s="166" t="s">
        <v>823</v>
      </c>
      <c r="F292" s="166" t="s">
        <v>22</v>
      </c>
      <c r="G292" s="190">
        <v>42710</v>
      </c>
      <c r="H292" s="168"/>
      <c r="I292" s="169"/>
    </row>
    <row r="293" spans="1:9" s="201" customFormat="1" ht="63.75">
      <c r="A293" s="197" t="str">
        <f>IF(OR(B293&lt;B293&gt;"",D293&lt;&gt;""),"["&amp;TEXT($B$2,"##")&amp;"-"&amp;TEXT(ROW()-15,"##")&amp;"]","")</f>
        <v>[Admin module-278]</v>
      </c>
      <c r="B293" s="197" t="s">
        <v>855</v>
      </c>
      <c r="C293" s="197" t="s">
        <v>1237</v>
      </c>
      <c r="D293" s="197"/>
      <c r="E293" s="197"/>
      <c r="F293" s="197" t="s">
        <v>24</v>
      </c>
      <c r="G293" s="198"/>
      <c r="H293" s="199"/>
      <c r="I293" s="200"/>
    </row>
    <row r="294" spans="1:9" s="195" customFormat="1" ht="76.5">
      <c r="A294" s="192" t="str">
        <f t="shared" ref="A294:A298" si="42">IF(OR(B292&lt;&gt;"",D292&lt;&gt;""),"["&amp;TEXT($B$2,"##")&amp;"-"&amp;TEXT(ROW()-14,"##")&amp;"]","")</f>
        <v>[Admin module-280]</v>
      </c>
      <c r="B294" s="192" t="s">
        <v>861</v>
      </c>
      <c r="C294" s="192" t="s">
        <v>1245</v>
      </c>
      <c r="D294" s="192" t="s">
        <v>863</v>
      </c>
      <c r="E294" s="192" t="s">
        <v>823</v>
      </c>
      <c r="F294" s="192" t="s">
        <v>24</v>
      </c>
      <c r="G294" s="190">
        <v>42710</v>
      </c>
      <c r="H294" s="193"/>
      <c r="I294" s="194"/>
    </row>
    <row r="295" spans="1:9" s="195" customFormat="1" ht="76.5">
      <c r="A295" s="192" t="str">
        <f t="shared" si="42"/>
        <v>[Admin module-281]</v>
      </c>
      <c r="B295" s="192" t="s">
        <v>865</v>
      </c>
      <c r="C295" s="192" t="s">
        <v>1246</v>
      </c>
      <c r="D295" s="192" t="s">
        <v>866</v>
      </c>
      <c r="E295" s="192" t="s">
        <v>823</v>
      </c>
      <c r="F295" s="192" t="s">
        <v>24</v>
      </c>
      <c r="G295" s="190">
        <v>42710</v>
      </c>
      <c r="H295" s="193"/>
      <c r="I295" s="194"/>
    </row>
    <row r="296" spans="1:9" s="195" customFormat="1" ht="76.5">
      <c r="A296" s="192" t="str">
        <f t="shared" si="42"/>
        <v>[Admin module-282]</v>
      </c>
      <c r="B296" s="192" t="s">
        <v>869</v>
      </c>
      <c r="C296" s="192" t="s">
        <v>1247</v>
      </c>
      <c r="D296" s="192" t="s">
        <v>868</v>
      </c>
      <c r="E296" s="192" t="s">
        <v>823</v>
      </c>
      <c r="F296" s="192" t="s">
        <v>24</v>
      </c>
      <c r="G296" s="190">
        <v>42710</v>
      </c>
      <c r="H296" s="193"/>
      <c r="I296" s="194"/>
    </row>
    <row r="297" spans="1:9" s="195" customFormat="1" ht="76.5">
      <c r="A297" s="192" t="str">
        <f t="shared" si="42"/>
        <v>[Admin module-283]</v>
      </c>
      <c r="B297" s="192" t="s">
        <v>871</v>
      </c>
      <c r="C297" s="192" t="s">
        <v>1248</v>
      </c>
      <c r="D297" s="192" t="s">
        <v>872</v>
      </c>
      <c r="E297" s="192" t="s">
        <v>823</v>
      </c>
      <c r="F297" s="192" t="s">
        <v>24</v>
      </c>
      <c r="G297" s="190">
        <v>42710</v>
      </c>
      <c r="H297" s="193"/>
      <c r="I297" s="194"/>
    </row>
    <row r="298" spans="1:9" s="195" customFormat="1" ht="76.5">
      <c r="A298" s="192" t="str">
        <f t="shared" si="42"/>
        <v>[Admin module-284]</v>
      </c>
      <c r="B298" s="192" t="s">
        <v>874</v>
      </c>
      <c r="C298" s="192" t="s">
        <v>1249</v>
      </c>
      <c r="D298" s="192" t="s">
        <v>875</v>
      </c>
      <c r="E298" s="192" t="s">
        <v>823</v>
      </c>
      <c r="F298" s="192" t="s">
        <v>24</v>
      </c>
      <c r="G298" s="190">
        <v>42710</v>
      </c>
      <c r="H298" s="193"/>
      <c r="I298" s="194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367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158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9" t="s">
        <v>54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>
      <c r="A6" s="78">
        <f>COUNTIF(F10:F1066,"Pass")</f>
        <v>45</v>
      </c>
      <c r="B6" s="79">
        <f>COUNTIF(F10:F1066,"Fail")</f>
        <v>59</v>
      </c>
      <c r="C6" s="79">
        <f>E6-D6-B6-A6</f>
        <v>0</v>
      </c>
      <c r="D6" s="80">
        <f>COUNTIF(F$10:F$1066,"N/A")</f>
        <v>0</v>
      </c>
      <c r="E6" s="228">
        <f>COUNTA(A10:A1066)</f>
        <v>104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55</v>
      </c>
      <c r="C9" s="86"/>
      <c r="D9" s="86"/>
      <c r="E9" s="86"/>
      <c r="F9" s="86"/>
      <c r="G9" s="86"/>
      <c r="H9" s="87"/>
      <c r="I9" s="88"/>
    </row>
    <row r="10" spans="1:10" s="152" customFormat="1" ht="120.95" customHeight="1">
      <c r="A10" s="147" t="str">
        <f t="shared" ref="A10:A18" si="0">IF(OR(B10&lt;&gt;"",D10&lt;&gt;""),"["&amp;TEXT($B$2,"##")&amp;"-"&amp;TEXT(ROW()-10,"##")&amp;"]","")</f>
        <v>[Account Module-]</v>
      </c>
      <c r="B10" s="147" t="s">
        <v>284</v>
      </c>
      <c r="C10" s="147" t="s">
        <v>285</v>
      </c>
      <c r="D10" s="148" t="s">
        <v>760</v>
      </c>
      <c r="E10" s="149" t="s">
        <v>56</v>
      </c>
      <c r="F10" s="147" t="s">
        <v>22</v>
      </c>
      <c r="G10" s="189">
        <v>42707</v>
      </c>
      <c r="H10" s="150"/>
      <c r="I10" s="151"/>
    </row>
    <row r="11" spans="1:10" s="152" customFormat="1" ht="45" customHeight="1">
      <c r="A11" s="147" t="str">
        <f t="shared" si="0"/>
        <v>[Account Module-1]</v>
      </c>
      <c r="B11" s="147" t="s">
        <v>392</v>
      </c>
      <c r="C11" s="147" t="s">
        <v>393</v>
      </c>
      <c r="D11" s="148" t="s">
        <v>761</v>
      </c>
      <c r="E11" s="149" t="s">
        <v>56</v>
      </c>
      <c r="F11" s="147" t="s">
        <v>22</v>
      </c>
      <c r="G11" s="189">
        <v>42707</v>
      </c>
      <c r="H11" s="150"/>
      <c r="I11" s="151"/>
    </row>
    <row r="12" spans="1:10" s="152" customFormat="1" ht="45" customHeight="1">
      <c r="A12" s="147" t="str">
        <f t="shared" si="0"/>
        <v>[Account Module-2]</v>
      </c>
      <c r="B12" s="147" t="s">
        <v>395</v>
      </c>
      <c r="C12" s="147" t="s">
        <v>396</v>
      </c>
      <c r="D12" s="148" t="s">
        <v>761</v>
      </c>
      <c r="E12" s="149" t="s">
        <v>56</v>
      </c>
      <c r="F12" s="147" t="s">
        <v>22</v>
      </c>
      <c r="G12" s="189">
        <v>42707</v>
      </c>
      <c r="H12" s="150"/>
      <c r="I12" s="151"/>
    </row>
    <row r="13" spans="1:10" s="152" customFormat="1" ht="29.25" customHeight="1">
      <c r="A13" s="147" t="str">
        <f t="shared" si="0"/>
        <v>[Account Module-3]</v>
      </c>
      <c r="B13" s="147" t="s">
        <v>397</v>
      </c>
      <c r="C13" s="147" t="s">
        <v>400</v>
      </c>
      <c r="D13" s="148" t="s">
        <v>398</v>
      </c>
      <c r="E13" s="149" t="s">
        <v>56</v>
      </c>
      <c r="F13" s="147" t="s">
        <v>22</v>
      </c>
      <c r="G13" s="189">
        <v>42707</v>
      </c>
      <c r="H13" s="150"/>
      <c r="I13" s="151"/>
    </row>
    <row r="14" spans="1:10" s="152" customFormat="1" ht="38.25">
      <c r="A14" s="147" t="str">
        <f t="shared" si="0"/>
        <v>[Account Module-4]</v>
      </c>
      <c r="B14" s="147" t="s">
        <v>399</v>
      </c>
      <c r="C14" s="147" t="s">
        <v>401</v>
      </c>
      <c r="D14" s="148" t="s">
        <v>402</v>
      </c>
      <c r="E14" s="149" t="s">
        <v>56</v>
      </c>
      <c r="F14" s="147" t="s">
        <v>22</v>
      </c>
      <c r="G14" s="189">
        <v>42707</v>
      </c>
      <c r="H14" s="150"/>
      <c r="I14" s="151"/>
    </row>
    <row r="15" spans="1:10" s="93" customFormat="1" ht="40.5" customHeight="1">
      <c r="A15" s="89" t="str">
        <f t="shared" si="0"/>
        <v>[Account Module-5]</v>
      </c>
      <c r="B15" s="89" t="s">
        <v>93</v>
      </c>
      <c r="C15" s="89" t="s">
        <v>199</v>
      </c>
      <c r="D15" s="94" t="s">
        <v>394</v>
      </c>
      <c r="E15" s="145" t="s">
        <v>56</v>
      </c>
      <c r="F15" s="89" t="s">
        <v>22</v>
      </c>
      <c r="G15" s="189">
        <v>42707</v>
      </c>
      <c r="H15" s="91"/>
      <c r="I15" s="92"/>
    </row>
    <row r="16" spans="1:10" s="93" customFormat="1" ht="54" customHeight="1">
      <c r="A16" s="197" t="str">
        <f>IF(OR(B16&lt;&gt;"",D16&lt;&gt;""),"["&amp;TEXT($B$2,"##")&amp;"-"&amp;TEXT(ROW()-10,"##")&amp;"]","")</f>
        <v>[Account Module-6]</v>
      </c>
      <c r="B16" s="192" t="s">
        <v>762</v>
      </c>
      <c r="C16" s="192" t="s">
        <v>763</v>
      </c>
      <c r="D16" s="202" t="s">
        <v>262</v>
      </c>
      <c r="E16" s="203" t="s">
        <v>56</v>
      </c>
      <c r="F16" s="192" t="s">
        <v>24</v>
      </c>
      <c r="G16" s="196">
        <v>42707</v>
      </c>
      <c r="H16" s="204"/>
      <c r="I16" s="92"/>
    </row>
    <row r="17" spans="1:9" s="93" customFormat="1" ht="66" customHeight="1">
      <c r="A17" s="197" t="str">
        <f t="shared" si="0"/>
        <v>[Account Module-7]</v>
      </c>
      <c r="B17" s="192" t="s">
        <v>764</v>
      </c>
      <c r="C17" s="192" t="s">
        <v>765</v>
      </c>
      <c r="D17" s="202" t="s">
        <v>262</v>
      </c>
      <c r="E17" s="203" t="s">
        <v>56</v>
      </c>
      <c r="F17" s="192" t="s">
        <v>24</v>
      </c>
      <c r="G17" s="196">
        <v>42707</v>
      </c>
      <c r="H17" s="204"/>
      <c r="I17" s="92"/>
    </row>
    <row r="18" spans="1:9" ht="63.75">
      <c r="A18" s="89" t="str">
        <f t="shared" si="0"/>
        <v>[Account Module-8]</v>
      </c>
      <c r="B18" s="89" t="s">
        <v>95</v>
      </c>
      <c r="C18" s="89" t="s">
        <v>212</v>
      </c>
      <c r="D18" s="94" t="s">
        <v>729</v>
      </c>
      <c r="E18" s="94" t="s">
        <v>56</v>
      </c>
      <c r="F18" s="89" t="s">
        <v>22</v>
      </c>
      <c r="G18" s="189">
        <v>42707</v>
      </c>
      <c r="H18" s="91"/>
      <c r="I18" s="92"/>
    </row>
    <row r="19" spans="1:9" ht="47.25" customHeight="1">
      <c r="A19" s="197" t="str">
        <f>IF(OR(B18&lt;&gt;"",D18&lt;&gt;""),"["&amp;TEXT($B$2,"##")&amp;"-"&amp;TEXT(ROW()-10,"##")&amp;"]","")</f>
        <v>[Account Module-9]</v>
      </c>
      <c r="B19" s="192" t="s">
        <v>94</v>
      </c>
      <c r="C19" s="192" t="s">
        <v>200</v>
      </c>
      <c r="D19" s="202" t="s">
        <v>766</v>
      </c>
      <c r="E19" s="202" t="s">
        <v>56</v>
      </c>
      <c r="F19" s="192" t="s">
        <v>24</v>
      </c>
      <c r="G19" s="196">
        <v>42707</v>
      </c>
      <c r="H19" s="204"/>
      <c r="I19" s="92"/>
    </row>
    <row r="20" spans="1:9" ht="64.5" customHeight="1">
      <c r="A20" s="197" t="str">
        <f>IF(OR(B18&lt;&gt;"",D18&lt;&gt;""),"["&amp;TEXT($B$2,"##")&amp;"-"&amp;TEXT(ROW()-10,"##")&amp;"]","")</f>
        <v>[Account Module-10]</v>
      </c>
      <c r="B20" s="192" t="s">
        <v>96</v>
      </c>
      <c r="C20" s="192" t="s">
        <v>213</v>
      </c>
      <c r="D20" s="202" t="s">
        <v>767</v>
      </c>
      <c r="E20" s="202" t="s">
        <v>56</v>
      </c>
      <c r="F20" s="192" t="s">
        <v>24</v>
      </c>
      <c r="G20" s="196">
        <v>42707</v>
      </c>
      <c r="H20" s="204"/>
      <c r="I20" s="92"/>
    </row>
    <row r="21" spans="1:9" ht="63.75">
      <c r="A21" s="197" t="str">
        <f>IF(OR(B18&lt;&gt;"",D18&lt;&gt;""),"["&amp;TEXT($B$2,"##")&amp;"-"&amp;TEXT(ROW()-10,"##")&amp;"]","")</f>
        <v>[Account Module-11]</v>
      </c>
      <c r="B21" s="192" t="s">
        <v>97</v>
      </c>
      <c r="C21" s="192" t="s">
        <v>214</v>
      </c>
      <c r="D21" s="202" t="s">
        <v>768</v>
      </c>
      <c r="E21" s="202" t="s">
        <v>56</v>
      </c>
      <c r="F21" s="192" t="s">
        <v>24</v>
      </c>
      <c r="G21" s="196">
        <v>42707</v>
      </c>
      <c r="H21" s="204"/>
      <c r="I21" s="92"/>
    </row>
    <row r="22" spans="1:9" ht="76.5" customHeight="1">
      <c r="A22" s="197" t="str">
        <f>IF(OR(B18&lt;&gt;"",D18&lt;&gt;""),"["&amp;TEXT($B$2,"##")&amp;"-"&amp;TEXT(ROW()-10,"##")&amp;"]","")</f>
        <v>[Account Module-12]</v>
      </c>
      <c r="B22" s="192" t="s">
        <v>98</v>
      </c>
      <c r="C22" s="192" t="s">
        <v>215</v>
      </c>
      <c r="D22" s="202" t="s">
        <v>769</v>
      </c>
      <c r="E22" s="202" t="s">
        <v>56</v>
      </c>
      <c r="F22" s="192" t="s">
        <v>24</v>
      </c>
      <c r="G22" s="196">
        <v>42707</v>
      </c>
      <c r="H22" s="204"/>
      <c r="I22" s="92"/>
    </row>
    <row r="23" spans="1:9" ht="63.75">
      <c r="A23" s="197" t="str">
        <f>IF(OR(B23&lt;&gt;"",D23&lt;&gt;""),"["&amp;TEXT($B$2,"##")&amp;"-"&amp;TEXT(ROW()-10,"##")&amp;"]","")</f>
        <v>[Account Module-13]</v>
      </c>
      <c r="B23" s="192" t="s">
        <v>99</v>
      </c>
      <c r="C23" s="192" t="s">
        <v>216</v>
      </c>
      <c r="D23" s="202" t="s">
        <v>769</v>
      </c>
      <c r="E23" s="202" t="s">
        <v>56</v>
      </c>
      <c r="F23" s="192" t="s">
        <v>24</v>
      </c>
      <c r="G23" s="196">
        <v>42707</v>
      </c>
      <c r="H23" s="204"/>
      <c r="I23" s="92"/>
    </row>
    <row r="24" spans="1:9" s="170" customFormat="1" ht="76.5">
      <c r="A24" s="197" t="str">
        <f>IF(OR(B24&lt;&gt;"",D24&lt;&gt;""),"["&amp;TEXT($B$2,"##")&amp;"-"&amp;TEXT(ROW()-12,"##")&amp;"]","")</f>
        <v>[Account Module-12]</v>
      </c>
      <c r="B24" s="197" t="s">
        <v>754</v>
      </c>
      <c r="C24" s="197" t="s">
        <v>322</v>
      </c>
      <c r="D24" s="197" t="s">
        <v>755</v>
      </c>
      <c r="E24" s="197" t="s">
        <v>56</v>
      </c>
      <c r="F24" s="197" t="s">
        <v>24</v>
      </c>
      <c r="G24" s="197"/>
      <c r="H24" s="205"/>
      <c r="I24" s="169"/>
    </row>
    <row r="25" spans="1:9" s="170" customFormat="1" ht="76.5">
      <c r="A25" s="197" t="str">
        <f>IF(OR(B25&lt;&gt;"",D25&lt;&gt;""),"["&amp;TEXT($B$2,"##")&amp;"-"&amp;TEXT(ROW()-12,"##")&amp;"]","")</f>
        <v>[Account Module-13]</v>
      </c>
      <c r="B25" s="197" t="s">
        <v>756</v>
      </c>
      <c r="C25" s="197" t="s">
        <v>324</v>
      </c>
      <c r="D25" s="197" t="s">
        <v>755</v>
      </c>
      <c r="E25" s="197" t="s">
        <v>56</v>
      </c>
      <c r="F25" s="197" t="s">
        <v>24</v>
      </c>
      <c r="G25" s="197"/>
      <c r="H25" s="205"/>
      <c r="I25" s="169"/>
    </row>
    <row r="26" spans="1:9" ht="38.25">
      <c r="A26" s="197" t="str">
        <f>IF(OR(B26&lt;&gt;"",D26&lt;&gt;""),"["&amp;TEXT($B$2,"##")&amp;"-"&amp;TEXT(ROW()-10,"##")&amp;"]","")</f>
        <v>[Account Module-16]</v>
      </c>
      <c r="B26" s="192" t="s">
        <v>146</v>
      </c>
      <c r="C26" s="192" t="s">
        <v>201</v>
      </c>
      <c r="D26" s="202" t="s">
        <v>768</v>
      </c>
      <c r="E26" s="202" t="s">
        <v>56</v>
      </c>
      <c r="F26" s="192" t="s">
        <v>24</v>
      </c>
      <c r="G26" s="196">
        <v>42707</v>
      </c>
      <c r="H26" s="204"/>
      <c r="I26" s="92"/>
    </row>
    <row r="27" spans="1:9" ht="51">
      <c r="A27" s="197" t="str">
        <f>IF(OR(B18&lt;&gt;"",D18&lt;&gt;""),"["&amp;TEXT($B$2,"##")&amp;"-"&amp;TEXT(ROW()-10,"##")&amp;"]","")</f>
        <v>[Account Module-17]</v>
      </c>
      <c r="B27" s="192" t="s">
        <v>147</v>
      </c>
      <c r="C27" s="192" t="s">
        <v>202</v>
      </c>
      <c r="D27" s="202" t="s">
        <v>767</v>
      </c>
      <c r="E27" s="202" t="s">
        <v>56</v>
      </c>
      <c r="F27" s="192" t="s">
        <v>24</v>
      </c>
      <c r="G27" s="196">
        <v>42707</v>
      </c>
      <c r="H27" s="204"/>
      <c r="I27" s="92"/>
    </row>
    <row r="28" spans="1:9" ht="63.75">
      <c r="A28" s="197" t="str">
        <f>IF(OR(B28&lt;&gt;"",D28&lt;&gt;""),"["&amp;TEXT($B$2,"##")&amp;"-"&amp;TEXT(ROW()-10,"##")&amp;"]","")</f>
        <v>[Account Module-18]</v>
      </c>
      <c r="B28" s="192" t="s">
        <v>112</v>
      </c>
      <c r="C28" s="192" t="s">
        <v>217</v>
      </c>
      <c r="D28" s="202" t="s">
        <v>770</v>
      </c>
      <c r="E28" s="202" t="s">
        <v>56</v>
      </c>
      <c r="F28" s="192" t="s">
        <v>24</v>
      </c>
      <c r="G28" s="196">
        <v>42707</v>
      </c>
      <c r="H28" s="204"/>
      <c r="I28" s="92"/>
    </row>
    <row r="29" spans="1:9" s="68" customFormat="1" ht="15.75" customHeight="1">
      <c r="A29" s="86"/>
      <c r="B29" s="85" t="s">
        <v>100</v>
      </c>
      <c r="C29" s="86"/>
      <c r="D29" s="86"/>
      <c r="E29" s="86"/>
      <c r="F29" s="86"/>
      <c r="G29" s="86"/>
      <c r="H29" s="87"/>
      <c r="I29" s="88"/>
    </row>
    <row r="30" spans="1:9" ht="147.75" customHeight="1">
      <c r="A30" s="89" t="str">
        <f>IF(OR(B30&lt;&gt;"",D30&lt;&gt;""),"["&amp;TEXT($B$2,"##")&amp;"-"&amp;TEXT(ROW()-11,"##")&amp;"]","")</f>
        <v>[Account Module-19]</v>
      </c>
      <c r="B30" s="89" t="s">
        <v>101</v>
      </c>
      <c r="C30" s="89" t="s">
        <v>218</v>
      </c>
      <c r="D30" s="89" t="s">
        <v>771</v>
      </c>
      <c r="E30" s="89" t="s">
        <v>56</v>
      </c>
      <c r="F30" s="89" t="s">
        <v>22</v>
      </c>
      <c r="G30" s="189">
        <v>42707</v>
      </c>
      <c r="H30" s="91"/>
      <c r="I30" s="92"/>
    </row>
    <row r="31" spans="1:9" s="68" customFormat="1" ht="32.25" customHeight="1">
      <c r="A31" s="85"/>
      <c r="B31" s="85" t="s">
        <v>102</v>
      </c>
      <c r="C31" s="86"/>
      <c r="D31" s="86"/>
      <c r="E31" s="86"/>
      <c r="F31" s="86"/>
      <c r="G31" s="86"/>
      <c r="H31" s="87"/>
      <c r="I31" s="88"/>
    </row>
    <row r="32" spans="1:9" ht="32.25" customHeight="1">
      <c r="A32" s="89" t="str">
        <f>IF(OR(B32&lt;&gt;"",D32&lt;&gt;""),"["&amp;TEXT($B$2,"##")&amp;"-"&amp;TEXT(ROW()-12,"##")&amp;"]","")</f>
        <v>[Account Module-20]</v>
      </c>
      <c r="B32" s="89" t="s">
        <v>288</v>
      </c>
      <c r="C32" s="89" t="s">
        <v>286</v>
      </c>
      <c r="D32" s="89" t="s">
        <v>287</v>
      </c>
      <c r="E32" s="89" t="s">
        <v>56</v>
      </c>
      <c r="F32" s="89" t="s">
        <v>22</v>
      </c>
      <c r="G32" s="189">
        <v>42707</v>
      </c>
      <c r="H32" s="91"/>
      <c r="I32" s="92"/>
    </row>
    <row r="33" spans="1:9" s="170" customFormat="1" ht="32.25" customHeight="1">
      <c r="A33" s="166" t="str">
        <f t="shared" ref="A33:A40" si="1">IF(OR(B33&lt;&gt;"",D33&lt;&gt;""),"["&amp;TEXT($B$2,"##")&amp;"-"&amp;TEXT(ROW()-12,"##")&amp;"]","")</f>
        <v>[Account Module-21]</v>
      </c>
      <c r="B33" s="166" t="s">
        <v>403</v>
      </c>
      <c r="C33" s="166" t="s">
        <v>404</v>
      </c>
      <c r="D33" s="166" t="s">
        <v>772</v>
      </c>
      <c r="E33" s="89" t="s">
        <v>56</v>
      </c>
      <c r="F33" s="166" t="s">
        <v>22</v>
      </c>
      <c r="G33" s="189">
        <v>42707</v>
      </c>
      <c r="H33" s="172"/>
      <c r="I33" s="169"/>
    </row>
    <row r="34" spans="1:9" s="170" customFormat="1" ht="32.25" customHeight="1">
      <c r="A34" s="166" t="str">
        <f t="shared" si="1"/>
        <v>[Account Module-22]</v>
      </c>
      <c r="B34" s="166" t="s">
        <v>406</v>
      </c>
      <c r="C34" s="166" t="s">
        <v>407</v>
      </c>
      <c r="D34" s="166" t="s">
        <v>772</v>
      </c>
      <c r="E34" s="89" t="s">
        <v>56</v>
      </c>
      <c r="F34" s="166" t="s">
        <v>22</v>
      </c>
      <c r="G34" s="189">
        <v>42707</v>
      </c>
      <c r="H34" s="172"/>
      <c r="I34" s="169"/>
    </row>
    <row r="35" spans="1:9" s="170" customFormat="1" ht="32.25" customHeight="1">
      <c r="A35" s="166" t="str">
        <f t="shared" si="1"/>
        <v>[Account Module-23]</v>
      </c>
      <c r="B35" s="166" t="s">
        <v>395</v>
      </c>
      <c r="C35" s="166" t="s">
        <v>773</v>
      </c>
      <c r="D35" s="166" t="s">
        <v>772</v>
      </c>
      <c r="E35" s="89" t="s">
        <v>56</v>
      </c>
      <c r="F35" s="166" t="s">
        <v>22</v>
      </c>
      <c r="G35" s="189">
        <v>42707</v>
      </c>
      <c r="H35" s="172"/>
      <c r="I35" s="169"/>
    </row>
    <row r="36" spans="1:9" s="170" customFormat="1" ht="25.5">
      <c r="A36" s="166" t="str">
        <f t="shared" si="1"/>
        <v>[Account Module-24]</v>
      </c>
      <c r="B36" s="166" t="s">
        <v>408</v>
      </c>
      <c r="C36" s="166" t="s">
        <v>774</v>
      </c>
      <c r="D36" s="166" t="s">
        <v>772</v>
      </c>
      <c r="E36" s="89" t="s">
        <v>56</v>
      </c>
      <c r="F36" s="166" t="s">
        <v>22</v>
      </c>
      <c r="G36" s="189">
        <v>42707</v>
      </c>
      <c r="H36" s="172"/>
      <c r="I36" s="169"/>
    </row>
    <row r="37" spans="1:9" s="170" customFormat="1" ht="59.25" customHeight="1">
      <c r="A37" s="166" t="str">
        <f t="shared" si="1"/>
        <v>[Account Module-25]</v>
      </c>
      <c r="B37" s="166" t="s">
        <v>409</v>
      </c>
      <c r="C37" s="166" t="s">
        <v>775</v>
      </c>
      <c r="D37" s="167" t="s">
        <v>398</v>
      </c>
      <c r="E37" s="173" t="s">
        <v>56</v>
      </c>
      <c r="F37" s="166" t="s">
        <v>22</v>
      </c>
      <c r="G37" s="189">
        <v>42707</v>
      </c>
      <c r="H37" s="172"/>
      <c r="I37" s="169"/>
    </row>
    <row r="38" spans="1:9" s="170" customFormat="1" ht="147.75" customHeight="1">
      <c r="A38" s="166" t="str">
        <f t="shared" si="1"/>
        <v>[Account Module-26]</v>
      </c>
      <c r="B38" s="166" t="s">
        <v>776</v>
      </c>
      <c r="C38" s="166" t="s">
        <v>777</v>
      </c>
      <c r="D38" s="167" t="s">
        <v>402</v>
      </c>
      <c r="E38" s="173" t="s">
        <v>56</v>
      </c>
      <c r="F38" s="166" t="s">
        <v>22</v>
      </c>
      <c r="G38" s="189">
        <v>42707</v>
      </c>
      <c r="H38" s="172"/>
      <c r="I38" s="169"/>
    </row>
    <row r="39" spans="1:9" s="170" customFormat="1" ht="77.25" customHeight="1">
      <c r="A39" s="166" t="str">
        <f t="shared" si="1"/>
        <v>[Account Module-27]</v>
      </c>
      <c r="B39" s="166" t="s">
        <v>778</v>
      </c>
      <c r="C39" s="166" t="s">
        <v>410</v>
      </c>
      <c r="D39" s="167" t="s">
        <v>779</v>
      </c>
      <c r="E39" s="173" t="s">
        <v>56</v>
      </c>
      <c r="F39" s="166" t="s">
        <v>22</v>
      </c>
      <c r="G39" s="189">
        <v>42707</v>
      </c>
      <c r="H39" s="172"/>
      <c r="I39" s="169"/>
    </row>
    <row r="40" spans="1:9" s="170" customFormat="1" ht="69.75" customHeight="1">
      <c r="A40" s="166" t="str">
        <f t="shared" si="1"/>
        <v>[Account Module-28]</v>
      </c>
      <c r="B40" s="166" t="s">
        <v>780</v>
      </c>
      <c r="C40" s="166" t="s">
        <v>410</v>
      </c>
      <c r="D40" s="167" t="s">
        <v>781</v>
      </c>
      <c r="E40" s="173" t="s">
        <v>56</v>
      </c>
      <c r="F40" s="166" t="s">
        <v>22</v>
      </c>
      <c r="G40" s="189">
        <v>42707</v>
      </c>
      <c r="H40" s="172"/>
      <c r="I40" s="169"/>
    </row>
    <row r="41" spans="1:9" ht="77.25" customHeight="1">
      <c r="A41" s="89" t="str">
        <f>IF(OR(B41&lt;&gt;"",D41&lt;&gt;""),"["&amp;TEXT($B$2,"##")&amp;"-"&amp;TEXT(ROW()-12,"##")&amp;"]","")</f>
        <v>[Account Module-29]</v>
      </c>
      <c r="B41" s="89" t="s">
        <v>301</v>
      </c>
      <c r="C41" s="89" t="s">
        <v>782</v>
      </c>
      <c r="D41" s="89" t="s">
        <v>302</v>
      </c>
      <c r="E41" s="89" t="s">
        <v>56</v>
      </c>
      <c r="F41" s="89" t="s">
        <v>22</v>
      </c>
      <c r="G41" s="189">
        <v>42707</v>
      </c>
      <c r="H41" s="91"/>
      <c r="I41" s="92"/>
    </row>
    <row r="42" spans="1:9" ht="77.25" customHeight="1">
      <c r="A42" s="192" t="str">
        <f>IF(OR(B32&lt;&gt;"",D32&lt;&gt;""),"["&amp;TEXT($B$2,"##")&amp;"-"&amp;TEXT(ROW()-12,"##")&amp;"]","")</f>
        <v>[Account Module-30]</v>
      </c>
      <c r="B42" s="192" t="s">
        <v>297</v>
      </c>
      <c r="C42" s="192" t="s">
        <v>219</v>
      </c>
      <c r="D42" s="192" t="s">
        <v>783</v>
      </c>
      <c r="E42" s="192" t="s">
        <v>56</v>
      </c>
      <c r="F42" s="192" t="s">
        <v>24</v>
      </c>
      <c r="G42" s="196">
        <v>42707</v>
      </c>
      <c r="H42" s="204"/>
      <c r="I42" s="92"/>
    </row>
    <row r="43" spans="1:9" ht="77.25" customHeight="1">
      <c r="A43" s="192" t="str">
        <f t="shared" ref="A43:A51" si="2">IF(OR(B42&lt;&gt;"",D42&lt;&gt;""),"["&amp;TEXT($B$2,"##")&amp;"-"&amp;TEXT(ROW()-12,"##")&amp;"]","")</f>
        <v>[Account Module-31]</v>
      </c>
      <c r="B43" s="192" t="s">
        <v>784</v>
      </c>
      <c r="C43" s="192" t="s">
        <v>220</v>
      </c>
      <c r="D43" s="192" t="s">
        <v>785</v>
      </c>
      <c r="E43" s="192" t="s">
        <v>56</v>
      </c>
      <c r="F43" s="192" t="s">
        <v>24</v>
      </c>
      <c r="G43" s="196">
        <v>42707</v>
      </c>
      <c r="H43" s="204"/>
      <c r="I43" s="92"/>
    </row>
    <row r="44" spans="1:9" ht="77.25" customHeight="1">
      <c r="A44" s="192" t="str">
        <f t="shared" si="2"/>
        <v>[Account Module-32]</v>
      </c>
      <c r="B44" s="192" t="s">
        <v>305</v>
      </c>
      <c r="C44" s="192" t="s">
        <v>221</v>
      </c>
      <c r="D44" s="192" t="s">
        <v>785</v>
      </c>
      <c r="E44" s="192" t="s">
        <v>56</v>
      </c>
      <c r="F44" s="192" t="s">
        <v>24</v>
      </c>
      <c r="G44" s="196">
        <v>42707</v>
      </c>
      <c r="H44" s="204"/>
      <c r="I44" s="92"/>
    </row>
    <row r="45" spans="1:9" ht="77.25" customHeight="1">
      <c r="A45" s="192" t="str">
        <f t="shared" si="2"/>
        <v>[Account Module-33]</v>
      </c>
      <c r="B45" s="192" t="s">
        <v>786</v>
      </c>
      <c r="C45" s="192" t="s">
        <v>222</v>
      </c>
      <c r="D45" s="192" t="s">
        <v>787</v>
      </c>
      <c r="E45" s="192" t="s">
        <v>56</v>
      </c>
      <c r="F45" s="192" t="s">
        <v>24</v>
      </c>
      <c r="G45" s="196">
        <v>42707</v>
      </c>
      <c r="H45" s="204"/>
      <c r="I45" s="92"/>
    </row>
    <row r="46" spans="1:9" ht="77.25" customHeight="1">
      <c r="A46" s="192" t="str">
        <f t="shared" si="2"/>
        <v>[Account Module-34]</v>
      </c>
      <c r="B46" s="192" t="s">
        <v>788</v>
      </c>
      <c r="C46" s="192" t="s">
        <v>223</v>
      </c>
      <c r="D46" s="192" t="s">
        <v>789</v>
      </c>
      <c r="E46" s="192" t="s">
        <v>56</v>
      </c>
      <c r="F46" s="192" t="s">
        <v>24</v>
      </c>
      <c r="G46" s="196">
        <v>42707</v>
      </c>
      <c r="H46" s="204"/>
      <c r="I46" s="92"/>
    </row>
    <row r="47" spans="1:9" ht="77.25" customHeight="1">
      <c r="A47" s="192" t="str">
        <f t="shared" si="2"/>
        <v>[Account Module-35]</v>
      </c>
      <c r="B47" s="192" t="s">
        <v>790</v>
      </c>
      <c r="C47" s="192" t="s">
        <v>310</v>
      </c>
      <c r="D47" s="192" t="s">
        <v>791</v>
      </c>
      <c r="E47" s="192" t="s">
        <v>56</v>
      </c>
      <c r="F47" s="192" t="s">
        <v>24</v>
      </c>
      <c r="G47" s="196">
        <v>42707</v>
      </c>
      <c r="H47" s="204"/>
      <c r="I47" s="92"/>
    </row>
    <row r="48" spans="1:9" ht="77.25" customHeight="1">
      <c r="A48" s="192" t="str">
        <f>IF(OR(B48&lt;&gt;"",D48&lt;&gt;""),"["&amp;TEXT($B$2,"##")&amp;"-"&amp;TEXT(ROW()-12,"##")&amp;"]","")</f>
        <v>[Account Module-36]</v>
      </c>
      <c r="B48" s="192" t="s">
        <v>792</v>
      </c>
      <c r="C48" s="192" t="s">
        <v>224</v>
      </c>
      <c r="D48" s="192" t="s">
        <v>793</v>
      </c>
      <c r="E48" s="192" t="s">
        <v>56</v>
      </c>
      <c r="F48" s="192" t="s">
        <v>24</v>
      </c>
      <c r="G48" s="196">
        <v>42707</v>
      </c>
      <c r="H48" s="204"/>
      <c r="I48" s="92"/>
    </row>
    <row r="49" spans="1:9" ht="77.25" customHeight="1">
      <c r="A49" s="192" t="str">
        <f>IF(OR(B49&lt;&gt;"",D49&lt;&gt;""),"["&amp;TEXT($B$2,"##")&amp;"-"&amp;TEXT(ROW()-12,"##")&amp;"]","")</f>
        <v>[Account Module-37]</v>
      </c>
      <c r="B49" s="192" t="s">
        <v>289</v>
      </c>
      <c r="C49" s="192" t="s">
        <v>264</v>
      </c>
      <c r="D49" s="192" t="s">
        <v>265</v>
      </c>
      <c r="E49" s="192" t="s">
        <v>56</v>
      </c>
      <c r="F49" s="192" t="s">
        <v>24</v>
      </c>
      <c r="G49" s="196">
        <v>42707</v>
      </c>
      <c r="H49" s="204"/>
      <c r="I49" s="92"/>
    </row>
    <row r="50" spans="1:9" ht="77.25" customHeight="1">
      <c r="A50" s="192" t="str">
        <f>IF(OR(B48&lt;&gt;"",D48&lt;&gt;""),"["&amp;TEXT($B$2,"##")&amp;"-"&amp;TEXT(ROW()-12,"##")&amp;"]","")</f>
        <v>[Account Module-38]</v>
      </c>
      <c r="B50" s="192" t="s">
        <v>290</v>
      </c>
      <c r="C50" s="192" t="s">
        <v>225</v>
      </c>
      <c r="D50" s="192" t="s">
        <v>794</v>
      </c>
      <c r="E50" s="192" t="s">
        <v>56</v>
      </c>
      <c r="F50" s="192" t="s">
        <v>24</v>
      </c>
      <c r="G50" s="196">
        <v>42707</v>
      </c>
      <c r="H50" s="204"/>
      <c r="I50" s="92"/>
    </row>
    <row r="51" spans="1:9" ht="77.25" customHeight="1">
      <c r="A51" s="192" t="str">
        <f t="shared" si="2"/>
        <v>[Account Module-39]</v>
      </c>
      <c r="B51" s="192" t="s">
        <v>291</v>
      </c>
      <c r="C51" s="192" t="s">
        <v>226</v>
      </c>
      <c r="D51" s="192" t="s">
        <v>795</v>
      </c>
      <c r="E51" s="192" t="s">
        <v>56</v>
      </c>
      <c r="F51" s="192" t="s">
        <v>24</v>
      </c>
      <c r="G51" s="196">
        <v>42707</v>
      </c>
      <c r="H51" s="204"/>
      <c r="I51" s="92"/>
    </row>
    <row r="52" spans="1:9" ht="77.25" customHeight="1">
      <c r="A52" s="192" t="str">
        <f>IF(OR(B52&lt;&gt;"",D52&lt;&gt;""),"["&amp;TEXT($B$2,"##")&amp;"-"&amp;TEXT(ROW()-12,"##")&amp;"]","")</f>
        <v>[Account Module-40]</v>
      </c>
      <c r="B52" s="192" t="s">
        <v>292</v>
      </c>
      <c r="C52" s="192" t="s">
        <v>227</v>
      </c>
      <c r="D52" s="192" t="s">
        <v>796</v>
      </c>
      <c r="E52" s="192" t="s">
        <v>56</v>
      </c>
      <c r="F52" s="192" t="s">
        <v>24</v>
      </c>
      <c r="G52" s="196">
        <v>42707</v>
      </c>
      <c r="H52" s="204"/>
      <c r="I52" s="92"/>
    </row>
    <row r="53" spans="1:9" ht="77.25" customHeight="1">
      <c r="A53" s="192" t="str">
        <f>IF(OR(B53&lt;&gt;"",D53&lt;&gt;""),"["&amp;TEXT($B$2,"##")&amp;"-"&amp;TEXT(ROW()-12,"##")&amp;"]","")</f>
        <v>[Account Module-41]</v>
      </c>
      <c r="B53" s="192" t="s">
        <v>293</v>
      </c>
      <c r="C53" s="192" t="s">
        <v>204</v>
      </c>
      <c r="D53" s="192" t="s">
        <v>796</v>
      </c>
      <c r="E53" s="192" t="s">
        <v>56</v>
      </c>
      <c r="F53" s="192" t="s">
        <v>24</v>
      </c>
      <c r="G53" s="196">
        <v>42707</v>
      </c>
      <c r="H53" s="204"/>
      <c r="I53" s="92"/>
    </row>
    <row r="54" spans="1:9" ht="77.25" customHeight="1">
      <c r="A54" s="192" t="str">
        <f>IF(OR(B53&lt;&gt;"",D53&lt;&gt;""),"["&amp;TEXT($B$2,"##")&amp;"-"&amp;TEXT(ROW()-12,"##")&amp;"]","")</f>
        <v>[Account Module-42]</v>
      </c>
      <c r="B54" s="192" t="s">
        <v>294</v>
      </c>
      <c r="C54" s="192" t="s">
        <v>205</v>
      </c>
      <c r="D54" s="192" t="s">
        <v>796</v>
      </c>
      <c r="E54" s="192" t="s">
        <v>56</v>
      </c>
      <c r="F54" s="192" t="s">
        <v>24</v>
      </c>
      <c r="G54" s="196">
        <v>42707</v>
      </c>
      <c r="H54" s="204"/>
      <c r="I54" s="92"/>
    </row>
    <row r="55" spans="1:9" ht="77.25" customHeight="1">
      <c r="A55" s="192" t="str">
        <f>IF(OR(B52&lt;&gt;"",D52&lt;&gt;""),"["&amp;TEXT($B$2,"##")&amp;"-"&amp;TEXT(ROW()-12,"##")&amp;"]","")</f>
        <v>[Account Module-43]</v>
      </c>
      <c r="B55" s="192" t="s">
        <v>298</v>
      </c>
      <c r="C55" s="192" t="s">
        <v>228</v>
      </c>
      <c r="D55" s="192" t="s">
        <v>797</v>
      </c>
      <c r="E55" s="192" t="s">
        <v>56</v>
      </c>
      <c r="F55" s="192" t="s">
        <v>24</v>
      </c>
      <c r="G55" s="196">
        <v>42707</v>
      </c>
      <c r="H55" s="204"/>
      <c r="I55" s="92"/>
    </row>
    <row r="56" spans="1:9" ht="77.25" customHeight="1">
      <c r="A56" s="192" t="str">
        <f>IF(OR(B56&lt;&gt;"",D56&lt;&gt;""),"["&amp;TEXT($B$2,"##")&amp;"-"&amp;TEXT(ROW()-12,"##")&amp;"]","")</f>
        <v>[Account Module-44]</v>
      </c>
      <c r="B56" s="192" t="s">
        <v>299</v>
      </c>
      <c r="C56" s="192" t="s">
        <v>229</v>
      </c>
      <c r="D56" s="192" t="s">
        <v>795</v>
      </c>
      <c r="E56" s="192" t="s">
        <v>56</v>
      </c>
      <c r="F56" s="192" t="s">
        <v>24</v>
      </c>
      <c r="G56" s="196">
        <v>42707</v>
      </c>
      <c r="H56" s="204"/>
      <c r="I56" s="92"/>
    </row>
    <row r="57" spans="1:9" ht="77.25" customHeight="1">
      <c r="A57" s="192" t="str">
        <f>IF(OR(B57&lt;&gt;"",D57&lt;&gt;""),"["&amp;TEXT($B$2,"##")&amp;"-"&amp;TEXT(ROW()-12,"##")&amp;"]","")</f>
        <v>[Account Module-45]</v>
      </c>
      <c r="B57" s="192" t="s">
        <v>321</v>
      </c>
      <c r="C57" s="192" t="s">
        <v>322</v>
      </c>
      <c r="D57" s="192" t="s">
        <v>795</v>
      </c>
      <c r="E57" s="192" t="s">
        <v>56</v>
      </c>
      <c r="F57" s="192" t="s">
        <v>24</v>
      </c>
      <c r="G57" s="196">
        <v>42707</v>
      </c>
      <c r="H57" s="204"/>
      <c r="I57" s="92"/>
    </row>
    <row r="58" spans="1:9" ht="135.75" customHeight="1">
      <c r="A58" s="192" t="str">
        <f>IF(OR(B58&lt;&gt;"",D58&lt;&gt;""),"["&amp;TEXT($B$2,"##")&amp;"-"&amp;TEXT(ROW()-12,"##")&amp;"]","")</f>
        <v>[Account Module-46]</v>
      </c>
      <c r="B58" s="192" t="s">
        <v>323</v>
      </c>
      <c r="C58" s="192" t="s">
        <v>324</v>
      </c>
      <c r="D58" s="192" t="s">
        <v>795</v>
      </c>
      <c r="E58" s="192" t="s">
        <v>56</v>
      </c>
      <c r="F58" s="192" t="s">
        <v>24</v>
      </c>
      <c r="G58" s="196">
        <v>42707</v>
      </c>
      <c r="H58" s="204"/>
      <c r="I58" s="92"/>
    </row>
    <row r="59" spans="1:9" ht="77.25" customHeight="1">
      <c r="A59" s="192" t="str">
        <f>IF(OR(B59&lt;&gt;"",D59&lt;&gt;""),"["&amp;TEXT($B$2,"##")&amp;"-"&amp;TEXT(ROW()-12,"##")&amp;"]","")</f>
        <v>[Account Module-47]</v>
      </c>
      <c r="B59" s="192" t="s">
        <v>295</v>
      </c>
      <c r="C59" s="192" t="s">
        <v>328</v>
      </c>
      <c r="D59" s="192" t="s">
        <v>798</v>
      </c>
      <c r="E59" s="192" t="s">
        <v>56</v>
      </c>
      <c r="F59" s="192" t="s">
        <v>24</v>
      </c>
      <c r="G59" s="196">
        <v>42707</v>
      </c>
      <c r="H59" s="204"/>
      <c r="I59" s="92"/>
    </row>
    <row r="60" spans="1:9" ht="69.75" customHeight="1">
      <c r="A60" s="89" t="str">
        <f>IF(OR(B60&lt;&gt;"",D60&lt;&gt;""),"["&amp;TEXT($B$2,"##")&amp;"-"&amp;TEXT(ROW()-12,"##")&amp;"]","")</f>
        <v>[Account Module-48]</v>
      </c>
      <c r="B60" s="89" t="s">
        <v>296</v>
      </c>
      <c r="C60" s="89" t="s">
        <v>231</v>
      </c>
      <c r="D60" s="89" t="s">
        <v>799</v>
      </c>
      <c r="E60" s="89" t="s">
        <v>56</v>
      </c>
      <c r="F60" s="89" t="s">
        <v>22</v>
      </c>
      <c r="G60" s="189">
        <v>42707</v>
      </c>
      <c r="H60" s="91"/>
      <c r="I60" s="92"/>
    </row>
    <row r="61" spans="1:9" s="158" customFormat="1" ht="77.25" customHeight="1">
      <c r="A61" s="147" t="str">
        <f>IF(OR(B55&lt;&gt;"",D55&lt;&gt;""),"["&amp;TEXT($B$2,"##")&amp;"-"&amp;TEXT(ROW()-12,"##")&amp;"]","")</f>
        <v>[Account Module-49]</v>
      </c>
      <c r="B61" s="147" t="s">
        <v>300</v>
      </c>
      <c r="C61" s="147" t="s">
        <v>203</v>
      </c>
      <c r="D61" s="147" t="s">
        <v>800</v>
      </c>
      <c r="E61" s="147" t="s">
        <v>56</v>
      </c>
      <c r="F61" s="147" t="s">
        <v>22</v>
      </c>
      <c r="G61" s="189">
        <v>42707</v>
      </c>
      <c r="H61" s="150"/>
      <c r="I61" s="151"/>
    </row>
    <row r="62" spans="1:9" ht="77.25" customHeight="1">
      <c r="A62" s="89" t="str">
        <f>IF(OR(B60&lt;&gt;"",D60&lt;&gt;""),"["&amp;TEXT($B$2,"##")&amp;"-"&amp;TEXT(ROW()-12,"##")&amp;"]","")</f>
        <v>[Account Module-50]</v>
      </c>
      <c r="B62" s="89" t="s">
        <v>303</v>
      </c>
      <c r="C62" s="89" t="s">
        <v>219</v>
      </c>
      <c r="D62" s="89" t="s">
        <v>801</v>
      </c>
      <c r="E62" s="89" t="s">
        <v>56</v>
      </c>
      <c r="F62" s="89" t="s">
        <v>24</v>
      </c>
      <c r="G62" s="189">
        <v>42707</v>
      </c>
      <c r="H62" s="91"/>
      <c r="I62" s="92"/>
    </row>
    <row r="63" spans="1:9" ht="77.25" customHeight="1">
      <c r="A63" s="192" t="str">
        <f t="shared" ref="A63:A67" si="3">IF(OR(B62&lt;&gt;"",D62&lt;&gt;""),"["&amp;TEXT($B$2,"##")&amp;"-"&amp;TEXT(ROW()-12,"##")&amp;"]","")</f>
        <v>[Account Module-51]</v>
      </c>
      <c r="B63" s="192" t="s">
        <v>304</v>
      </c>
      <c r="C63" s="192" t="s">
        <v>220</v>
      </c>
      <c r="D63" s="192" t="s">
        <v>802</v>
      </c>
      <c r="E63" s="192" t="s">
        <v>56</v>
      </c>
      <c r="F63" s="192" t="s">
        <v>24</v>
      </c>
      <c r="G63" s="196">
        <v>42707</v>
      </c>
      <c r="H63" s="204"/>
      <c r="I63" s="92"/>
    </row>
    <row r="64" spans="1:9" ht="77.25" customHeight="1">
      <c r="A64" s="192" t="str">
        <f t="shared" si="3"/>
        <v>[Account Module-52]</v>
      </c>
      <c r="B64" s="192" t="s">
        <v>307</v>
      </c>
      <c r="C64" s="192" t="s">
        <v>221</v>
      </c>
      <c r="D64" s="192" t="s">
        <v>802</v>
      </c>
      <c r="E64" s="192" t="s">
        <v>56</v>
      </c>
      <c r="F64" s="192" t="s">
        <v>24</v>
      </c>
      <c r="G64" s="196">
        <v>42707</v>
      </c>
      <c r="H64" s="204"/>
      <c r="I64" s="92"/>
    </row>
    <row r="65" spans="1:9" ht="77.25" customHeight="1">
      <c r="A65" s="192" t="str">
        <f t="shared" si="3"/>
        <v>[Account Module-53]</v>
      </c>
      <c r="B65" s="192" t="s">
        <v>308</v>
      </c>
      <c r="C65" s="192" t="s">
        <v>222</v>
      </c>
      <c r="D65" s="192" t="s">
        <v>803</v>
      </c>
      <c r="E65" s="192" t="s">
        <v>56</v>
      </c>
      <c r="F65" s="192" t="s">
        <v>24</v>
      </c>
      <c r="G65" s="196">
        <v>42707</v>
      </c>
      <c r="H65" s="204"/>
      <c r="I65" s="92"/>
    </row>
    <row r="66" spans="1:9" ht="77.25" customHeight="1">
      <c r="A66" s="192" t="str">
        <f t="shared" si="3"/>
        <v>[Account Module-54]</v>
      </c>
      <c r="B66" s="192" t="s">
        <v>309</v>
      </c>
      <c r="C66" s="192" t="s">
        <v>223</v>
      </c>
      <c r="D66" s="192" t="s">
        <v>804</v>
      </c>
      <c r="E66" s="192" t="s">
        <v>56</v>
      </c>
      <c r="F66" s="192" t="s">
        <v>24</v>
      </c>
      <c r="G66" s="196">
        <v>42707</v>
      </c>
      <c r="H66" s="204"/>
      <c r="I66" s="92"/>
    </row>
    <row r="67" spans="1:9" ht="77.25" customHeight="1">
      <c r="A67" s="192" t="str">
        <f t="shared" si="3"/>
        <v>[Account Module-55]</v>
      </c>
      <c r="B67" s="192" t="s">
        <v>311</v>
      </c>
      <c r="C67" s="192" t="s">
        <v>310</v>
      </c>
      <c r="D67" s="192" t="s">
        <v>804</v>
      </c>
      <c r="E67" s="192" t="s">
        <v>56</v>
      </c>
      <c r="F67" s="192" t="s">
        <v>24</v>
      </c>
      <c r="G67" s="196">
        <v>42707</v>
      </c>
      <c r="H67" s="204"/>
      <c r="I67" s="92"/>
    </row>
    <row r="68" spans="1:9" ht="77.25" customHeight="1">
      <c r="A68" s="192" t="str">
        <f>IF(OR(B68&lt;&gt;"",D68&lt;&gt;""),"["&amp;TEXT($B$2,"##")&amp;"-"&amp;TEXT(ROW()-12,"##")&amp;"]","")</f>
        <v>[Account Module-56]</v>
      </c>
      <c r="B68" s="192" t="s">
        <v>312</v>
      </c>
      <c r="C68" s="192" t="s">
        <v>224</v>
      </c>
      <c r="D68" s="192" t="s">
        <v>805</v>
      </c>
      <c r="E68" s="192" t="s">
        <v>56</v>
      </c>
      <c r="F68" s="192" t="s">
        <v>24</v>
      </c>
      <c r="G68" s="196">
        <v>42707</v>
      </c>
      <c r="H68" s="204"/>
      <c r="I68" s="92"/>
    </row>
    <row r="69" spans="1:9" ht="77.25" customHeight="1">
      <c r="A69" s="192" t="str">
        <f>IF(OR(B69&lt;&gt;"",D69&lt;&gt;""),"["&amp;TEXT($B$2,"##")&amp;"-"&amp;TEXT(ROW()-12,"##")&amp;"]","")</f>
        <v>[Account Module-57]</v>
      </c>
      <c r="B69" s="192" t="s">
        <v>313</v>
      </c>
      <c r="C69" s="192" t="s">
        <v>264</v>
      </c>
      <c r="D69" s="192" t="s">
        <v>265</v>
      </c>
      <c r="E69" s="192"/>
      <c r="F69" s="192" t="s">
        <v>24</v>
      </c>
      <c r="G69" s="196">
        <v>42707</v>
      </c>
      <c r="H69" s="204"/>
      <c r="I69" s="92"/>
    </row>
    <row r="70" spans="1:9" ht="77.25" customHeight="1">
      <c r="A70" s="192" t="str">
        <f>IF(OR(B68&lt;&gt;"",D68&lt;&gt;""),"["&amp;TEXT($B$2,"##")&amp;"-"&amp;TEXT(ROW()-12,"##")&amp;"]","")</f>
        <v>[Account Module-58]</v>
      </c>
      <c r="B70" s="192" t="s">
        <v>314</v>
      </c>
      <c r="C70" s="192" t="s">
        <v>225</v>
      </c>
      <c r="D70" s="192" t="s">
        <v>806</v>
      </c>
      <c r="E70" s="192" t="s">
        <v>56</v>
      </c>
      <c r="F70" s="192" t="s">
        <v>24</v>
      </c>
      <c r="G70" s="196">
        <v>42707</v>
      </c>
      <c r="H70" s="204"/>
      <c r="I70" s="92"/>
    </row>
    <row r="71" spans="1:9" ht="77.25" customHeight="1">
      <c r="A71" s="192" t="str">
        <f t="shared" ref="A71" si="4">IF(OR(B70&lt;&gt;"",D70&lt;&gt;""),"["&amp;TEXT($B$2,"##")&amp;"-"&amp;TEXT(ROW()-12,"##")&amp;"]","")</f>
        <v>[Account Module-59]</v>
      </c>
      <c r="B71" s="192" t="s">
        <v>315</v>
      </c>
      <c r="C71" s="192" t="s">
        <v>226</v>
      </c>
      <c r="D71" s="192" t="s">
        <v>807</v>
      </c>
      <c r="E71" s="192" t="s">
        <v>56</v>
      </c>
      <c r="F71" s="192" t="s">
        <v>24</v>
      </c>
      <c r="G71" s="196">
        <v>42707</v>
      </c>
      <c r="H71" s="204"/>
      <c r="I71" s="92"/>
    </row>
    <row r="72" spans="1:9" ht="77.25" customHeight="1">
      <c r="A72" s="192" t="str">
        <f>IF(OR(B72&lt;&gt;"",D72&lt;&gt;""),"["&amp;TEXT($B$2,"##")&amp;"-"&amp;TEXT(ROW()-12,"##")&amp;"]","")</f>
        <v>[Account Module-60]</v>
      </c>
      <c r="B72" s="192" t="s">
        <v>316</v>
      </c>
      <c r="C72" s="192" t="s">
        <v>227</v>
      </c>
      <c r="D72" s="192" t="s">
        <v>808</v>
      </c>
      <c r="E72" s="192" t="s">
        <v>56</v>
      </c>
      <c r="F72" s="192" t="s">
        <v>24</v>
      </c>
      <c r="G72" s="196">
        <v>42707</v>
      </c>
      <c r="H72" s="204"/>
      <c r="I72" s="92"/>
    </row>
    <row r="73" spans="1:9" ht="77.25" customHeight="1">
      <c r="A73" s="192" t="str">
        <f>IF(OR(B73&lt;&gt;"",D73&lt;&gt;""),"["&amp;TEXT($B$2,"##")&amp;"-"&amp;TEXT(ROW()-12,"##")&amp;"]","")</f>
        <v>[Account Module-61]</v>
      </c>
      <c r="B73" s="192" t="s">
        <v>317</v>
      </c>
      <c r="C73" s="192" t="s">
        <v>204</v>
      </c>
      <c r="D73" s="192" t="s">
        <v>808</v>
      </c>
      <c r="E73" s="192" t="s">
        <v>56</v>
      </c>
      <c r="F73" s="192" t="s">
        <v>24</v>
      </c>
      <c r="G73" s="196">
        <v>42707</v>
      </c>
      <c r="H73" s="204"/>
      <c r="I73" s="92"/>
    </row>
    <row r="74" spans="1:9" ht="77.25" customHeight="1">
      <c r="A74" s="192" t="str">
        <f>IF(OR(B73&lt;&gt;"",D73&lt;&gt;""),"["&amp;TEXT($B$2,"##")&amp;"-"&amp;TEXT(ROW()-12,"##")&amp;"]","")</f>
        <v>[Account Module-62]</v>
      </c>
      <c r="B74" s="192" t="s">
        <v>318</v>
      </c>
      <c r="C74" s="192" t="s">
        <v>205</v>
      </c>
      <c r="D74" s="192" t="s">
        <v>808</v>
      </c>
      <c r="E74" s="192" t="s">
        <v>56</v>
      </c>
      <c r="F74" s="192" t="s">
        <v>24</v>
      </c>
      <c r="G74" s="196">
        <v>42707</v>
      </c>
      <c r="H74" s="204"/>
      <c r="I74" s="92"/>
    </row>
    <row r="75" spans="1:9" ht="77.25" customHeight="1">
      <c r="A75" s="192" t="str">
        <f>IF(OR(B72&lt;&gt;"",D72&lt;&gt;""),"["&amp;TEXT($B$2,"##")&amp;"-"&amp;TEXT(ROW()-12,"##")&amp;"]","")</f>
        <v>[Account Module-63]</v>
      </c>
      <c r="B75" s="192" t="s">
        <v>319</v>
      </c>
      <c r="C75" s="192" t="s">
        <v>228</v>
      </c>
      <c r="D75" s="192" t="s">
        <v>803</v>
      </c>
      <c r="E75" s="192" t="s">
        <v>56</v>
      </c>
      <c r="F75" s="192" t="s">
        <v>24</v>
      </c>
      <c r="G75" s="196">
        <v>42707</v>
      </c>
      <c r="H75" s="204"/>
      <c r="I75" s="92"/>
    </row>
    <row r="76" spans="1:9" ht="77.25" customHeight="1">
      <c r="A76" s="192" t="str">
        <f>IF(OR(B75&lt;&gt;"",D75&lt;&gt;""),"["&amp;TEXT($B$2,"##")&amp;"-"&amp;TEXT(ROW()-12,"##")&amp;"]","")</f>
        <v>[Account Module-64]</v>
      </c>
      <c r="B76" s="192" t="s">
        <v>320</v>
      </c>
      <c r="C76" s="192" t="s">
        <v>229</v>
      </c>
      <c r="D76" s="192" t="s">
        <v>807</v>
      </c>
      <c r="E76" s="192" t="s">
        <v>56</v>
      </c>
      <c r="F76" s="192" t="s">
        <v>24</v>
      </c>
      <c r="G76" s="196">
        <v>42707</v>
      </c>
      <c r="H76" s="204"/>
      <c r="I76" s="92"/>
    </row>
    <row r="77" spans="1:9" ht="57" customHeight="1">
      <c r="A77" s="192" t="str">
        <f>IF(OR(B77&lt;&gt;"",D77&lt;&gt;""),"["&amp;TEXT($B$2,"##")&amp;"-"&amp;TEXT(ROW()-12,"##")&amp;"]","")</f>
        <v>[Account Module-65]</v>
      </c>
      <c r="B77" s="192" t="s">
        <v>325</v>
      </c>
      <c r="C77" s="192" t="s">
        <v>322</v>
      </c>
      <c r="D77" s="192" t="s">
        <v>807</v>
      </c>
      <c r="E77" s="192" t="s">
        <v>56</v>
      </c>
      <c r="F77" s="192" t="s">
        <v>24</v>
      </c>
      <c r="G77" s="196">
        <v>42707</v>
      </c>
      <c r="H77" s="204"/>
      <c r="I77" s="92"/>
    </row>
    <row r="78" spans="1:9" ht="42" customHeight="1">
      <c r="A78" s="192" t="str">
        <f>IF(OR(B78&lt;&gt;"",D78&lt;&gt;""),"["&amp;TEXT($B$2,"##")&amp;"-"&amp;TEXT(ROW()-12,"##")&amp;"]","")</f>
        <v>[Account Module-66]</v>
      </c>
      <c r="B78" s="192" t="s">
        <v>326</v>
      </c>
      <c r="C78" s="192" t="s">
        <v>324</v>
      </c>
      <c r="D78" s="192" t="s">
        <v>807</v>
      </c>
      <c r="E78" s="192" t="s">
        <v>56</v>
      </c>
      <c r="F78" s="192" t="s">
        <v>24</v>
      </c>
      <c r="G78" s="196">
        <v>42707</v>
      </c>
      <c r="H78" s="204"/>
      <c r="I78" s="92"/>
    </row>
    <row r="79" spans="1:9" ht="77.25" customHeight="1">
      <c r="A79" s="192" t="str">
        <f>IF(OR(B79&lt;&gt;"",D79&lt;&gt;""),"["&amp;TEXT($B$2,"##")&amp;"-"&amp;TEXT(ROW()-12,"##")&amp;"]","")</f>
        <v>[Account Module-67]</v>
      </c>
      <c r="B79" s="192" t="s">
        <v>327</v>
      </c>
      <c r="C79" s="192" t="s">
        <v>328</v>
      </c>
      <c r="D79" s="192" t="s">
        <v>809</v>
      </c>
      <c r="E79" s="192" t="s">
        <v>56</v>
      </c>
      <c r="F79" s="192" t="s">
        <v>24</v>
      </c>
      <c r="G79" s="196">
        <v>42707</v>
      </c>
      <c r="H79" s="204"/>
      <c r="I79" s="92"/>
    </row>
    <row r="80" spans="1:9" s="158" customFormat="1" ht="77.25" customHeight="1">
      <c r="A80" s="192" t="str">
        <f>IF(OR(B57&lt;&gt;"",D57&lt;&gt;""),"["&amp;TEXT($B$2,"##")&amp;"-"&amp;TEXT(ROW()-12,"##")&amp;"]","")</f>
        <v>[Account Module-68]</v>
      </c>
      <c r="B80" s="192" t="s">
        <v>329</v>
      </c>
      <c r="C80" s="192" t="s">
        <v>230</v>
      </c>
      <c r="D80" s="192" t="s">
        <v>810</v>
      </c>
      <c r="E80" s="192" t="s">
        <v>56</v>
      </c>
      <c r="F80" s="192" t="s">
        <v>24</v>
      </c>
      <c r="G80" s="196">
        <v>42707</v>
      </c>
      <c r="H80" s="204"/>
      <c r="I80" s="151"/>
    </row>
    <row r="81" spans="1:9" s="158" customFormat="1" ht="15.75" customHeight="1">
      <c r="A81" s="147" t="str">
        <f>IF(OR(B81&lt;&gt;"",D81&lt;&gt;""),"["&amp;TEXT($B$2,"##")&amp;"-"&amp;TEXT(ROW()-12,"##")&amp;"]","")</f>
        <v>[Account Module-69]</v>
      </c>
      <c r="B81" s="147" t="s">
        <v>333</v>
      </c>
      <c r="C81" s="147" t="s">
        <v>334</v>
      </c>
      <c r="D81" s="147" t="s">
        <v>335</v>
      </c>
      <c r="E81" s="147" t="s">
        <v>56</v>
      </c>
      <c r="F81" s="147" t="s">
        <v>22</v>
      </c>
      <c r="G81" s="189">
        <v>42707</v>
      </c>
      <c r="H81" s="150"/>
      <c r="I81" s="151"/>
    </row>
    <row r="82" spans="1:9" s="158" customFormat="1" ht="77.25" customHeight="1">
      <c r="A82" s="192" t="str">
        <f>IF(OR(B82&lt;&gt;"",D82&lt;&gt;""),"["&amp;TEXT($B$2,"##")&amp;"-"&amp;TEXT(ROW()-12,"##")&amp;"]","")</f>
        <v>[Account Module-70]</v>
      </c>
      <c r="B82" s="192" t="s">
        <v>330</v>
      </c>
      <c r="C82" s="192" t="s">
        <v>331</v>
      </c>
      <c r="D82" s="192" t="s">
        <v>810</v>
      </c>
      <c r="E82" s="192" t="s">
        <v>56</v>
      </c>
      <c r="F82" s="192" t="s">
        <v>24</v>
      </c>
      <c r="G82" s="196">
        <v>42707</v>
      </c>
      <c r="H82" s="204"/>
      <c r="I82" s="151"/>
    </row>
    <row r="83" spans="1:9" ht="77.25" customHeight="1">
      <c r="A83" s="89" t="str">
        <f>IF(OR(B83&lt;&gt;"",D83&lt;&gt;""),"["&amp;TEXT($B$2,"##")&amp;"-"&amp;TEXT(ROW()-12,"##")&amp;"]","")</f>
        <v>[Account Module-71]</v>
      </c>
      <c r="B83" s="89" t="s">
        <v>296</v>
      </c>
      <c r="C83" s="89" t="s">
        <v>231</v>
      </c>
      <c r="D83" s="89" t="s">
        <v>811</v>
      </c>
      <c r="E83" s="89" t="s">
        <v>56</v>
      </c>
      <c r="F83" s="89" t="s">
        <v>22</v>
      </c>
      <c r="G83" s="189">
        <v>42707</v>
      </c>
      <c r="H83" s="91"/>
      <c r="I83" s="92"/>
    </row>
    <row r="84" spans="1:9" s="68" customFormat="1" ht="22.5" customHeight="1">
      <c r="A84" s="86"/>
      <c r="B84" s="85" t="s">
        <v>104</v>
      </c>
      <c r="C84" s="86"/>
      <c r="D84" s="86"/>
      <c r="E84" s="86"/>
      <c r="F84" s="86"/>
      <c r="G84" s="86"/>
      <c r="H84" s="87"/>
      <c r="I84" s="88"/>
    </row>
    <row r="85" spans="1:9" ht="77.25" customHeight="1">
      <c r="A85" s="89" t="str">
        <f>IF(OR(B85&lt;&gt;"",D85&lt;&gt;""),"["&amp;TEXT($B$2,"##")&amp;"-"&amp;TEXT(ROW()-13,"##")&amp;"]","")</f>
        <v>[Account Module-72]</v>
      </c>
      <c r="B85" s="89" t="s">
        <v>336</v>
      </c>
      <c r="C85" s="89" t="s">
        <v>206</v>
      </c>
      <c r="D85" s="89" t="s">
        <v>812</v>
      </c>
      <c r="E85" s="89" t="s">
        <v>56</v>
      </c>
      <c r="F85" s="89" t="s">
        <v>22</v>
      </c>
      <c r="G85" s="189">
        <v>42707</v>
      </c>
      <c r="H85" s="91"/>
      <c r="I85" s="92"/>
    </row>
    <row r="86" spans="1:9" ht="77.25" customHeight="1">
      <c r="A86" s="89" t="str">
        <f>IF(OR(B86&lt;&gt;"",D86&lt;&gt;""),"["&amp;TEXT($B$2,"##")&amp;"-"&amp;TEXT(ROW()-13,"##")&amp;"]","")</f>
        <v>[Account Module-73]</v>
      </c>
      <c r="B86" s="89" t="s">
        <v>337</v>
      </c>
      <c r="C86" s="89" t="s">
        <v>338</v>
      </c>
      <c r="D86" s="89" t="s">
        <v>339</v>
      </c>
      <c r="E86" s="89" t="s">
        <v>56</v>
      </c>
      <c r="F86" s="89" t="s">
        <v>22</v>
      </c>
      <c r="G86" s="189">
        <v>42707</v>
      </c>
      <c r="H86" s="91"/>
      <c r="I86" s="92"/>
    </row>
    <row r="87" spans="1:9" s="170" customFormat="1" ht="77.25" customHeight="1">
      <c r="A87" s="89" t="str">
        <f t="shared" ref="A87:A88" si="5">IF(OR(B87&lt;&gt;"",D87&lt;&gt;""),"["&amp;TEXT($B$2,"##")&amp;"-"&amp;TEXT(ROW()-13,"##")&amp;"]","")</f>
        <v>[Account Module-74]</v>
      </c>
      <c r="B87" s="166" t="s">
        <v>406</v>
      </c>
      <c r="C87" s="166" t="s">
        <v>407</v>
      </c>
      <c r="D87" s="166" t="s">
        <v>772</v>
      </c>
      <c r="E87" s="166" t="s">
        <v>56</v>
      </c>
      <c r="F87" s="166" t="s">
        <v>22</v>
      </c>
      <c r="G87" s="189">
        <v>42707</v>
      </c>
      <c r="H87" s="172"/>
      <c r="I87" s="169"/>
    </row>
    <row r="88" spans="1:9" s="170" customFormat="1" ht="77.25" customHeight="1">
      <c r="A88" s="89" t="str">
        <f t="shared" si="5"/>
        <v>[Account Module-75]</v>
      </c>
      <c r="B88" s="166" t="s">
        <v>411</v>
      </c>
      <c r="C88" s="166" t="s">
        <v>412</v>
      </c>
      <c r="D88" s="167" t="s">
        <v>724</v>
      </c>
      <c r="E88" s="173" t="s">
        <v>56</v>
      </c>
      <c r="F88" s="166" t="s">
        <v>22</v>
      </c>
      <c r="G88" s="189">
        <v>42707</v>
      </c>
      <c r="H88" s="172"/>
      <c r="I88" s="169"/>
    </row>
    <row r="89" spans="1:9" ht="77.25" customHeight="1">
      <c r="A89" s="192" t="str">
        <f>IF(OR(B89&lt;&gt;"",D89&lt;&gt;""),"["&amp;TEXT($B$2,"##")&amp;"-"&amp;TEXT(ROW()-13,"##")&amp;"]","")</f>
        <v>[Account Module-76]</v>
      </c>
      <c r="B89" s="192" t="s">
        <v>340</v>
      </c>
      <c r="C89" s="192" t="s">
        <v>232</v>
      </c>
      <c r="D89" s="192" t="s">
        <v>813</v>
      </c>
      <c r="E89" s="192" t="s">
        <v>56</v>
      </c>
      <c r="F89" s="192" t="s">
        <v>24</v>
      </c>
      <c r="G89" s="196">
        <v>42707</v>
      </c>
      <c r="H89" s="204"/>
      <c r="I89" s="92"/>
    </row>
    <row r="90" spans="1:9" ht="77.25" customHeight="1">
      <c r="A90" s="192" t="str">
        <f>IF(OR(B89&lt;&gt;"",D89&lt;&gt;""),"["&amp;TEXT($B$2,"##")&amp;"-"&amp;TEXT(ROW()-12,"##")&amp;"]","")</f>
        <v>[Account Module-78]</v>
      </c>
      <c r="B90" s="192" t="s">
        <v>343</v>
      </c>
      <c r="C90" s="192" t="s">
        <v>229</v>
      </c>
      <c r="D90" s="192" t="s">
        <v>814</v>
      </c>
      <c r="E90" s="192" t="s">
        <v>56</v>
      </c>
      <c r="F90" s="192" t="s">
        <v>24</v>
      </c>
      <c r="G90" s="196">
        <v>42707</v>
      </c>
      <c r="H90" s="204"/>
      <c r="I90" s="92"/>
    </row>
    <row r="91" spans="1:9" ht="77.25" customHeight="1">
      <c r="A91" s="192" t="str">
        <f>IF(OR(B91&lt;&gt;"",D91&lt;&gt;""),"["&amp;TEXT($B$2,"##")&amp;"-"&amp;TEXT(ROW()-12,"##")&amp;"]","")</f>
        <v>[Account Module-79]</v>
      </c>
      <c r="B91" s="192" t="s">
        <v>342</v>
      </c>
      <c r="C91" s="192" t="s">
        <v>322</v>
      </c>
      <c r="D91" s="192" t="s">
        <v>814</v>
      </c>
      <c r="E91" s="192" t="s">
        <v>56</v>
      </c>
      <c r="F91" s="192" t="s">
        <v>24</v>
      </c>
      <c r="G91" s="196">
        <v>42707</v>
      </c>
      <c r="H91" s="204"/>
      <c r="I91" s="92"/>
    </row>
    <row r="92" spans="1:9" ht="15.75" customHeight="1">
      <c r="A92" s="192" t="str">
        <f>IF(OR(B92&lt;&gt;"",D92&lt;&gt;""),"["&amp;TEXT($B$2,"##")&amp;"-"&amp;TEXT(ROW()-12,"##")&amp;"]","")</f>
        <v>[Account Module-80]</v>
      </c>
      <c r="B92" s="192" t="s">
        <v>341</v>
      </c>
      <c r="C92" s="192" t="s">
        <v>324</v>
      </c>
      <c r="D92" s="192" t="s">
        <v>814</v>
      </c>
      <c r="E92" s="192" t="s">
        <v>56</v>
      </c>
      <c r="F92" s="192" t="s">
        <v>24</v>
      </c>
      <c r="G92" s="196">
        <v>42707</v>
      </c>
      <c r="H92" s="204"/>
      <c r="I92" s="92"/>
    </row>
    <row r="93" spans="1:9" ht="77.25" customHeight="1">
      <c r="A93" s="192" t="str">
        <f>IF(OR(B93&lt;&gt;"",D93&lt;&gt;""),"["&amp;TEXT($B$2,"##")&amp;"-"&amp;TEXT(ROW()-13,"##")&amp;"]","")</f>
        <v>[Account Module-80]</v>
      </c>
      <c r="B93" s="192" t="s">
        <v>148</v>
      </c>
      <c r="C93" s="192" t="s">
        <v>233</v>
      </c>
      <c r="D93" s="192" t="s">
        <v>813</v>
      </c>
      <c r="E93" s="192" t="s">
        <v>56</v>
      </c>
      <c r="F93" s="192" t="s">
        <v>24</v>
      </c>
      <c r="G93" s="196">
        <v>42707</v>
      </c>
      <c r="H93" s="204"/>
      <c r="I93" s="92"/>
    </row>
    <row r="94" spans="1:9" ht="120" customHeight="1">
      <c r="A94" s="89" t="str">
        <f>IF(OR(B94&lt;&gt;"",D94&lt;&gt;""),"["&amp;TEXT($B$2,"##")&amp;"-"&amp;TEXT(ROW()-13,"##")&amp;"]","")</f>
        <v>[Account Module-81]</v>
      </c>
      <c r="B94" s="89" t="s">
        <v>105</v>
      </c>
      <c r="C94" s="89" t="s">
        <v>234</v>
      </c>
      <c r="D94" s="89" t="s">
        <v>815</v>
      </c>
      <c r="E94" s="89" t="s">
        <v>56</v>
      </c>
      <c r="F94" s="89" t="s">
        <v>22</v>
      </c>
      <c r="G94" s="189">
        <v>42707</v>
      </c>
      <c r="H94" s="91"/>
      <c r="I94" s="92"/>
    </row>
    <row r="95" spans="1:9" s="68" customFormat="1">
      <c r="A95" s="86"/>
      <c r="B95" s="85" t="s">
        <v>184</v>
      </c>
      <c r="C95" s="86"/>
      <c r="D95" s="86"/>
      <c r="E95" s="86"/>
      <c r="F95" s="86"/>
      <c r="G95" s="86"/>
      <c r="H95" s="87"/>
      <c r="I95" s="88"/>
    </row>
    <row r="96" spans="1:9" ht="38.25">
      <c r="A96" s="89" t="str">
        <f>IF(OR(B96&lt;&gt;"",D96&lt;&gt;""),"["&amp;TEXT($B$2,"##")&amp;"-"&amp;TEXT(ROW()-14,"##")&amp;"]","")</f>
        <v>[Account Module-82]</v>
      </c>
      <c r="B96" s="89" t="s">
        <v>185</v>
      </c>
      <c r="C96" s="89" t="s">
        <v>344</v>
      </c>
      <c r="D96" s="89" t="s">
        <v>189</v>
      </c>
      <c r="E96" s="89" t="s">
        <v>56</v>
      </c>
      <c r="F96" s="89" t="s">
        <v>22</v>
      </c>
      <c r="G96" s="189">
        <v>42707</v>
      </c>
      <c r="H96" s="91"/>
      <c r="I96" s="92"/>
    </row>
    <row r="97" spans="1:9" ht="114.75">
      <c r="A97" s="89" t="str">
        <f>IF(OR(B97&lt;&gt;"",D97&lt;&gt;""),"["&amp;TEXT($B$2,"##")&amp;"-"&amp;TEXT(ROW()-14,"##")&amp;"]","")</f>
        <v>[Account Module-83]</v>
      </c>
      <c r="B97" s="89" t="s">
        <v>345</v>
      </c>
      <c r="C97" s="89" t="s">
        <v>186</v>
      </c>
      <c r="D97" s="89" t="s">
        <v>346</v>
      </c>
      <c r="E97" s="89" t="s">
        <v>56</v>
      </c>
      <c r="F97" s="89" t="s">
        <v>22</v>
      </c>
      <c r="G97" s="189">
        <v>42707</v>
      </c>
      <c r="H97" s="91"/>
      <c r="I97" s="92"/>
    </row>
    <row r="98" spans="1:9" s="170" customFormat="1" ht="25.5">
      <c r="A98" s="166" t="str">
        <f t="shared" ref="A98:A117" si="6">IF(OR(B98&lt;&gt;"",D98&lt;&gt;""),"["&amp;TEXT($B$2,"##")&amp;"-"&amp;TEXT(ROW()-14,"##")&amp;"]","")</f>
        <v>[Account Module-84]</v>
      </c>
      <c r="B98" s="166" t="s">
        <v>413</v>
      </c>
      <c r="C98" s="166" t="s">
        <v>414</v>
      </c>
      <c r="D98" s="166" t="s">
        <v>772</v>
      </c>
      <c r="E98" s="166" t="s">
        <v>56</v>
      </c>
      <c r="F98" s="166" t="s">
        <v>22</v>
      </c>
      <c r="G98" s="189">
        <v>42707</v>
      </c>
      <c r="H98" s="172"/>
      <c r="I98" s="169"/>
    </row>
    <row r="99" spans="1:9" s="170" customFormat="1" ht="25.5">
      <c r="A99" s="166" t="str">
        <f t="shared" si="6"/>
        <v>[Account Module-85]</v>
      </c>
      <c r="B99" s="166" t="s">
        <v>415</v>
      </c>
      <c r="C99" s="166" t="s">
        <v>416</v>
      </c>
      <c r="D99" s="166" t="s">
        <v>417</v>
      </c>
      <c r="E99" s="166" t="s">
        <v>56</v>
      </c>
      <c r="F99" s="166" t="s">
        <v>22</v>
      </c>
      <c r="G99" s="189">
        <v>42707</v>
      </c>
      <c r="H99" s="172"/>
      <c r="I99" s="169"/>
    </row>
    <row r="100" spans="1:9" s="170" customFormat="1" ht="25.5">
      <c r="A100" s="166" t="str">
        <f t="shared" si="6"/>
        <v>[Account Module-86]</v>
      </c>
      <c r="B100" s="166" t="s">
        <v>418</v>
      </c>
      <c r="C100" s="166" t="s">
        <v>419</v>
      </c>
      <c r="D100" s="166" t="s">
        <v>772</v>
      </c>
      <c r="E100" s="166" t="s">
        <v>56</v>
      </c>
      <c r="F100" s="166" t="s">
        <v>22</v>
      </c>
      <c r="G100" s="189">
        <v>42707</v>
      </c>
      <c r="H100" s="172"/>
      <c r="I100" s="169"/>
    </row>
    <row r="101" spans="1:9" s="170" customFormat="1" ht="77.25" customHeight="1">
      <c r="A101" s="166" t="str">
        <f t="shared" si="6"/>
        <v>[Account Module-87]</v>
      </c>
      <c r="B101" s="166" t="s">
        <v>423</v>
      </c>
      <c r="C101" s="166" t="s">
        <v>420</v>
      </c>
      <c r="D101" s="166" t="s">
        <v>772</v>
      </c>
      <c r="E101" s="166" t="s">
        <v>56</v>
      </c>
      <c r="F101" s="166" t="s">
        <v>22</v>
      </c>
      <c r="G101" s="189">
        <v>42707</v>
      </c>
      <c r="H101" s="172"/>
      <c r="I101" s="169"/>
    </row>
    <row r="102" spans="1:9" s="170" customFormat="1" ht="77.25" customHeight="1">
      <c r="A102" s="166" t="str">
        <f t="shared" si="6"/>
        <v>[Account Module-88]</v>
      </c>
      <c r="B102" s="166" t="s">
        <v>421</v>
      </c>
      <c r="C102" s="166" t="s">
        <v>422</v>
      </c>
      <c r="D102" s="167" t="s">
        <v>402</v>
      </c>
      <c r="E102" s="173" t="s">
        <v>56</v>
      </c>
      <c r="F102" s="166" t="s">
        <v>22</v>
      </c>
      <c r="G102" s="189">
        <v>42707</v>
      </c>
      <c r="H102" s="172"/>
      <c r="I102" s="169"/>
    </row>
    <row r="103" spans="1:9" s="170" customFormat="1" ht="77.25" customHeight="1">
      <c r="A103" s="166" t="str">
        <f t="shared" si="6"/>
        <v>[Account Module-89]</v>
      </c>
      <c r="B103" s="166" t="s">
        <v>424</v>
      </c>
      <c r="C103" s="166" t="s">
        <v>425</v>
      </c>
      <c r="D103" s="167" t="s">
        <v>402</v>
      </c>
      <c r="E103" s="173" t="s">
        <v>56</v>
      </c>
      <c r="F103" s="166" t="s">
        <v>22</v>
      </c>
      <c r="G103" s="189">
        <v>42707</v>
      </c>
      <c r="H103" s="172"/>
      <c r="I103" s="169"/>
    </row>
    <row r="104" spans="1:9" ht="51">
      <c r="A104" s="192" t="str">
        <f t="shared" si="6"/>
        <v>[Account Module-90]</v>
      </c>
      <c r="B104" s="192" t="s">
        <v>187</v>
      </c>
      <c r="C104" s="192" t="s">
        <v>207</v>
      </c>
      <c r="D104" s="192" t="s">
        <v>188</v>
      </c>
      <c r="E104" s="192" t="s">
        <v>56</v>
      </c>
      <c r="F104" s="192" t="s">
        <v>24</v>
      </c>
      <c r="G104" s="196">
        <v>42707</v>
      </c>
      <c r="H104" s="204"/>
      <c r="I104" s="92"/>
    </row>
    <row r="105" spans="1:9" ht="38.25">
      <c r="A105" s="192" t="str">
        <f t="shared" si="6"/>
        <v>[Account Module-91]</v>
      </c>
      <c r="B105" s="192" t="s">
        <v>190</v>
      </c>
      <c r="C105" s="192" t="s">
        <v>208</v>
      </c>
      <c r="D105" s="192" t="s">
        <v>192</v>
      </c>
      <c r="E105" s="192" t="s">
        <v>56</v>
      </c>
      <c r="F105" s="192" t="s">
        <v>24</v>
      </c>
      <c r="G105" s="196">
        <v>42707</v>
      </c>
      <c r="H105" s="204"/>
      <c r="I105" s="92"/>
    </row>
    <row r="106" spans="1:9" ht="38.25">
      <c r="A106" s="192" t="str">
        <f t="shared" si="6"/>
        <v>[Account Module-92]</v>
      </c>
      <c r="B106" s="192" t="s">
        <v>193</v>
      </c>
      <c r="C106" s="192" t="s">
        <v>209</v>
      </c>
      <c r="D106" s="192" t="s">
        <v>194</v>
      </c>
      <c r="E106" s="192" t="s">
        <v>56</v>
      </c>
      <c r="F106" s="192" t="s">
        <v>24</v>
      </c>
      <c r="G106" s="196">
        <v>42707</v>
      </c>
      <c r="H106" s="204"/>
      <c r="I106" s="92"/>
    </row>
    <row r="107" spans="1:9" ht="38.25">
      <c r="A107" s="192" t="str">
        <f>IF(OR(B107&lt;&gt;"",D107&lt;&gt;""),"["&amp;TEXT($B$2,"##")&amp;"-"&amp;TEXT(ROW()-14,"##")&amp;"]","")</f>
        <v>[Account Module-93]</v>
      </c>
      <c r="B107" s="192" t="s">
        <v>195</v>
      </c>
      <c r="C107" s="192" t="s">
        <v>210</v>
      </c>
      <c r="D107" s="192" t="s">
        <v>194</v>
      </c>
      <c r="E107" s="192" t="s">
        <v>56</v>
      </c>
      <c r="F107" s="192" t="s">
        <v>24</v>
      </c>
      <c r="G107" s="196">
        <v>42707</v>
      </c>
      <c r="H107" s="204"/>
      <c r="I107" s="92"/>
    </row>
    <row r="108" spans="1:9" ht="38.25">
      <c r="A108" s="89" t="str">
        <f>IF(OR(B108&lt;&gt;"",D108&lt;&gt;""),"["&amp;TEXT($B$2,"##")&amp;"-"&amp;TEXT(ROW()-14,"##")&amp;"]","")</f>
        <v>[Account Module-94]</v>
      </c>
      <c r="B108" s="89" t="s">
        <v>348</v>
      </c>
      <c r="C108" s="89" t="s">
        <v>349</v>
      </c>
      <c r="D108" s="89" t="s">
        <v>197</v>
      </c>
      <c r="E108" s="89" t="s">
        <v>56</v>
      </c>
      <c r="F108" s="89" t="s">
        <v>22</v>
      </c>
      <c r="G108" s="189">
        <v>42707</v>
      </c>
      <c r="H108" s="91"/>
      <c r="I108" s="92"/>
    </row>
    <row r="109" spans="1:9" ht="38.25">
      <c r="A109" s="89" t="str">
        <f>IF(OR(B109&lt;&gt;"",D109&lt;&gt;""),"["&amp;TEXT($B$2,"##")&amp;"-"&amp;TEXT(ROW()-14,"##")&amp;"]","")</f>
        <v>[Account Module-95]</v>
      </c>
      <c r="B109" s="89" t="s">
        <v>350</v>
      </c>
      <c r="C109" s="89" t="s">
        <v>351</v>
      </c>
      <c r="D109" s="89" t="s">
        <v>352</v>
      </c>
      <c r="E109" s="89" t="s">
        <v>56</v>
      </c>
      <c r="F109" s="89" t="s">
        <v>22</v>
      </c>
      <c r="G109" s="189">
        <v>42707</v>
      </c>
      <c r="H109" s="91"/>
      <c r="I109" s="92"/>
    </row>
    <row r="110" spans="1:9" ht="44.25" customHeight="1">
      <c r="A110" s="89" t="str">
        <f>IF(OR(B110&lt;&gt;"",D110&lt;&gt;""),"["&amp;TEXT($B$2,"##")&amp;"-"&amp;TEXT(ROW()-14,"##")&amp;"]","")</f>
        <v>[Account Module-96]</v>
      </c>
      <c r="B110" s="89" t="s">
        <v>353</v>
      </c>
      <c r="C110" s="89" t="s">
        <v>354</v>
      </c>
      <c r="D110" s="89" t="s">
        <v>352</v>
      </c>
      <c r="E110" s="89" t="s">
        <v>56</v>
      </c>
      <c r="F110" s="89" t="s">
        <v>22</v>
      </c>
      <c r="G110" s="189">
        <v>42707</v>
      </c>
      <c r="H110" s="91"/>
      <c r="I110" s="92"/>
    </row>
    <row r="111" spans="1:9" ht="53.25" customHeight="1">
      <c r="A111" s="89" t="str">
        <f t="shared" si="6"/>
        <v>[Account Module-97]</v>
      </c>
      <c r="B111" s="89" t="s">
        <v>196</v>
      </c>
      <c r="C111" s="89" t="s">
        <v>211</v>
      </c>
      <c r="D111" s="89" t="s">
        <v>197</v>
      </c>
      <c r="E111" s="89" t="s">
        <v>56</v>
      </c>
      <c r="F111" s="89" t="s">
        <v>22</v>
      </c>
      <c r="G111" s="189">
        <v>42707</v>
      </c>
      <c r="H111" s="91"/>
      <c r="I111" s="92"/>
    </row>
    <row r="112" spans="1:9" ht="51">
      <c r="A112" s="89" t="str">
        <f t="shared" si="6"/>
        <v>[Account Module-98]</v>
      </c>
      <c r="B112" s="89" t="s">
        <v>355</v>
      </c>
      <c r="C112" s="89" t="s">
        <v>816</v>
      </c>
      <c r="D112" s="89" t="s">
        <v>817</v>
      </c>
      <c r="E112" s="89" t="s">
        <v>56</v>
      </c>
      <c r="F112" s="89" t="s">
        <v>22</v>
      </c>
      <c r="G112" s="189">
        <v>42707</v>
      </c>
      <c r="H112" s="91"/>
      <c r="I112" s="92"/>
    </row>
    <row r="113" spans="1:9" s="158" customFormat="1" ht="44.25" customHeight="1">
      <c r="A113" s="147" t="str">
        <f t="shared" si="6"/>
        <v>[Account Module-99]</v>
      </c>
      <c r="B113" s="147" t="s">
        <v>358</v>
      </c>
      <c r="C113" s="147" t="s">
        <v>360</v>
      </c>
      <c r="D113" s="147" t="s">
        <v>641</v>
      </c>
      <c r="E113" s="147" t="s">
        <v>56</v>
      </c>
      <c r="F113" s="147" t="s">
        <v>22</v>
      </c>
      <c r="G113" s="189">
        <v>42707</v>
      </c>
      <c r="H113" s="150"/>
      <c r="I113" s="151"/>
    </row>
    <row r="114" spans="1:9" ht="53.25" customHeight="1">
      <c r="A114" s="89" t="str">
        <f t="shared" si="6"/>
        <v>[Account Module-100]</v>
      </c>
      <c r="B114" s="89" t="s">
        <v>357</v>
      </c>
      <c r="C114" s="89" t="s">
        <v>363</v>
      </c>
      <c r="D114" s="89" t="s">
        <v>235</v>
      </c>
      <c r="E114" s="89" t="s">
        <v>56</v>
      </c>
      <c r="F114" s="89" t="s">
        <v>22</v>
      </c>
      <c r="G114" s="189">
        <v>42707</v>
      </c>
      <c r="H114" s="91"/>
      <c r="I114" s="92"/>
    </row>
    <row r="115" spans="1:9" ht="63.75">
      <c r="A115" s="89" t="str">
        <f t="shared" si="6"/>
        <v>[Account Module-101]</v>
      </c>
      <c r="B115" s="89" t="s">
        <v>359</v>
      </c>
      <c r="C115" s="89" t="s">
        <v>818</v>
      </c>
      <c r="D115" s="89" t="s">
        <v>819</v>
      </c>
      <c r="E115" s="89" t="s">
        <v>56</v>
      </c>
      <c r="F115" s="89" t="s">
        <v>22</v>
      </c>
      <c r="G115" s="189">
        <v>42707</v>
      </c>
      <c r="H115" s="91"/>
      <c r="I115" s="92"/>
    </row>
    <row r="116" spans="1:9" s="158" customFormat="1" ht="38.25">
      <c r="A116" s="147" t="str">
        <f t="shared" si="6"/>
        <v>[Account Module-102]</v>
      </c>
      <c r="B116" s="147" t="s">
        <v>361</v>
      </c>
      <c r="C116" s="147" t="s">
        <v>360</v>
      </c>
      <c r="D116" s="147" t="s">
        <v>641</v>
      </c>
      <c r="E116" s="147" t="s">
        <v>56</v>
      </c>
      <c r="F116" s="147" t="s">
        <v>22</v>
      </c>
      <c r="G116" s="189">
        <v>42707</v>
      </c>
      <c r="H116" s="150"/>
      <c r="I116" s="151"/>
    </row>
    <row r="117" spans="1:9" ht="51">
      <c r="A117" s="89" t="str">
        <f t="shared" si="6"/>
        <v>[Account Module-103]</v>
      </c>
      <c r="B117" s="89" t="s">
        <v>362</v>
      </c>
      <c r="C117" s="89" t="s">
        <v>364</v>
      </c>
      <c r="D117" s="89" t="s">
        <v>236</v>
      </c>
      <c r="E117" s="89" t="s">
        <v>56</v>
      </c>
      <c r="F117" s="89" t="s">
        <v>22</v>
      </c>
      <c r="G117" s="189">
        <v>42707</v>
      </c>
      <c r="H117" s="91"/>
      <c r="I117" s="92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4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15.125" style="8" customWidth="1"/>
    <col min="2" max="2" width="41.625" style="8" customWidth="1"/>
    <col min="3" max="3" width="38.5" style="8" customWidth="1"/>
    <col min="4" max="4" width="30.125" style="8" customWidth="1"/>
    <col min="5" max="5" width="22.12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133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9" t="s">
        <v>131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95">
        <f>COUNTIF(F11:F1182,"Pass")</f>
        <v>219</v>
      </c>
      <c r="B6" s="79">
        <f>COUNTIF(F11:F1182,"Fail")</f>
        <v>2</v>
      </c>
      <c r="C6" s="79">
        <f>E6-D6-B6-A6</f>
        <v>0</v>
      </c>
      <c r="D6" s="80">
        <f>COUNTIF(F$11:F$1182,"N/A")</f>
        <v>0</v>
      </c>
      <c r="E6" s="228">
        <f>COUNTA(A11:A1182)</f>
        <v>221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273</v>
      </c>
      <c r="C9" s="86"/>
      <c r="D9" s="86"/>
      <c r="E9" s="86"/>
      <c r="F9" s="86"/>
      <c r="G9" s="86"/>
      <c r="H9" s="87"/>
      <c r="I9" s="88"/>
    </row>
    <row r="10" spans="1:10" s="163" customFormat="1" ht="15.75" customHeight="1">
      <c r="A10" s="159"/>
      <c r="B10" s="159"/>
      <c r="C10" s="160" t="s">
        <v>483</v>
      </c>
      <c r="D10" s="160"/>
      <c r="E10" s="160"/>
      <c r="F10" s="206"/>
      <c r="G10" s="160"/>
      <c r="H10" s="161"/>
      <c r="I10" s="162"/>
    </row>
    <row r="11" spans="1:10" ht="38.25">
      <c r="A11" s="89" t="str">
        <f>IF(OR(B11&lt;&gt;"",D11&lt;&gt;""),"["&amp;TEXT($B$2,"##")&amp;"-"&amp;TEXT(ROW()-11,"##")&amp;"]","")</f>
        <v>[Group Module-]</v>
      </c>
      <c r="B11" s="89" t="s">
        <v>134</v>
      </c>
      <c r="C11" s="89" t="s">
        <v>135</v>
      </c>
      <c r="D11" s="94" t="s">
        <v>266</v>
      </c>
      <c r="E11" s="94" t="s">
        <v>538</v>
      </c>
      <c r="F11" s="206" t="s">
        <v>22</v>
      </c>
      <c r="G11" s="89"/>
      <c r="H11" s="96"/>
      <c r="I11" s="92"/>
    </row>
    <row r="12" spans="1:10" s="158" customFormat="1" ht="38.25">
      <c r="A12" s="147" t="str">
        <f t="shared" ref="A12:A45" si="0">IF(OR(B12&lt;&gt;"",D12&lt;&gt;""),"["&amp;TEXT($B$2,"##")&amp;"-"&amp;TEXT(ROW()-11,"##")&amp;"]","")</f>
        <v>[Group Module-1]</v>
      </c>
      <c r="B12" s="147" t="s">
        <v>449</v>
      </c>
      <c r="C12" s="147" t="s">
        <v>450</v>
      </c>
      <c r="D12" s="148" t="s">
        <v>451</v>
      </c>
      <c r="E12" s="94" t="s">
        <v>538</v>
      </c>
      <c r="F12" s="207" t="s">
        <v>22</v>
      </c>
      <c r="G12" s="147"/>
      <c r="H12" s="157"/>
      <c r="I12" s="151"/>
    </row>
    <row r="13" spans="1:10" s="158" customFormat="1" ht="165.75">
      <c r="A13" s="147" t="str">
        <f t="shared" si="0"/>
        <v>[Group Module-2]</v>
      </c>
      <c r="B13" s="147" t="s">
        <v>452</v>
      </c>
      <c r="C13" s="147" t="s">
        <v>453</v>
      </c>
      <c r="D13" s="148" t="s">
        <v>454</v>
      </c>
      <c r="E13" s="94" t="s">
        <v>538</v>
      </c>
      <c r="F13" s="208" t="s">
        <v>22</v>
      </c>
      <c r="G13" s="147"/>
      <c r="H13" s="157"/>
      <c r="I13" s="151"/>
    </row>
    <row r="14" spans="1:10" s="158" customFormat="1">
      <c r="A14" s="147" t="str">
        <f t="shared" si="0"/>
        <v>[Group Module-3]</v>
      </c>
      <c r="B14" s="147" t="s">
        <v>455</v>
      </c>
      <c r="C14" s="174" t="s">
        <v>456</v>
      </c>
      <c r="D14" s="174" t="s">
        <v>405</v>
      </c>
      <c r="E14" s="94" t="s">
        <v>538</v>
      </c>
      <c r="F14" s="147" t="s">
        <v>22</v>
      </c>
      <c r="G14" s="147"/>
      <c r="H14" s="157"/>
      <c r="I14" s="151"/>
    </row>
    <row r="15" spans="1:10" s="158" customFormat="1">
      <c r="A15" s="147" t="str">
        <f t="shared" si="0"/>
        <v>[Group Module-4]</v>
      </c>
      <c r="B15" s="147" t="s">
        <v>457</v>
      </c>
      <c r="C15" s="174" t="s">
        <v>458</v>
      </c>
      <c r="D15" s="174" t="s">
        <v>405</v>
      </c>
      <c r="E15" s="94" t="s">
        <v>538</v>
      </c>
      <c r="F15" s="147" t="s">
        <v>22</v>
      </c>
      <c r="G15" s="147"/>
      <c r="H15" s="157"/>
      <c r="I15" s="151"/>
    </row>
    <row r="16" spans="1:10" s="158" customFormat="1">
      <c r="A16" s="147" t="str">
        <f t="shared" si="0"/>
        <v>[Group Module-5]</v>
      </c>
      <c r="B16" s="147" t="s">
        <v>459</v>
      </c>
      <c r="C16" s="174" t="s">
        <v>460</v>
      </c>
      <c r="D16" s="174" t="s">
        <v>405</v>
      </c>
      <c r="E16" s="94" t="s">
        <v>538</v>
      </c>
      <c r="F16" s="147" t="s">
        <v>22</v>
      </c>
      <c r="G16" s="147"/>
      <c r="H16" s="157"/>
      <c r="I16" s="151"/>
    </row>
    <row r="17" spans="1:9" s="158" customFormat="1">
      <c r="A17" s="147" t="str">
        <f t="shared" si="0"/>
        <v>[Group Module-6]</v>
      </c>
      <c r="B17" s="147" t="s">
        <v>461</v>
      </c>
      <c r="C17" s="174" t="s">
        <v>462</v>
      </c>
      <c r="D17" s="174" t="s">
        <v>463</v>
      </c>
      <c r="E17" s="94" t="s">
        <v>538</v>
      </c>
      <c r="F17" s="147" t="s">
        <v>22</v>
      </c>
      <c r="G17" s="147"/>
      <c r="H17" s="157"/>
      <c r="I17" s="151"/>
    </row>
    <row r="18" spans="1:9" s="158" customFormat="1">
      <c r="A18" s="147" t="str">
        <f t="shared" si="0"/>
        <v>[Group Module-7]</v>
      </c>
      <c r="B18" s="147" t="s">
        <v>464</v>
      </c>
      <c r="C18" s="174" t="s">
        <v>465</v>
      </c>
      <c r="D18" s="174" t="s">
        <v>463</v>
      </c>
      <c r="E18" s="94" t="s">
        <v>538</v>
      </c>
      <c r="F18" s="147" t="s">
        <v>22</v>
      </c>
      <c r="G18" s="147"/>
      <c r="H18" s="157"/>
      <c r="I18" s="151"/>
    </row>
    <row r="19" spans="1:9" s="158" customFormat="1">
      <c r="A19" s="147" t="str">
        <f t="shared" si="0"/>
        <v>[Group Module-8]</v>
      </c>
      <c r="B19" s="174" t="s">
        <v>466</v>
      </c>
      <c r="C19" s="174" t="s">
        <v>467</v>
      </c>
      <c r="D19" s="175" t="s">
        <v>430</v>
      </c>
      <c r="E19" s="94" t="s">
        <v>538</v>
      </c>
      <c r="F19" s="147" t="s">
        <v>22</v>
      </c>
      <c r="G19" s="147"/>
      <c r="H19" s="157"/>
      <c r="I19" s="151"/>
    </row>
    <row r="20" spans="1:9" s="158" customFormat="1">
      <c r="A20" s="147" t="str">
        <f t="shared" si="0"/>
        <v>[Group Module-9]</v>
      </c>
      <c r="B20" s="174" t="s">
        <v>468</v>
      </c>
      <c r="C20" s="174" t="s">
        <v>469</v>
      </c>
      <c r="D20" s="175" t="s">
        <v>430</v>
      </c>
      <c r="E20" s="94" t="s">
        <v>538</v>
      </c>
      <c r="F20" s="147" t="s">
        <v>22</v>
      </c>
      <c r="G20" s="147"/>
      <c r="H20" s="157"/>
      <c r="I20" s="151"/>
    </row>
    <row r="21" spans="1:9" s="158" customFormat="1" ht="25.5">
      <c r="A21" s="147" t="str">
        <f t="shared" si="0"/>
        <v>[Group Module-10]</v>
      </c>
      <c r="B21" s="147" t="s">
        <v>274</v>
      </c>
      <c r="C21" s="147" t="s">
        <v>139</v>
      </c>
      <c r="D21" s="148" t="s">
        <v>150</v>
      </c>
      <c r="E21" s="94" t="s">
        <v>538</v>
      </c>
      <c r="F21" s="147" t="s">
        <v>22</v>
      </c>
      <c r="G21" s="147"/>
      <c r="H21" s="157"/>
      <c r="I21" s="151"/>
    </row>
    <row r="22" spans="1:9" s="158" customFormat="1" ht="38.25">
      <c r="A22" s="147" t="str">
        <f t="shared" si="0"/>
        <v>[Group Module-11]</v>
      </c>
      <c r="B22" s="147" t="s">
        <v>275</v>
      </c>
      <c r="C22" s="147" t="s">
        <v>140</v>
      </c>
      <c r="D22" s="148" t="s">
        <v>151</v>
      </c>
      <c r="E22" s="94" t="s">
        <v>538</v>
      </c>
      <c r="F22" s="147" t="s">
        <v>22</v>
      </c>
      <c r="G22" s="147"/>
      <c r="H22" s="157"/>
      <c r="I22" s="151"/>
    </row>
    <row r="23" spans="1:9" s="158" customFormat="1" ht="25.5">
      <c r="A23" s="147" t="str">
        <f t="shared" si="0"/>
        <v>[Group Module-12]</v>
      </c>
      <c r="B23" s="147" t="s">
        <v>475</v>
      </c>
      <c r="C23" s="147" t="s">
        <v>476</v>
      </c>
      <c r="D23" s="148" t="s">
        <v>478</v>
      </c>
      <c r="E23" s="94" t="s">
        <v>538</v>
      </c>
      <c r="F23" s="89" t="s">
        <v>22</v>
      </c>
      <c r="G23" s="147"/>
      <c r="H23" s="157"/>
      <c r="I23" s="151"/>
    </row>
    <row r="24" spans="1:9" ht="38.25">
      <c r="A24" s="89" t="str">
        <f t="shared" si="0"/>
        <v>[Group Module-13]</v>
      </c>
      <c r="B24" s="89" t="s">
        <v>276</v>
      </c>
      <c r="C24" s="89" t="s">
        <v>141</v>
      </c>
      <c r="D24" s="94" t="s">
        <v>152</v>
      </c>
      <c r="E24" s="94" t="s">
        <v>538</v>
      </c>
      <c r="F24" s="89" t="s">
        <v>22</v>
      </c>
      <c r="G24" s="89"/>
      <c r="H24" s="96"/>
      <c r="I24" s="92"/>
    </row>
    <row r="25" spans="1:9" ht="38.25">
      <c r="A25" s="89" t="str">
        <f t="shared" si="0"/>
        <v>[Group Module-14]</v>
      </c>
      <c r="B25" s="89" t="s">
        <v>277</v>
      </c>
      <c r="C25" s="89" t="s">
        <v>142</v>
      </c>
      <c r="D25" s="94" t="s">
        <v>153</v>
      </c>
      <c r="E25" s="94" t="s">
        <v>538</v>
      </c>
      <c r="F25" s="89" t="s">
        <v>22</v>
      </c>
      <c r="G25" s="89"/>
      <c r="H25" s="96"/>
      <c r="I25" s="92"/>
    </row>
    <row r="26" spans="1:9" ht="63.75">
      <c r="A26" s="89" t="str">
        <f t="shared" si="0"/>
        <v>[Group Module-15]</v>
      </c>
      <c r="B26" s="89" t="s">
        <v>267</v>
      </c>
      <c r="C26" s="89" t="s">
        <v>280</v>
      </c>
      <c r="D26" s="94" t="s">
        <v>268</v>
      </c>
      <c r="E26" s="94" t="s">
        <v>538</v>
      </c>
      <c r="F26" s="89" t="s">
        <v>22</v>
      </c>
      <c r="G26" s="89"/>
      <c r="H26" s="96"/>
      <c r="I26" s="92"/>
    </row>
    <row r="27" spans="1:9" ht="63.75">
      <c r="A27" s="89" t="str">
        <f t="shared" si="0"/>
        <v>[Group Module-16]</v>
      </c>
      <c r="B27" s="89" t="s">
        <v>278</v>
      </c>
      <c r="C27" s="89" t="s">
        <v>270</v>
      </c>
      <c r="D27" s="94" t="s">
        <v>269</v>
      </c>
      <c r="E27" s="94" t="s">
        <v>538</v>
      </c>
      <c r="F27" s="89" t="s">
        <v>22</v>
      </c>
      <c r="G27" s="89"/>
      <c r="H27" s="96"/>
      <c r="I27" s="92"/>
    </row>
    <row r="28" spans="1:9" ht="76.5">
      <c r="A28" s="89" t="str">
        <f t="shared" si="0"/>
        <v>[Group Module-17]</v>
      </c>
      <c r="B28" s="89" t="s">
        <v>279</v>
      </c>
      <c r="C28" s="89" t="s">
        <v>271</v>
      </c>
      <c r="D28" s="94" t="s">
        <v>272</v>
      </c>
      <c r="E28" s="94" t="s">
        <v>538</v>
      </c>
      <c r="F28" s="89" t="s">
        <v>22</v>
      </c>
      <c r="G28" s="89"/>
      <c r="H28" s="96"/>
      <c r="I28" s="92"/>
    </row>
    <row r="29" spans="1:9" ht="25.5">
      <c r="A29" s="89" t="str">
        <f t="shared" si="0"/>
        <v>[Group Module-18]</v>
      </c>
      <c r="B29" s="89" t="s">
        <v>143</v>
      </c>
      <c r="C29" s="89" t="s">
        <v>144</v>
      </c>
      <c r="D29" s="94" t="s">
        <v>759</v>
      </c>
      <c r="E29" s="94" t="s">
        <v>538</v>
      </c>
      <c r="F29" s="147" t="s">
        <v>22</v>
      </c>
      <c r="G29" s="89"/>
      <c r="H29" s="96"/>
      <c r="I29" s="92"/>
    </row>
    <row r="30" spans="1:9" ht="38.25">
      <c r="A30" s="89" t="str">
        <f t="shared" si="0"/>
        <v>[Group Module-19]</v>
      </c>
      <c r="B30" s="89" t="s">
        <v>281</v>
      </c>
      <c r="C30" s="89" t="s">
        <v>282</v>
      </c>
      <c r="D30" s="94" t="s">
        <v>283</v>
      </c>
      <c r="E30" s="94" t="s">
        <v>538</v>
      </c>
      <c r="F30" s="147" t="s">
        <v>22</v>
      </c>
      <c r="G30" s="89"/>
      <c r="H30" s="96"/>
      <c r="I30" s="92"/>
    </row>
    <row r="31" spans="1:9" s="158" customFormat="1" ht="25.5">
      <c r="A31" s="89" t="str">
        <f t="shared" si="0"/>
        <v>[Group Module-20]</v>
      </c>
      <c r="B31" s="147" t="s">
        <v>470</v>
      </c>
      <c r="C31" s="147" t="s">
        <v>471</v>
      </c>
      <c r="D31" s="148" t="s">
        <v>472</v>
      </c>
      <c r="E31" s="94" t="s">
        <v>538</v>
      </c>
      <c r="F31" s="147" t="s">
        <v>22</v>
      </c>
      <c r="G31" s="147"/>
      <c r="H31" s="157"/>
      <c r="I31" s="151"/>
    </row>
    <row r="32" spans="1:9" s="158" customFormat="1" ht="76.5">
      <c r="A32" s="89" t="str">
        <f t="shared" si="0"/>
        <v>[Group Module-21]</v>
      </c>
      <c r="B32" s="147" t="s">
        <v>473</v>
      </c>
      <c r="C32" s="147" t="s">
        <v>474</v>
      </c>
      <c r="D32" s="148" t="s">
        <v>472</v>
      </c>
      <c r="E32" s="94" t="s">
        <v>538</v>
      </c>
      <c r="F32" s="147" t="s">
        <v>22</v>
      </c>
      <c r="G32" s="147"/>
      <c r="H32" s="157"/>
      <c r="I32" s="151"/>
    </row>
    <row r="33" spans="1:9" s="158" customFormat="1" ht="38.25">
      <c r="A33" s="89" t="str">
        <f t="shared" si="0"/>
        <v>[Group Module-22]</v>
      </c>
      <c r="B33" s="147" t="s">
        <v>479</v>
      </c>
      <c r="C33" s="147" t="s">
        <v>282</v>
      </c>
      <c r="D33" s="148" t="s">
        <v>480</v>
      </c>
      <c r="E33" s="94" t="s">
        <v>538</v>
      </c>
      <c r="F33" s="147" t="s">
        <v>22</v>
      </c>
      <c r="G33" s="147"/>
      <c r="H33" s="157"/>
      <c r="I33" s="151"/>
    </row>
    <row r="34" spans="1:9" s="158" customFormat="1" ht="38.25">
      <c r="A34" s="89" t="str">
        <f t="shared" si="0"/>
        <v>[Group Module-23]</v>
      </c>
      <c r="B34" s="147" t="s">
        <v>481</v>
      </c>
      <c r="C34" s="147" t="s">
        <v>282</v>
      </c>
      <c r="D34" s="148" t="s">
        <v>482</v>
      </c>
      <c r="E34" s="94" t="s">
        <v>538</v>
      </c>
      <c r="F34" s="147" t="s">
        <v>22</v>
      </c>
      <c r="G34" s="147"/>
      <c r="H34" s="157"/>
      <c r="I34" s="151"/>
    </row>
    <row r="35" spans="1:9" s="158" customFormat="1" ht="38.25">
      <c r="A35" s="89" t="str">
        <f t="shared" si="0"/>
        <v>[Group Module-24]</v>
      </c>
      <c r="B35" s="147" t="s">
        <v>504</v>
      </c>
      <c r="C35" s="147" t="s">
        <v>360</v>
      </c>
      <c r="D35" s="147" t="s">
        <v>356</v>
      </c>
      <c r="E35" s="94" t="s">
        <v>538</v>
      </c>
      <c r="F35" s="147" t="s">
        <v>22</v>
      </c>
      <c r="G35" s="147"/>
      <c r="H35" s="157"/>
      <c r="I35" s="151"/>
    </row>
    <row r="36" spans="1:9" s="158" customFormat="1" ht="38.25">
      <c r="A36" s="89" t="str">
        <f t="shared" si="0"/>
        <v>[Group Module-25]</v>
      </c>
      <c r="B36" s="147" t="s">
        <v>357</v>
      </c>
      <c r="C36" s="147" t="s">
        <v>363</v>
      </c>
      <c r="D36" s="147" t="s">
        <v>235</v>
      </c>
      <c r="E36" s="94" t="s">
        <v>538</v>
      </c>
      <c r="F36" s="147" t="s">
        <v>22</v>
      </c>
      <c r="G36" s="147"/>
      <c r="H36" s="157"/>
      <c r="I36" s="151"/>
    </row>
    <row r="37" spans="1:9" s="158" customFormat="1" ht="38.25">
      <c r="A37" s="89" t="str">
        <f t="shared" si="0"/>
        <v>[Group Module-26]</v>
      </c>
      <c r="B37" s="147" t="s">
        <v>361</v>
      </c>
      <c r="C37" s="147" t="s">
        <v>360</v>
      </c>
      <c r="D37" s="147" t="s">
        <v>356</v>
      </c>
      <c r="E37" s="94" t="s">
        <v>538</v>
      </c>
      <c r="F37" s="147" t="s">
        <v>22</v>
      </c>
      <c r="G37" s="147"/>
      <c r="H37" s="157"/>
      <c r="I37" s="151"/>
    </row>
    <row r="38" spans="1:9" s="158" customFormat="1" ht="38.25">
      <c r="A38" s="89" t="str">
        <f t="shared" si="0"/>
        <v>[Group Module-27]</v>
      </c>
      <c r="B38" s="147" t="s">
        <v>362</v>
      </c>
      <c r="C38" s="147" t="s">
        <v>364</v>
      </c>
      <c r="D38" s="147" t="s">
        <v>236</v>
      </c>
      <c r="E38" s="94" t="s">
        <v>538</v>
      </c>
      <c r="F38" s="147" t="s">
        <v>22</v>
      </c>
      <c r="G38" s="147"/>
      <c r="H38" s="157"/>
      <c r="I38" s="151"/>
    </row>
    <row r="39" spans="1:9" s="158" customFormat="1">
      <c r="A39" s="89" t="str">
        <f t="shared" si="0"/>
        <v>[Group Module-28]</v>
      </c>
      <c r="B39" s="147" t="s">
        <v>484</v>
      </c>
      <c r="C39" s="174" t="s">
        <v>486</v>
      </c>
      <c r="D39" s="175" t="s">
        <v>430</v>
      </c>
      <c r="E39" s="94" t="s">
        <v>538</v>
      </c>
      <c r="F39" s="166" t="s">
        <v>22</v>
      </c>
      <c r="G39" s="147"/>
      <c r="H39" s="157"/>
      <c r="I39" s="151"/>
    </row>
    <row r="40" spans="1:9" s="158" customFormat="1">
      <c r="A40" s="89" t="str">
        <f t="shared" si="0"/>
        <v>[Group Module-29]</v>
      </c>
      <c r="B40" s="147" t="s">
        <v>485</v>
      </c>
      <c r="C40" s="174" t="s">
        <v>487</v>
      </c>
      <c r="D40" s="175" t="s">
        <v>430</v>
      </c>
      <c r="E40" s="94" t="s">
        <v>538</v>
      </c>
      <c r="F40" s="147" t="s">
        <v>22</v>
      </c>
      <c r="G40" s="147"/>
      <c r="H40" s="157"/>
      <c r="I40" s="151"/>
    </row>
    <row r="41" spans="1:9" s="158" customFormat="1" ht="25.5">
      <c r="A41" s="89" t="str">
        <f t="shared" si="0"/>
        <v>[Group Module-30]</v>
      </c>
      <c r="B41" s="147" t="s">
        <v>488</v>
      </c>
      <c r="C41" s="174" t="s">
        <v>489</v>
      </c>
      <c r="D41" s="175" t="s">
        <v>438</v>
      </c>
      <c r="E41" s="94" t="s">
        <v>538</v>
      </c>
      <c r="F41" s="147" t="s">
        <v>22</v>
      </c>
      <c r="G41" s="147"/>
      <c r="H41" s="157"/>
      <c r="I41" s="151"/>
    </row>
    <row r="42" spans="1:9" s="158" customFormat="1">
      <c r="A42" s="89" t="str">
        <f t="shared" si="0"/>
        <v>[Group Module-31]</v>
      </c>
      <c r="B42" s="147" t="s">
        <v>490</v>
      </c>
      <c r="C42" s="174" t="s">
        <v>491</v>
      </c>
      <c r="D42" s="175" t="s">
        <v>492</v>
      </c>
      <c r="E42" s="94" t="s">
        <v>538</v>
      </c>
      <c r="F42" s="166" t="s">
        <v>22</v>
      </c>
      <c r="G42" s="147"/>
      <c r="H42" s="157"/>
      <c r="I42" s="151"/>
    </row>
    <row r="43" spans="1:9" s="158" customFormat="1">
      <c r="A43" s="89" t="str">
        <f t="shared" si="0"/>
        <v>[Group Module-32]</v>
      </c>
      <c r="B43" s="147" t="s">
        <v>493</v>
      </c>
      <c r="C43" s="174" t="s">
        <v>282</v>
      </c>
      <c r="D43" s="175" t="s">
        <v>494</v>
      </c>
      <c r="E43" s="94" t="s">
        <v>538</v>
      </c>
      <c r="F43" s="166" t="s">
        <v>22</v>
      </c>
      <c r="G43" s="147"/>
      <c r="H43" s="157"/>
      <c r="I43" s="151"/>
    </row>
    <row r="44" spans="1:9" s="170" customFormat="1" ht="25.5">
      <c r="A44" s="166" t="str">
        <f t="shared" si="0"/>
        <v>[Group Module-33]</v>
      </c>
      <c r="B44" s="166" t="s">
        <v>495</v>
      </c>
      <c r="C44" s="166" t="s">
        <v>282</v>
      </c>
      <c r="D44" s="167" t="s">
        <v>496</v>
      </c>
      <c r="E44" s="94" t="s">
        <v>538</v>
      </c>
      <c r="F44" s="174" t="s">
        <v>22</v>
      </c>
      <c r="G44" s="166"/>
      <c r="H44" s="168"/>
      <c r="I44" s="169"/>
    </row>
    <row r="45" spans="1:9" s="170" customFormat="1" ht="38.25">
      <c r="A45" s="166" t="str">
        <f t="shared" si="0"/>
        <v>[Group Module-34]</v>
      </c>
      <c r="B45" s="166" t="s">
        <v>497</v>
      </c>
      <c r="C45" s="166" t="s">
        <v>498</v>
      </c>
      <c r="D45" s="167" t="s">
        <v>438</v>
      </c>
      <c r="E45" s="94" t="s">
        <v>538</v>
      </c>
      <c r="F45" s="147" t="s">
        <v>22</v>
      </c>
      <c r="G45" s="166"/>
      <c r="H45" s="168"/>
      <c r="I45" s="169"/>
    </row>
    <row r="46" spans="1:9" s="170" customFormat="1">
      <c r="A46" s="166" t="str">
        <f>IF(OR(B46&lt;&gt;"",D46&lt;&gt;""),"["&amp;TEXT($B$2,"##")&amp;"-"&amp;TEXT(ROW()-11,"##")&amp;"]","")</f>
        <v>[Group Module-35]</v>
      </c>
      <c r="B46" s="166" t="s">
        <v>499</v>
      </c>
      <c r="C46" s="166" t="s">
        <v>499</v>
      </c>
      <c r="D46" s="167" t="s">
        <v>500</v>
      </c>
      <c r="E46" s="94" t="s">
        <v>538</v>
      </c>
      <c r="F46" s="166" t="s">
        <v>22</v>
      </c>
      <c r="G46" s="166"/>
      <c r="H46" s="168"/>
      <c r="I46" s="169"/>
    </row>
    <row r="47" spans="1:9" s="163" customFormat="1" ht="15.75" customHeight="1">
      <c r="A47" s="159"/>
      <c r="B47" s="159"/>
      <c r="C47" s="160" t="s">
        <v>501</v>
      </c>
      <c r="D47" s="160"/>
      <c r="E47" s="160"/>
      <c r="F47" s="160"/>
      <c r="G47" s="160"/>
      <c r="H47" s="161"/>
      <c r="I47" s="162"/>
    </row>
    <row r="48" spans="1:9" s="163" customFormat="1" ht="15.75" customHeight="1">
      <c r="A48" s="159"/>
      <c r="B48" s="159" t="s">
        <v>527</v>
      </c>
      <c r="C48" s="160"/>
      <c r="D48" s="160"/>
      <c r="E48" s="160"/>
      <c r="F48" s="160"/>
      <c r="G48" s="160"/>
      <c r="H48" s="161"/>
      <c r="I48" s="162"/>
    </row>
    <row r="49" spans="1:9" s="158" customFormat="1" ht="25.5">
      <c r="A49" s="176" t="str">
        <f>IF(OR(B49&lt;&gt;"",D49&lt;&gt;""),"["&amp;TEXT($B$2,"##")&amp;"-"&amp;TEXT(ROW()-12,"##")&amp;"]","")</f>
        <v>[Group Module-37]</v>
      </c>
      <c r="B49" s="147" t="s">
        <v>508</v>
      </c>
      <c r="C49" s="147" t="s">
        <v>502</v>
      </c>
      <c r="D49" s="148" t="s">
        <v>503</v>
      </c>
      <c r="E49" s="148" t="s">
        <v>538</v>
      </c>
      <c r="F49" s="147" t="s">
        <v>22</v>
      </c>
      <c r="G49" s="147"/>
      <c r="H49" s="157"/>
      <c r="I49" s="151"/>
    </row>
    <row r="50" spans="1:9" s="158" customFormat="1" ht="38.25">
      <c r="A50" s="176" t="str">
        <f t="shared" ref="A50:A68" si="1">IF(OR(B50&lt;&gt;"",D50&lt;&gt;""),"["&amp;TEXT($B$2,"##")&amp;"-"&amp;TEXT(ROW()-12,"##")&amp;"]","")</f>
        <v>[Group Module-38]</v>
      </c>
      <c r="B50" s="147" t="s">
        <v>479</v>
      </c>
      <c r="C50" s="147" t="s">
        <v>282</v>
      </c>
      <c r="D50" s="148" t="s">
        <v>480</v>
      </c>
      <c r="E50" s="148" t="s">
        <v>538</v>
      </c>
      <c r="F50" s="147" t="s">
        <v>22</v>
      </c>
      <c r="G50" s="147"/>
      <c r="H50" s="157"/>
      <c r="I50" s="151"/>
    </row>
    <row r="51" spans="1:9" s="170" customFormat="1" ht="38.25">
      <c r="A51" s="187" t="str">
        <f t="shared" si="1"/>
        <v>[Group Module-39]</v>
      </c>
      <c r="B51" s="166" t="s">
        <v>481</v>
      </c>
      <c r="C51" s="166" t="s">
        <v>282</v>
      </c>
      <c r="D51" s="167" t="s">
        <v>482</v>
      </c>
      <c r="E51" s="167" t="s">
        <v>538</v>
      </c>
      <c r="F51" s="147" t="s">
        <v>22</v>
      </c>
      <c r="G51" s="166"/>
      <c r="H51" s="168"/>
      <c r="I51" s="169"/>
    </row>
    <row r="52" spans="1:9" s="158" customFormat="1" ht="38.25">
      <c r="A52" s="176" t="str">
        <f t="shared" si="1"/>
        <v>[Group Module-40]</v>
      </c>
      <c r="B52" s="147" t="s">
        <v>504</v>
      </c>
      <c r="C52" s="147" t="s">
        <v>360</v>
      </c>
      <c r="D52" s="147" t="s">
        <v>641</v>
      </c>
      <c r="E52" s="148" t="s">
        <v>538</v>
      </c>
      <c r="F52" s="147" t="s">
        <v>22</v>
      </c>
      <c r="G52" s="147"/>
      <c r="H52" s="157"/>
      <c r="I52" s="151"/>
    </row>
    <row r="53" spans="1:9" s="158" customFormat="1" ht="38.25">
      <c r="A53" s="176" t="str">
        <f t="shared" si="1"/>
        <v>[Group Module-41]</v>
      </c>
      <c r="B53" s="147" t="s">
        <v>357</v>
      </c>
      <c r="C53" s="147" t="s">
        <v>363</v>
      </c>
      <c r="D53" s="147" t="s">
        <v>235</v>
      </c>
      <c r="E53" s="148" t="s">
        <v>538</v>
      </c>
      <c r="F53" s="147" t="s">
        <v>22</v>
      </c>
      <c r="G53" s="147"/>
      <c r="H53" s="157"/>
      <c r="I53" s="151"/>
    </row>
    <row r="54" spans="1:9" s="158" customFormat="1" ht="38.25">
      <c r="A54" s="176" t="str">
        <f t="shared" si="1"/>
        <v>[Group Module-42]</v>
      </c>
      <c r="B54" s="147" t="s">
        <v>361</v>
      </c>
      <c r="C54" s="147" t="s">
        <v>360</v>
      </c>
      <c r="D54" s="147" t="s">
        <v>641</v>
      </c>
      <c r="E54" s="148" t="s">
        <v>538</v>
      </c>
      <c r="F54" s="147" t="s">
        <v>22</v>
      </c>
      <c r="G54" s="147"/>
      <c r="H54" s="157"/>
      <c r="I54" s="151"/>
    </row>
    <row r="55" spans="1:9" s="158" customFormat="1" ht="38.25">
      <c r="A55" s="176" t="str">
        <f t="shared" si="1"/>
        <v>[Group Module-43]</v>
      </c>
      <c r="B55" s="147" t="s">
        <v>362</v>
      </c>
      <c r="C55" s="147" t="s">
        <v>364</v>
      </c>
      <c r="D55" s="147" t="s">
        <v>236</v>
      </c>
      <c r="E55" s="148" t="s">
        <v>538</v>
      </c>
      <c r="F55" s="147" t="s">
        <v>22</v>
      </c>
      <c r="G55" s="147"/>
      <c r="H55" s="157"/>
      <c r="I55" s="151"/>
    </row>
    <row r="56" spans="1:9" s="158" customFormat="1">
      <c r="A56" s="176" t="str">
        <f t="shared" si="1"/>
        <v>[Group Module-44]</v>
      </c>
      <c r="B56" s="147" t="s">
        <v>484</v>
      </c>
      <c r="C56" s="174" t="s">
        <v>486</v>
      </c>
      <c r="D56" s="175" t="s">
        <v>430</v>
      </c>
      <c r="E56" s="148" t="s">
        <v>538</v>
      </c>
      <c r="F56" s="147" t="s">
        <v>22</v>
      </c>
      <c r="G56" s="147"/>
      <c r="H56" s="157"/>
      <c r="I56" s="151"/>
    </row>
    <row r="57" spans="1:9" s="158" customFormat="1">
      <c r="A57" s="176" t="str">
        <f t="shared" si="1"/>
        <v>[Group Module-45]</v>
      </c>
      <c r="B57" s="147" t="s">
        <v>485</v>
      </c>
      <c r="C57" s="174" t="s">
        <v>487</v>
      </c>
      <c r="D57" s="175" t="s">
        <v>430</v>
      </c>
      <c r="E57" s="148" t="s">
        <v>538</v>
      </c>
      <c r="F57" s="147" t="s">
        <v>22</v>
      </c>
      <c r="G57" s="147"/>
      <c r="H57" s="157"/>
      <c r="I57" s="151"/>
    </row>
    <row r="58" spans="1:9" s="158" customFormat="1">
      <c r="A58" s="176" t="str">
        <f t="shared" si="1"/>
        <v>[Group Module-46]</v>
      </c>
      <c r="B58" s="147" t="s">
        <v>505</v>
      </c>
      <c r="C58" s="174" t="s">
        <v>282</v>
      </c>
      <c r="D58" s="175" t="s">
        <v>506</v>
      </c>
      <c r="E58" s="148" t="s">
        <v>538</v>
      </c>
      <c r="F58" s="147" t="s">
        <v>22</v>
      </c>
      <c r="G58" s="147"/>
      <c r="H58" s="157"/>
      <c r="I58" s="151"/>
    </row>
    <row r="59" spans="1:9" s="179" customFormat="1" ht="25.5">
      <c r="A59" s="176" t="str">
        <f t="shared" si="1"/>
        <v>[Group Module-47]</v>
      </c>
      <c r="B59" s="174" t="s">
        <v>495</v>
      </c>
      <c r="C59" s="174" t="s">
        <v>282</v>
      </c>
      <c r="D59" s="175" t="s">
        <v>496</v>
      </c>
      <c r="E59" s="148" t="s">
        <v>538</v>
      </c>
      <c r="F59" s="174" t="s">
        <v>22</v>
      </c>
      <c r="G59" s="174"/>
      <c r="H59" s="177"/>
      <c r="I59" s="178"/>
    </row>
    <row r="60" spans="1:9" s="179" customFormat="1" ht="25.5">
      <c r="A60" s="176" t="str">
        <f t="shared" si="1"/>
        <v>[Group Module-48]</v>
      </c>
      <c r="B60" s="174" t="s">
        <v>497</v>
      </c>
      <c r="C60" s="174" t="s">
        <v>507</v>
      </c>
      <c r="D60" s="175" t="s">
        <v>438</v>
      </c>
      <c r="E60" s="148" t="s">
        <v>538</v>
      </c>
      <c r="F60" s="174" t="s">
        <v>22</v>
      </c>
      <c r="G60" s="174"/>
      <c r="H60" s="177"/>
      <c r="I60" s="178"/>
    </row>
    <row r="61" spans="1:9" s="179" customFormat="1">
      <c r="A61" s="176" t="str">
        <f t="shared" si="1"/>
        <v>[Group Module-49]</v>
      </c>
      <c r="B61" s="174" t="s">
        <v>499</v>
      </c>
      <c r="C61" s="174" t="s">
        <v>499</v>
      </c>
      <c r="D61" s="175" t="s">
        <v>642</v>
      </c>
      <c r="E61" s="148" t="s">
        <v>538</v>
      </c>
      <c r="F61" s="174" t="s">
        <v>22</v>
      </c>
      <c r="G61" s="174"/>
      <c r="H61" s="177"/>
      <c r="I61" s="178"/>
    </row>
    <row r="62" spans="1:9" s="158" customFormat="1" ht="127.5">
      <c r="A62" s="176" t="str">
        <f t="shared" si="1"/>
        <v>[Group Module-50]</v>
      </c>
      <c r="B62" s="147" t="s">
        <v>533</v>
      </c>
      <c r="C62" s="147" t="s">
        <v>510</v>
      </c>
      <c r="D62" s="148" t="s">
        <v>512</v>
      </c>
      <c r="E62" s="148" t="s">
        <v>538</v>
      </c>
      <c r="F62" s="147" t="s">
        <v>22</v>
      </c>
      <c r="G62" s="147"/>
      <c r="H62" s="157"/>
      <c r="I62" s="151"/>
    </row>
    <row r="63" spans="1:9" s="158" customFormat="1">
      <c r="A63" s="176" t="str">
        <f t="shared" si="1"/>
        <v>[Group Module-51]</v>
      </c>
      <c r="B63" s="147" t="s">
        <v>528</v>
      </c>
      <c r="C63" s="174" t="s">
        <v>456</v>
      </c>
      <c r="D63" s="174" t="s">
        <v>405</v>
      </c>
      <c r="E63" s="148" t="s">
        <v>538</v>
      </c>
      <c r="F63" s="147" t="s">
        <v>22</v>
      </c>
      <c r="G63" s="147"/>
      <c r="H63" s="157"/>
      <c r="I63" s="151"/>
    </row>
    <row r="64" spans="1:9" s="158" customFormat="1">
      <c r="A64" s="176" t="str">
        <f t="shared" si="1"/>
        <v>[Group Module-52]</v>
      </c>
      <c r="B64" s="147" t="s">
        <v>529</v>
      </c>
      <c r="C64" s="174" t="s">
        <v>460</v>
      </c>
      <c r="D64" s="174" t="s">
        <v>405</v>
      </c>
      <c r="E64" s="148" t="s">
        <v>538</v>
      </c>
      <c r="F64" s="147" t="s">
        <v>22</v>
      </c>
      <c r="G64" s="147"/>
      <c r="H64" s="157"/>
      <c r="I64" s="151"/>
    </row>
    <row r="65" spans="1:9" s="158" customFormat="1">
      <c r="A65" s="176" t="str">
        <f t="shared" si="1"/>
        <v>[Group Module-53]</v>
      </c>
      <c r="B65" s="147" t="s">
        <v>461</v>
      </c>
      <c r="C65" s="174" t="s">
        <v>462</v>
      </c>
      <c r="D65" s="174" t="s">
        <v>463</v>
      </c>
      <c r="E65" s="148" t="s">
        <v>538</v>
      </c>
      <c r="F65" s="147" t="s">
        <v>22</v>
      </c>
      <c r="G65" s="147"/>
      <c r="H65" s="157"/>
      <c r="I65" s="151"/>
    </row>
    <row r="66" spans="1:9" s="158" customFormat="1">
      <c r="A66" s="176" t="str">
        <f t="shared" si="1"/>
        <v>[Group Module-54]</v>
      </c>
      <c r="B66" s="147" t="s">
        <v>530</v>
      </c>
      <c r="C66" s="174" t="s">
        <v>465</v>
      </c>
      <c r="D66" s="174" t="s">
        <v>463</v>
      </c>
      <c r="E66" s="148" t="s">
        <v>538</v>
      </c>
      <c r="F66" s="147" t="s">
        <v>22</v>
      </c>
      <c r="G66" s="147"/>
      <c r="H66" s="157"/>
      <c r="I66" s="151"/>
    </row>
    <row r="67" spans="1:9" s="158" customFormat="1">
      <c r="A67" s="176" t="str">
        <f t="shared" si="1"/>
        <v>[Group Module-55]</v>
      </c>
      <c r="B67" s="174" t="s">
        <v>531</v>
      </c>
      <c r="C67" s="174" t="s">
        <v>467</v>
      </c>
      <c r="D67" s="175" t="s">
        <v>430</v>
      </c>
      <c r="E67" s="148" t="s">
        <v>538</v>
      </c>
      <c r="F67" s="147" t="s">
        <v>22</v>
      </c>
      <c r="G67" s="147"/>
      <c r="H67" s="157"/>
      <c r="I67" s="151"/>
    </row>
    <row r="68" spans="1:9" s="158" customFormat="1">
      <c r="A68" s="176" t="str">
        <f t="shared" si="1"/>
        <v>[Group Module-56]</v>
      </c>
      <c r="B68" s="174" t="s">
        <v>424</v>
      </c>
      <c r="C68" s="174" t="s">
        <v>526</v>
      </c>
      <c r="D68" s="175" t="s">
        <v>430</v>
      </c>
      <c r="E68" s="148" t="s">
        <v>538</v>
      </c>
      <c r="F68" s="147" t="s">
        <v>22</v>
      </c>
      <c r="G68" s="147"/>
      <c r="H68" s="157"/>
      <c r="I68" s="151"/>
    </row>
    <row r="69" spans="1:9" s="158" customFormat="1" ht="38.25">
      <c r="A69" s="176" t="str">
        <f t="shared" ref="A69:A72" si="2">IF(OR(B69&lt;&gt;"",D69&lt;&gt;""),"["&amp;TEXT($B$2,"##")&amp;"-"&amp;TEXT(ROW()-12,"##")&amp;"]","")</f>
        <v>[Group Module-57]</v>
      </c>
      <c r="B69" s="147" t="s">
        <v>514</v>
      </c>
      <c r="C69" s="147" t="s">
        <v>140</v>
      </c>
      <c r="D69" s="148" t="s">
        <v>513</v>
      </c>
      <c r="E69" s="148" t="s">
        <v>538</v>
      </c>
      <c r="F69" s="147" t="s">
        <v>22</v>
      </c>
      <c r="G69" s="147"/>
      <c r="H69" s="157"/>
      <c r="I69" s="151"/>
    </row>
    <row r="70" spans="1:9" s="158" customFormat="1" ht="38.25">
      <c r="A70" s="176" t="str">
        <f t="shared" si="2"/>
        <v>[Group Module-58]</v>
      </c>
      <c r="B70" s="147" t="s">
        <v>515</v>
      </c>
      <c r="C70" s="147" t="s">
        <v>516</v>
      </c>
      <c r="D70" s="148" t="s">
        <v>517</v>
      </c>
      <c r="E70" s="148" t="s">
        <v>538</v>
      </c>
      <c r="F70" s="147" t="s">
        <v>22</v>
      </c>
      <c r="G70" s="147"/>
      <c r="H70" s="157"/>
      <c r="I70" s="151"/>
    </row>
    <row r="71" spans="1:9" s="158" customFormat="1" ht="38.25">
      <c r="A71" s="176" t="str">
        <f t="shared" si="2"/>
        <v>[Group Module-59]</v>
      </c>
      <c r="B71" s="147" t="s">
        <v>518</v>
      </c>
      <c r="C71" s="147" t="s">
        <v>145</v>
      </c>
      <c r="D71" s="148" t="s">
        <v>156</v>
      </c>
      <c r="E71" s="148" t="s">
        <v>538</v>
      </c>
      <c r="F71" s="147" t="s">
        <v>22</v>
      </c>
      <c r="G71" s="147"/>
      <c r="H71" s="157"/>
      <c r="I71" s="151"/>
    </row>
    <row r="72" spans="1:9" s="158" customFormat="1" ht="25.5">
      <c r="A72" s="176" t="str">
        <f t="shared" si="2"/>
        <v>[Group Module-60]</v>
      </c>
      <c r="B72" s="147" t="s">
        <v>519</v>
      </c>
      <c r="C72" s="147" t="s">
        <v>520</v>
      </c>
      <c r="D72" s="148" t="s">
        <v>492</v>
      </c>
      <c r="E72" s="148" t="s">
        <v>538</v>
      </c>
      <c r="F72" s="147" t="s">
        <v>22</v>
      </c>
      <c r="G72" s="147"/>
      <c r="H72" s="157"/>
      <c r="I72" s="151"/>
    </row>
    <row r="73" spans="1:9" s="158" customFormat="1" ht="25.5">
      <c r="A73" s="176" t="str">
        <f>IF(OR(B73&lt;&gt;"",D73&lt;&gt;""),"["&amp;TEXT($B$2,"##")&amp;"-"&amp;TEXT(ROW()-12,"##")&amp;"]","")</f>
        <v>[Group Module-61]</v>
      </c>
      <c r="B73" s="147" t="s">
        <v>521</v>
      </c>
      <c r="C73" s="147" t="s">
        <v>522</v>
      </c>
      <c r="D73" s="148" t="s">
        <v>492</v>
      </c>
      <c r="E73" s="148" t="s">
        <v>538</v>
      </c>
      <c r="F73" s="147" t="s">
        <v>22</v>
      </c>
      <c r="G73" s="147"/>
      <c r="H73" s="157"/>
      <c r="I73" s="151"/>
    </row>
    <row r="74" spans="1:9" s="158" customFormat="1">
      <c r="A74" s="176"/>
      <c r="B74" s="165" t="s">
        <v>532</v>
      </c>
      <c r="C74" s="147"/>
      <c r="D74" s="148"/>
      <c r="E74" s="148"/>
      <c r="F74" s="147"/>
      <c r="G74" s="147"/>
      <c r="H74" s="157"/>
      <c r="I74" s="151"/>
    </row>
    <row r="75" spans="1:9" s="158" customFormat="1" ht="25.5">
      <c r="A75" s="176" t="str">
        <f>IF(OR(B75&lt;&gt;"",D75&lt;&gt;""),"["&amp;TEXT($B$2,"##")&amp;"-"&amp;TEXT(ROW()-13,"##")&amp;"]","")</f>
        <v>[Group Module-62]</v>
      </c>
      <c r="B75" s="147" t="s">
        <v>508</v>
      </c>
      <c r="C75" s="147" t="s">
        <v>534</v>
      </c>
      <c r="D75" s="148" t="s">
        <v>503</v>
      </c>
      <c r="E75" s="148" t="s">
        <v>538</v>
      </c>
      <c r="F75" s="147" t="s">
        <v>22</v>
      </c>
      <c r="G75" s="147"/>
      <c r="H75" s="157"/>
      <c r="I75" s="151"/>
    </row>
    <row r="76" spans="1:9" s="158" customFormat="1" ht="38.25">
      <c r="A76" s="176" t="str">
        <f t="shared" ref="A76:A89" si="3">IF(OR(B76&lt;&gt;"",D76&lt;&gt;""),"["&amp;TEXT($B$2,"##")&amp;"-"&amp;TEXT(ROW()-13,"##")&amp;"]","")</f>
        <v>[Group Module-63]</v>
      </c>
      <c r="B76" s="147" t="s">
        <v>479</v>
      </c>
      <c r="C76" s="147" t="s">
        <v>535</v>
      </c>
      <c r="D76" s="148" t="s">
        <v>480</v>
      </c>
      <c r="E76" s="148" t="s">
        <v>538</v>
      </c>
      <c r="F76" s="147" t="s">
        <v>22</v>
      </c>
      <c r="G76" s="147"/>
      <c r="H76" s="157"/>
      <c r="I76" s="151"/>
    </row>
    <row r="77" spans="1:9" s="158" customFormat="1" ht="38.25">
      <c r="A77" s="176" t="str">
        <f t="shared" si="3"/>
        <v>[Group Module-64]</v>
      </c>
      <c r="B77" s="147" t="s">
        <v>481</v>
      </c>
      <c r="C77" s="147" t="s">
        <v>535</v>
      </c>
      <c r="D77" s="148" t="s">
        <v>482</v>
      </c>
      <c r="E77" s="148" t="s">
        <v>538</v>
      </c>
      <c r="F77" s="147" t="s">
        <v>22</v>
      </c>
      <c r="G77" s="147"/>
      <c r="H77" s="157"/>
      <c r="I77" s="151"/>
    </row>
    <row r="78" spans="1:9" s="158" customFormat="1">
      <c r="A78" s="176" t="str">
        <f t="shared" si="3"/>
        <v>[Group Module-65]</v>
      </c>
      <c r="B78" s="147" t="s">
        <v>484</v>
      </c>
      <c r="C78" s="174" t="s">
        <v>486</v>
      </c>
      <c r="D78" s="175" t="s">
        <v>430</v>
      </c>
      <c r="E78" s="148" t="s">
        <v>538</v>
      </c>
      <c r="F78" s="147" t="s">
        <v>22</v>
      </c>
      <c r="G78" s="147"/>
      <c r="H78" s="157"/>
      <c r="I78" s="151"/>
    </row>
    <row r="79" spans="1:9" s="158" customFormat="1">
      <c r="A79" s="176" t="str">
        <f t="shared" si="3"/>
        <v>[Group Module-66]</v>
      </c>
      <c r="B79" s="147" t="s">
        <v>485</v>
      </c>
      <c r="C79" s="174" t="s">
        <v>487</v>
      </c>
      <c r="D79" s="175" t="s">
        <v>430</v>
      </c>
      <c r="E79" s="148" t="s">
        <v>538</v>
      </c>
      <c r="F79" s="147" t="s">
        <v>22</v>
      </c>
      <c r="G79" s="147"/>
      <c r="H79" s="157"/>
      <c r="I79" s="151"/>
    </row>
    <row r="80" spans="1:9" s="158" customFormat="1">
      <c r="A80" s="176" t="str">
        <f t="shared" si="3"/>
        <v>[Group Module-67]</v>
      </c>
      <c r="B80" s="147" t="s">
        <v>505</v>
      </c>
      <c r="C80" s="174" t="s">
        <v>282</v>
      </c>
      <c r="D80" s="175" t="s">
        <v>506</v>
      </c>
      <c r="E80" s="148" t="s">
        <v>538</v>
      </c>
      <c r="F80" s="147" t="s">
        <v>22</v>
      </c>
      <c r="G80" s="147"/>
      <c r="H80" s="157"/>
      <c r="I80" s="151"/>
    </row>
    <row r="81" spans="1:9" s="158" customFormat="1" ht="25.5">
      <c r="A81" s="176" t="str">
        <f t="shared" si="3"/>
        <v>[Group Module-68]</v>
      </c>
      <c r="B81" s="174" t="s">
        <v>495</v>
      </c>
      <c r="C81" s="174" t="s">
        <v>282</v>
      </c>
      <c r="D81" s="175" t="s">
        <v>496</v>
      </c>
      <c r="E81" s="148" t="s">
        <v>538</v>
      </c>
      <c r="F81" s="147" t="s">
        <v>22</v>
      </c>
      <c r="G81" s="147"/>
      <c r="H81" s="157"/>
      <c r="I81" s="151"/>
    </row>
    <row r="82" spans="1:9" s="158" customFormat="1" ht="25.5">
      <c r="A82" s="176" t="str">
        <f t="shared" si="3"/>
        <v>[Group Module-69]</v>
      </c>
      <c r="B82" s="174" t="s">
        <v>497</v>
      </c>
      <c r="C82" s="174" t="s">
        <v>507</v>
      </c>
      <c r="D82" s="175" t="s">
        <v>438</v>
      </c>
      <c r="E82" s="148" t="s">
        <v>538</v>
      </c>
      <c r="F82" s="147" t="s">
        <v>22</v>
      </c>
      <c r="G82" s="147"/>
      <c r="H82" s="157"/>
      <c r="I82" s="151"/>
    </row>
    <row r="83" spans="1:9" s="158" customFormat="1">
      <c r="A83" s="176" t="str">
        <f t="shared" si="3"/>
        <v>[Group Module-70]</v>
      </c>
      <c r="B83" s="174" t="s">
        <v>499</v>
      </c>
      <c r="C83" s="174" t="s">
        <v>499</v>
      </c>
      <c r="D83" s="175" t="s">
        <v>500</v>
      </c>
      <c r="E83" s="148" t="s">
        <v>538</v>
      </c>
      <c r="F83" s="147" t="s">
        <v>22</v>
      </c>
      <c r="G83" s="147"/>
      <c r="H83" s="157"/>
      <c r="I83" s="151"/>
    </row>
    <row r="84" spans="1:9" s="158" customFormat="1">
      <c r="A84" s="176" t="str">
        <f t="shared" si="3"/>
        <v>[Group Module-71]</v>
      </c>
      <c r="B84" s="147" t="s">
        <v>509</v>
      </c>
      <c r="C84" s="147" t="s">
        <v>510</v>
      </c>
      <c r="D84" s="148" t="s">
        <v>511</v>
      </c>
      <c r="E84" s="148" t="s">
        <v>538</v>
      </c>
      <c r="F84" s="147" t="s">
        <v>22</v>
      </c>
      <c r="G84" s="147"/>
      <c r="H84" s="157"/>
      <c r="I84" s="151"/>
    </row>
    <row r="85" spans="1:9" s="158" customFormat="1" ht="114.75">
      <c r="A85" s="176" t="str">
        <f t="shared" si="3"/>
        <v>[Group Module-72]</v>
      </c>
      <c r="B85" s="147" t="s">
        <v>533</v>
      </c>
      <c r="C85" s="147" t="s">
        <v>510</v>
      </c>
      <c r="D85" s="148" t="s">
        <v>523</v>
      </c>
      <c r="E85" s="148" t="s">
        <v>538</v>
      </c>
      <c r="F85" s="147" t="s">
        <v>22</v>
      </c>
      <c r="G85" s="147"/>
      <c r="H85" s="157"/>
      <c r="I85" s="151"/>
    </row>
    <row r="86" spans="1:9" s="158" customFormat="1">
      <c r="A86" s="176" t="str">
        <f t="shared" si="3"/>
        <v>[Group Module-73]</v>
      </c>
      <c r="B86" s="147" t="s">
        <v>528</v>
      </c>
      <c r="C86" s="174" t="s">
        <v>456</v>
      </c>
      <c r="D86" s="174" t="s">
        <v>524</v>
      </c>
      <c r="E86" s="148" t="s">
        <v>538</v>
      </c>
      <c r="F86" s="147" t="s">
        <v>22</v>
      </c>
      <c r="G86" s="147"/>
      <c r="H86" s="157"/>
      <c r="I86" s="151"/>
    </row>
    <row r="87" spans="1:9" s="158" customFormat="1">
      <c r="A87" s="176" t="str">
        <f t="shared" si="3"/>
        <v>[Group Module-74]</v>
      </c>
      <c r="B87" s="147" t="s">
        <v>459</v>
      </c>
      <c r="C87" s="174" t="s">
        <v>460</v>
      </c>
      <c r="D87" s="174" t="s">
        <v>524</v>
      </c>
      <c r="E87" s="148" t="s">
        <v>538</v>
      </c>
      <c r="F87" s="147" t="s">
        <v>22</v>
      </c>
      <c r="G87" s="147"/>
      <c r="H87" s="157"/>
      <c r="I87" s="151"/>
    </row>
    <row r="88" spans="1:9" s="158" customFormat="1">
      <c r="A88" s="176" t="str">
        <f t="shared" si="3"/>
        <v>[Group Module-75]</v>
      </c>
      <c r="B88" s="147" t="s">
        <v>536</v>
      </c>
      <c r="C88" s="174" t="s">
        <v>462</v>
      </c>
      <c r="D88" s="174" t="s">
        <v>525</v>
      </c>
      <c r="E88" s="148" t="s">
        <v>538</v>
      </c>
      <c r="F88" s="147" t="s">
        <v>22</v>
      </c>
      <c r="G88" s="147"/>
      <c r="H88" s="157"/>
      <c r="I88" s="151"/>
    </row>
    <row r="89" spans="1:9" s="158" customFormat="1">
      <c r="A89" s="176" t="str">
        <f t="shared" si="3"/>
        <v>[Group Module-76]</v>
      </c>
      <c r="B89" s="147" t="s">
        <v>530</v>
      </c>
      <c r="C89" s="174" t="s">
        <v>465</v>
      </c>
      <c r="D89" s="174" t="s">
        <v>525</v>
      </c>
      <c r="E89" s="148" t="s">
        <v>538</v>
      </c>
      <c r="F89" s="147" t="s">
        <v>22</v>
      </c>
      <c r="G89" s="147"/>
      <c r="H89" s="157"/>
      <c r="I89" s="151"/>
    </row>
    <row r="90" spans="1:9" s="158" customFormat="1">
      <c r="A90" s="176"/>
      <c r="B90" s="165" t="s">
        <v>537</v>
      </c>
      <c r="C90" s="174"/>
      <c r="D90" s="174"/>
      <c r="E90" s="148"/>
      <c r="F90" s="147"/>
      <c r="G90" s="147"/>
      <c r="H90" s="157"/>
      <c r="I90" s="151"/>
    </row>
    <row r="91" spans="1:9" s="158" customFormat="1" ht="25.5">
      <c r="A91" s="176" t="str">
        <f>IF(OR(B91&lt;&gt;"",D91&lt;&gt;""),"["&amp;TEXT($B$2,"##")&amp;"-"&amp;TEXT(ROW()-14,"##")&amp;"]","")</f>
        <v>[Group Module-77]</v>
      </c>
      <c r="B91" s="147" t="s">
        <v>508</v>
      </c>
      <c r="C91" s="147" t="s">
        <v>534</v>
      </c>
      <c r="D91" s="148" t="s">
        <v>503</v>
      </c>
      <c r="E91" s="148" t="s">
        <v>538</v>
      </c>
      <c r="F91" s="147" t="s">
        <v>22</v>
      </c>
      <c r="G91" s="147"/>
      <c r="H91" s="157"/>
      <c r="I91" s="151"/>
    </row>
    <row r="92" spans="1:9" s="158" customFormat="1" ht="38.25">
      <c r="A92" s="176" t="str">
        <f t="shared" ref="A92:A100" si="4">IF(OR(B92&lt;&gt;"",D92&lt;&gt;""),"["&amp;TEXT($B$2,"##")&amp;"-"&amp;TEXT(ROW()-14,"##")&amp;"]","")</f>
        <v>[Group Module-78]</v>
      </c>
      <c r="B92" s="147" t="s">
        <v>479</v>
      </c>
      <c r="C92" s="147" t="s">
        <v>535</v>
      </c>
      <c r="D92" s="148" t="s">
        <v>480</v>
      </c>
      <c r="E92" s="148" t="s">
        <v>538</v>
      </c>
      <c r="F92" s="147" t="s">
        <v>22</v>
      </c>
      <c r="G92" s="147"/>
      <c r="H92" s="157"/>
      <c r="I92" s="151"/>
    </row>
    <row r="93" spans="1:9" s="158" customFormat="1" ht="38.25">
      <c r="A93" s="176" t="str">
        <f t="shared" si="4"/>
        <v>[Group Module-79]</v>
      </c>
      <c r="B93" s="147" t="s">
        <v>481</v>
      </c>
      <c r="C93" s="147" t="s">
        <v>535</v>
      </c>
      <c r="D93" s="148" t="s">
        <v>482</v>
      </c>
      <c r="E93" s="148" t="s">
        <v>538</v>
      </c>
      <c r="F93" s="147" t="s">
        <v>22</v>
      </c>
      <c r="G93" s="147"/>
      <c r="H93" s="157"/>
      <c r="I93" s="151"/>
    </row>
    <row r="94" spans="1:9" s="158" customFormat="1">
      <c r="A94" s="176" t="str">
        <f t="shared" si="4"/>
        <v>[Group Module-80]</v>
      </c>
      <c r="B94" s="147" t="s">
        <v>484</v>
      </c>
      <c r="C94" s="174" t="s">
        <v>486</v>
      </c>
      <c r="D94" s="175" t="s">
        <v>430</v>
      </c>
      <c r="E94" s="148" t="s">
        <v>538</v>
      </c>
      <c r="F94" s="147" t="s">
        <v>22</v>
      </c>
      <c r="G94" s="147"/>
      <c r="H94" s="157"/>
      <c r="I94" s="151"/>
    </row>
    <row r="95" spans="1:9" s="158" customFormat="1">
      <c r="A95" s="176" t="str">
        <f t="shared" si="4"/>
        <v>[Group Module-81]</v>
      </c>
      <c r="B95" s="147" t="s">
        <v>485</v>
      </c>
      <c r="C95" s="174" t="s">
        <v>487</v>
      </c>
      <c r="D95" s="175" t="s">
        <v>430</v>
      </c>
      <c r="E95" s="148" t="s">
        <v>538</v>
      </c>
      <c r="F95" s="147" t="s">
        <v>22</v>
      </c>
      <c r="G95" s="147"/>
      <c r="H95" s="157"/>
      <c r="I95" s="151"/>
    </row>
    <row r="96" spans="1:9" s="158" customFormat="1">
      <c r="A96" s="176" t="str">
        <f t="shared" si="4"/>
        <v>[Group Module-82]</v>
      </c>
      <c r="B96" s="147" t="s">
        <v>505</v>
      </c>
      <c r="C96" s="174" t="s">
        <v>282</v>
      </c>
      <c r="D96" s="175" t="s">
        <v>506</v>
      </c>
      <c r="E96" s="148" t="s">
        <v>538</v>
      </c>
      <c r="F96" s="147" t="s">
        <v>22</v>
      </c>
      <c r="G96" s="147"/>
      <c r="H96" s="157"/>
      <c r="I96" s="151"/>
    </row>
    <row r="97" spans="1:9" s="158" customFormat="1" ht="25.5">
      <c r="A97" s="176" t="str">
        <f t="shared" si="4"/>
        <v>[Group Module-83]</v>
      </c>
      <c r="B97" s="174" t="s">
        <v>495</v>
      </c>
      <c r="C97" s="174" t="s">
        <v>282</v>
      </c>
      <c r="D97" s="175" t="s">
        <v>496</v>
      </c>
      <c r="E97" s="148" t="s">
        <v>538</v>
      </c>
      <c r="F97" s="147" t="s">
        <v>22</v>
      </c>
      <c r="G97" s="147"/>
      <c r="H97" s="157"/>
      <c r="I97" s="151"/>
    </row>
    <row r="98" spans="1:9" s="158" customFormat="1" ht="25.5">
      <c r="A98" s="176" t="str">
        <f t="shared" si="4"/>
        <v>[Group Module-84]</v>
      </c>
      <c r="B98" s="174" t="s">
        <v>497</v>
      </c>
      <c r="C98" s="174" t="s">
        <v>507</v>
      </c>
      <c r="D98" s="175" t="s">
        <v>438</v>
      </c>
      <c r="E98" s="148" t="s">
        <v>538</v>
      </c>
      <c r="F98" s="147" t="s">
        <v>22</v>
      </c>
      <c r="G98" s="147"/>
      <c r="H98" s="157"/>
      <c r="I98" s="151"/>
    </row>
    <row r="99" spans="1:9" s="158" customFormat="1">
      <c r="A99" s="176" t="str">
        <f t="shared" si="4"/>
        <v>[Group Module-85]</v>
      </c>
      <c r="B99" s="174" t="s">
        <v>499</v>
      </c>
      <c r="C99" s="174" t="s">
        <v>499</v>
      </c>
      <c r="D99" s="175" t="s">
        <v>500</v>
      </c>
      <c r="E99" s="148" t="s">
        <v>538</v>
      </c>
      <c r="F99" s="147" t="s">
        <v>22</v>
      </c>
      <c r="G99" s="147"/>
      <c r="H99" s="157"/>
      <c r="I99" s="151"/>
    </row>
    <row r="100" spans="1:9" s="158" customFormat="1">
      <c r="A100" s="176" t="str">
        <f t="shared" si="4"/>
        <v>[Group Module-86]</v>
      </c>
      <c r="B100" s="147" t="s">
        <v>509</v>
      </c>
      <c r="C100" s="147" t="s">
        <v>510</v>
      </c>
      <c r="D100" s="148" t="s">
        <v>511</v>
      </c>
      <c r="E100" s="148" t="s">
        <v>538</v>
      </c>
      <c r="F100" s="147" t="s">
        <v>22</v>
      </c>
      <c r="G100" s="147"/>
      <c r="H100" s="157"/>
      <c r="I100" s="151"/>
    </row>
    <row r="101" spans="1:9" s="158" customFormat="1" ht="114.75">
      <c r="A101" s="176" t="str">
        <f>IF(OR(B101&lt;&gt;"",D101&lt;&gt;""),"["&amp;TEXT($B$2,"##")&amp;"-"&amp;TEXT(ROW()-14,"##")&amp;"]","")</f>
        <v>[Group Module-87]</v>
      </c>
      <c r="B101" s="147" t="s">
        <v>533</v>
      </c>
      <c r="C101" s="147" t="s">
        <v>510</v>
      </c>
      <c r="D101" s="148" t="s">
        <v>523</v>
      </c>
      <c r="E101" s="148" t="s">
        <v>538</v>
      </c>
      <c r="F101" s="147" t="s">
        <v>22</v>
      </c>
      <c r="G101" s="147"/>
      <c r="H101" s="157"/>
      <c r="I101" s="151"/>
    </row>
    <row r="102" spans="1:9" s="68" customFormat="1" ht="15.75" customHeight="1">
      <c r="A102" s="85"/>
      <c r="B102" s="85" t="s">
        <v>539</v>
      </c>
      <c r="C102" s="86"/>
      <c r="D102" s="86"/>
      <c r="E102" s="86"/>
      <c r="F102" s="86"/>
      <c r="G102" s="86"/>
      <c r="H102" s="87"/>
      <c r="I102" s="88"/>
    </row>
    <row r="103" spans="1:9" s="163" customFormat="1" ht="15.75" customHeight="1">
      <c r="A103" s="159"/>
      <c r="B103" s="159" t="s">
        <v>527</v>
      </c>
      <c r="C103" s="160"/>
      <c r="D103" s="160"/>
      <c r="E103" s="160"/>
      <c r="F103" s="160"/>
      <c r="G103" s="160"/>
      <c r="H103" s="161"/>
      <c r="I103" s="162"/>
    </row>
    <row r="104" spans="1:9" ht="63.75">
      <c r="A104" s="89" t="str">
        <f>IF(OR(B101&lt;&gt;"",D101&lt;&gt;""),"["&amp;TEXT($B$2,"##")&amp;"-"&amp;TEXT(ROW()-16,"##")&amp;"]","")</f>
        <v>[Group Module-88]</v>
      </c>
      <c r="B104" s="89" t="s">
        <v>540</v>
      </c>
      <c r="C104" s="89" t="s">
        <v>282</v>
      </c>
      <c r="D104" s="94" t="s">
        <v>369</v>
      </c>
      <c r="E104" s="89"/>
      <c r="F104" s="89" t="s">
        <v>22</v>
      </c>
      <c r="G104" s="89"/>
      <c r="H104" s="96"/>
      <c r="I104" s="92"/>
    </row>
    <row r="105" spans="1:9">
      <c r="A105" s="89" t="str">
        <f t="shared" ref="A105:A141" si="5">IF(OR(B102&lt;&gt;"",D102&lt;&gt;""),"["&amp;TEXT($B$2,"##")&amp;"-"&amp;TEXT(ROW()-16,"##")&amp;"]","")</f>
        <v>[Group Module-89]</v>
      </c>
      <c r="B105" s="166" t="s">
        <v>427</v>
      </c>
      <c r="C105" s="166" t="s">
        <v>426</v>
      </c>
      <c r="D105" s="166" t="s">
        <v>405</v>
      </c>
      <c r="E105" s="89"/>
      <c r="F105" s="89" t="s">
        <v>22</v>
      </c>
      <c r="G105" s="89"/>
      <c r="H105" s="96"/>
      <c r="I105" s="92"/>
    </row>
    <row r="106" spans="1:9">
      <c r="A106" s="89" t="str">
        <f t="shared" si="5"/>
        <v>[Group Module-90]</v>
      </c>
      <c r="B106" s="166" t="s">
        <v>428</v>
      </c>
      <c r="C106" s="166" t="s">
        <v>429</v>
      </c>
      <c r="D106" s="167" t="s">
        <v>430</v>
      </c>
      <c r="E106" s="89"/>
      <c r="F106" s="89" t="s">
        <v>22</v>
      </c>
      <c r="G106" s="89"/>
      <c r="H106" s="96"/>
      <c r="I106" s="92"/>
    </row>
    <row r="107" spans="1:9" s="158" customFormat="1">
      <c r="A107" s="89" t="str">
        <f t="shared" si="5"/>
        <v>[Group Module-91]</v>
      </c>
      <c r="B107" s="174" t="s">
        <v>431</v>
      </c>
      <c r="C107" s="174" t="s">
        <v>432</v>
      </c>
      <c r="D107" s="175" t="s">
        <v>430</v>
      </c>
      <c r="E107" s="147"/>
      <c r="F107" s="147" t="s">
        <v>22</v>
      </c>
      <c r="G107" s="147"/>
      <c r="H107" s="157"/>
      <c r="I107" s="151"/>
    </row>
    <row r="108" spans="1:9" s="158" customFormat="1" ht="25.5">
      <c r="A108" s="89" t="str">
        <f t="shared" si="5"/>
        <v>[Group Module-92]</v>
      </c>
      <c r="B108" s="89" t="s">
        <v>541</v>
      </c>
      <c r="C108" s="89" t="s">
        <v>245</v>
      </c>
      <c r="D108" s="94" t="s">
        <v>161</v>
      </c>
      <c r="E108" s="147"/>
      <c r="F108" s="147" t="s">
        <v>22</v>
      </c>
      <c r="G108" s="147"/>
      <c r="H108" s="157"/>
      <c r="I108" s="151"/>
    </row>
    <row r="109" spans="1:9" s="156" customFormat="1" ht="38.25">
      <c r="A109" s="153" t="str">
        <f t="shared" si="5"/>
        <v>[Group Module-93]</v>
      </c>
      <c r="B109" s="153" t="s">
        <v>577</v>
      </c>
      <c r="C109" s="153" t="s">
        <v>578</v>
      </c>
      <c r="D109" s="180" t="s">
        <v>579</v>
      </c>
      <c r="E109" s="153"/>
      <c r="F109" s="153" t="s">
        <v>22</v>
      </c>
      <c r="G109" s="153"/>
      <c r="H109" s="154"/>
      <c r="I109" s="155"/>
    </row>
    <row r="110" spans="1:9" s="156" customFormat="1" ht="38.25">
      <c r="A110" s="153" t="str">
        <f t="shared" si="5"/>
        <v>[Group Module-94]</v>
      </c>
      <c r="B110" s="153" t="s">
        <v>591</v>
      </c>
      <c r="C110" s="153" t="s">
        <v>590</v>
      </c>
      <c r="D110" s="180" t="s">
        <v>579</v>
      </c>
      <c r="E110" s="180"/>
      <c r="F110" s="153" t="s">
        <v>22</v>
      </c>
      <c r="G110" s="153"/>
      <c r="H110" s="154"/>
      <c r="I110" s="155"/>
    </row>
    <row r="111" spans="1:9" s="156" customFormat="1" ht="38.25">
      <c r="A111" s="153" t="str">
        <f t="shared" si="5"/>
        <v>[Group Module-95]</v>
      </c>
      <c r="B111" s="153" t="s">
        <v>592</v>
      </c>
      <c r="C111" s="153" t="s">
        <v>593</v>
      </c>
      <c r="D111" s="180" t="s">
        <v>579</v>
      </c>
      <c r="E111" s="180"/>
      <c r="F111" s="153" t="s">
        <v>22</v>
      </c>
      <c r="G111" s="153"/>
      <c r="H111" s="154"/>
      <c r="I111" s="155"/>
    </row>
    <row r="112" spans="1:9" s="158" customFormat="1" ht="38.25">
      <c r="A112" s="89" t="str">
        <f>IF(OR(B106&lt;&gt;"",D106&lt;&gt;""),"["&amp;TEXT($B$2,"##")&amp;"-"&amp;TEXT(ROW()-16,"##")&amp;"]","")</f>
        <v>[Group Module-96]</v>
      </c>
      <c r="B112" s="89" t="s">
        <v>542</v>
      </c>
      <c r="C112" s="89" t="s">
        <v>543</v>
      </c>
      <c r="D112" s="94" t="s">
        <v>544</v>
      </c>
      <c r="E112" s="147"/>
      <c r="F112" s="147" t="s">
        <v>22</v>
      </c>
      <c r="G112" s="147"/>
      <c r="H112" s="157"/>
      <c r="I112" s="151"/>
    </row>
    <row r="113" spans="1:9" s="158" customFormat="1" ht="140.25">
      <c r="A113" s="89" t="str">
        <f>IF(OR(B107&lt;&gt;"",D107&lt;&gt;""),"["&amp;TEXT($B$2,"##")&amp;"-"&amp;TEXT(ROW()-16,"##")&amp;"]","")</f>
        <v>[Group Module-97]</v>
      </c>
      <c r="B113" s="89" t="s">
        <v>546</v>
      </c>
      <c r="C113" s="89" t="s">
        <v>545</v>
      </c>
      <c r="D113" s="94" t="s">
        <v>547</v>
      </c>
      <c r="E113" s="147"/>
      <c r="F113" s="147" t="s">
        <v>22</v>
      </c>
      <c r="G113" s="147"/>
      <c r="H113" s="157"/>
      <c r="I113" s="151"/>
    </row>
    <row r="114" spans="1:9" s="158" customFormat="1">
      <c r="A114" s="89" t="str">
        <f>IF(OR(B108&lt;&gt;"",D108&lt;&gt;""),"["&amp;TEXT($B$2,"##")&amp;"-"&amp;TEXT(ROW()-16,"##")&amp;"]","")</f>
        <v>[Group Module-98]</v>
      </c>
      <c r="B114" s="89" t="s">
        <v>433</v>
      </c>
      <c r="C114" s="89" t="s">
        <v>434</v>
      </c>
      <c r="D114" s="94" t="s">
        <v>435</v>
      </c>
      <c r="E114" s="147"/>
      <c r="F114" s="147" t="s">
        <v>22</v>
      </c>
      <c r="G114" s="147"/>
      <c r="H114" s="157"/>
      <c r="I114" s="151"/>
    </row>
    <row r="115" spans="1:9" s="158" customFormat="1" ht="25.5">
      <c r="A115" s="89" t="str">
        <f t="shared" si="5"/>
        <v>[Group Module-99]</v>
      </c>
      <c r="B115" s="166" t="s">
        <v>436</v>
      </c>
      <c r="C115" s="166" t="s">
        <v>437</v>
      </c>
      <c r="D115" s="167" t="s">
        <v>438</v>
      </c>
      <c r="E115" s="147"/>
      <c r="F115" s="147" t="s">
        <v>22</v>
      </c>
      <c r="G115" s="147"/>
      <c r="H115" s="157"/>
      <c r="I115" s="151"/>
    </row>
    <row r="116" spans="1:9" s="158" customFormat="1" ht="43.5" customHeight="1">
      <c r="A116" s="89" t="str">
        <f t="shared" si="5"/>
        <v>[Group Module-100]</v>
      </c>
      <c r="B116" s="89" t="s">
        <v>376</v>
      </c>
      <c r="C116" s="89" t="s">
        <v>377</v>
      </c>
      <c r="D116" s="94" t="s">
        <v>378</v>
      </c>
      <c r="E116" s="147"/>
      <c r="F116" s="147" t="s">
        <v>22</v>
      </c>
      <c r="G116" s="147"/>
      <c r="H116" s="157"/>
      <c r="I116" s="151"/>
    </row>
    <row r="117" spans="1:9" s="158" customFormat="1" ht="25.5">
      <c r="A117" s="89" t="str">
        <f t="shared" si="5"/>
        <v>[Group Module-101]</v>
      </c>
      <c r="B117" s="147" t="s">
        <v>444</v>
      </c>
      <c r="C117" s="147" t="s">
        <v>445</v>
      </c>
      <c r="D117" s="148" t="s">
        <v>446</v>
      </c>
      <c r="E117" s="147"/>
      <c r="F117" s="147" t="s">
        <v>22</v>
      </c>
      <c r="G117" s="147"/>
      <c r="H117" s="157"/>
      <c r="I117" s="151"/>
    </row>
    <row r="118" spans="1:9" s="158" customFormat="1" ht="25.5">
      <c r="A118" s="89" t="str">
        <f t="shared" si="5"/>
        <v>[Group Module-102]</v>
      </c>
      <c r="B118" s="147" t="s">
        <v>447</v>
      </c>
      <c r="C118" s="147" t="s">
        <v>448</v>
      </c>
      <c r="D118" s="148" t="s">
        <v>446</v>
      </c>
      <c r="E118" s="147"/>
      <c r="F118" s="147" t="s">
        <v>22</v>
      </c>
      <c r="G118" s="147"/>
      <c r="H118" s="157"/>
      <c r="I118" s="151"/>
    </row>
    <row r="119" spans="1:9" s="156" customFormat="1" ht="38.25">
      <c r="A119" s="153" t="str">
        <f t="shared" si="5"/>
        <v>[Group Module-103]</v>
      </c>
      <c r="B119" s="153" t="s">
        <v>552</v>
      </c>
      <c r="C119" s="153" t="s">
        <v>554</v>
      </c>
      <c r="D119" s="180" t="s">
        <v>551</v>
      </c>
      <c r="E119" s="153"/>
      <c r="F119" s="153" t="s">
        <v>22</v>
      </c>
      <c r="G119" s="153"/>
      <c r="H119" s="154"/>
      <c r="I119" s="155"/>
    </row>
    <row r="120" spans="1:9" ht="38.25">
      <c r="A120" s="89" t="str">
        <f>IF(OR(B117&lt;&gt;"",D117&lt;&gt;""),"["&amp;TEXT($B$2,"##")&amp;"-"&amp;TEXT(ROW()-16,"##")&amp;"]","")</f>
        <v>[Group Module-104]</v>
      </c>
      <c r="B120" s="89" t="s">
        <v>594</v>
      </c>
      <c r="C120" s="89" t="s">
        <v>550</v>
      </c>
      <c r="D120" s="94" t="s">
        <v>165</v>
      </c>
      <c r="E120" s="89"/>
      <c r="F120" s="89" t="s">
        <v>22</v>
      </c>
      <c r="G120" s="89"/>
      <c r="H120" s="96"/>
      <c r="I120" s="92"/>
    </row>
    <row r="121" spans="1:9" ht="25.5">
      <c r="A121" s="89" t="str">
        <f>IF(OR(B118&lt;&gt;"",D118&lt;&gt;""),"["&amp;TEXT($B$2,"##")&amp;"-"&amp;TEXT(ROW()-16,"##")&amp;"]","")</f>
        <v>[Group Module-105]</v>
      </c>
      <c r="B121" s="89" t="s">
        <v>595</v>
      </c>
      <c r="C121" s="89" t="s">
        <v>178</v>
      </c>
      <c r="D121" s="94" t="s">
        <v>166</v>
      </c>
      <c r="E121" s="89"/>
      <c r="F121" s="89" t="s">
        <v>22</v>
      </c>
      <c r="G121" s="89"/>
      <c r="H121" s="96"/>
      <c r="I121" s="92"/>
    </row>
    <row r="122" spans="1:9" ht="25.5">
      <c r="A122" s="89" t="str">
        <f>IF(OR(B119&lt;&gt;"",D119&lt;&gt;""),"["&amp;TEXT($B$2,"##")&amp;"-"&amp;TEXT(ROW()-16,"##")&amp;"]","")</f>
        <v>[Group Module-106]</v>
      </c>
      <c r="B122" s="147" t="s">
        <v>596</v>
      </c>
      <c r="C122" s="147" t="s">
        <v>179</v>
      </c>
      <c r="D122" s="148" t="s">
        <v>170</v>
      </c>
      <c r="E122" s="89"/>
      <c r="F122" s="89" t="s">
        <v>22</v>
      </c>
      <c r="G122" s="89"/>
      <c r="H122" s="96"/>
      <c r="I122" s="92"/>
    </row>
    <row r="123" spans="1:9" ht="25.5">
      <c r="A123" s="89" t="str">
        <f t="shared" si="5"/>
        <v>[Group Module-107]</v>
      </c>
      <c r="B123" s="147" t="s">
        <v>597</v>
      </c>
      <c r="C123" s="147" t="s">
        <v>179</v>
      </c>
      <c r="D123" s="148" t="s">
        <v>258</v>
      </c>
      <c r="E123" s="89"/>
      <c r="F123" s="89" t="s">
        <v>22</v>
      </c>
      <c r="G123" s="89"/>
      <c r="H123" s="96"/>
      <c r="I123" s="92"/>
    </row>
    <row r="124" spans="1:9" ht="102">
      <c r="A124" s="89" t="str">
        <f t="shared" si="5"/>
        <v>[Group Module-108]</v>
      </c>
      <c r="B124" s="166" t="s">
        <v>556</v>
      </c>
      <c r="C124" s="166" t="s">
        <v>380</v>
      </c>
      <c r="D124" s="167" t="s">
        <v>557</v>
      </c>
      <c r="E124" s="89"/>
      <c r="F124" s="89" t="s">
        <v>22</v>
      </c>
      <c r="G124" s="89"/>
      <c r="H124" s="96"/>
      <c r="I124" s="92"/>
    </row>
    <row r="125" spans="1:9" ht="25.5">
      <c r="A125" s="89" t="str">
        <f t="shared" si="5"/>
        <v>[Group Module-109]</v>
      </c>
      <c r="B125" s="166" t="s">
        <v>439</v>
      </c>
      <c r="C125" s="166" t="s">
        <v>440</v>
      </c>
      <c r="D125" s="167" t="s">
        <v>441</v>
      </c>
      <c r="E125" s="89"/>
      <c r="F125" s="89" t="s">
        <v>22</v>
      </c>
      <c r="G125" s="89"/>
      <c r="H125" s="96"/>
      <c r="I125" s="92"/>
    </row>
    <row r="126" spans="1:9" ht="25.5">
      <c r="A126" s="89" t="str">
        <f t="shared" si="5"/>
        <v>[Group Module-110]</v>
      </c>
      <c r="B126" s="166" t="s">
        <v>442</v>
      </c>
      <c r="C126" s="166" t="s">
        <v>443</v>
      </c>
      <c r="D126" s="167" t="s">
        <v>430</v>
      </c>
      <c r="E126" s="89"/>
      <c r="F126" s="89" t="s">
        <v>22</v>
      </c>
      <c r="G126" s="89"/>
      <c r="H126" s="96"/>
      <c r="I126" s="92"/>
    </row>
    <row r="127" spans="1:9" ht="25.5">
      <c r="A127" s="89" t="str">
        <f t="shared" si="5"/>
        <v>[Group Module-111]</v>
      </c>
      <c r="B127" s="89" t="s">
        <v>433</v>
      </c>
      <c r="C127" s="89" t="s">
        <v>434</v>
      </c>
      <c r="D127" s="94" t="s">
        <v>435</v>
      </c>
      <c r="E127" s="89"/>
      <c r="F127" s="89" t="s">
        <v>22</v>
      </c>
      <c r="G127" s="89"/>
      <c r="H127" s="96"/>
      <c r="I127" s="92"/>
    </row>
    <row r="128" spans="1:9" ht="25.5">
      <c r="A128" s="89" t="str">
        <f t="shared" si="5"/>
        <v>[Group Module-112]</v>
      </c>
      <c r="B128" s="166" t="s">
        <v>436</v>
      </c>
      <c r="C128" s="166" t="s">
        <v>437</v>
      </c>
      <c r="D128" s="167" t="s">
        <v>438</v>
      </c>
      <c r="E128" s="89"/>
      <c r="F128" s="89" t="s">
        <v>22</v>
      </c>
      <c r="G128" s="89"/>
      <c r="H128" s="96"/>
      <c r="I128" s="92"/>
    </row>
    <row r="129" spans="1:9" ht="25.5">
      <c r="A129" s="89" t="str">
        <f t="shared" si="5"/>
        <v>[Group Module-113]</v>
      </c>
      <c r="B129" s="147" t="s">
        <v>558</v>
      </c>
      <c r="C129" s="147" t="s">
        <v>252</v>
      </c>
      <c r="D129" s="148" t="s">
        <v>260</v>
      </c>
      <c r="E129" s="89"/>
      <c r="F129" s="89" t="s">
        <v>22</v>
      </c>
      <c r="G129" s="89"/>
      <c r="H129" s="96"/>
      <c r="I129" s="92"/>
    </row>
    <row r="130" spans="1:9" s="156" customFormat="1" ht="54.75" customHeight="1">
      <c r="A130" s="153" t="str">
        <f t="shared" si="5"/>
        <v>[Group Module-114]</v>
      </c>
      <c r="B130" s="153" t="s">
        <v>598</v>
      </c>
      <c r="C130" s="153" t="s">
        <v>561</v>
      </c>
      <c r="D130" s="180" t="s">
        <v>173</v>
      </c>
      <c r="E130" s="181"/>
      <c r="F130" s="153" t="s">
        <v>22</v>
      </c>
      <c r="G130" s="153"/>
      <c r="H130" s="154"/>
      <c r="I130" s="155"/>
    </row>
    <row r="131" spans="1:9" s="156" customFormat="1" ht="54.75" customHeight="1">
      <c r="A131" s="153" t="str">
        <f t="shared" si="5"/>
        <v>[Group Module-115]</v>
      </c>
      <c r="B131" s="153" t="s">
        <v>599</v>
      </c>
      <c r="C131" s="153" t="s">
        <v>570</v>
      </c>
      <c r="D131" s="180" t="s">
        <v>173</v>
      </c>
      <c r="E131" s="181"/>
      <c r="F131" s="153" t="s">
        <v>22</v>
      </c>
      <c r="G131" s="153"/>
      <c r="H131" s="154"/>
      <c r="I131" s="155"/>
    </row>
    <row r="132" spans="1:9" s="156" customFormat="1" ht="54.75" customHeight="1">
      <c r="A132" s="153" t="str">
        <f t="shared" si="5"/>
        <v>[Group Module-116]</v>
      </c>
      <c r="B132" s="153" t="s">
        <v>600</v>
      </c>
      <c r="C132" s="153" t="s">
        <v>576</v>
      </c>
      <c r="D132" s="180" t="s">
        <v>173</v>
      </c>
      <c r="E132" s="181"/>
      <c r="F132" s="153" t="s">
        <v>22</v>
      </c>
      <c r="G132" s="153"/>
      <c r="H132" s="154"/>
      <c r="I132" s="155"/>
    </row>
    <row r="133" spans="1:9" ht="38.25">
      <c r="A133" s="89" t="str">
        <f t="shared" si="5"/>
        <v>[Group Module-117]</v>
      </c>
      <c r="B133" s="147" t="s">
        <v>559</v>
      </c>
      <c r="C133" s="147" t="s">
        <v>253</v>
      </c>
      <c r="D133" s="148" t="s">
        <v>173</v>
      </c>
      <c r="E133" s="89"/>
      <c r="F133" s="89" t="s">
        <v>22</v>
      </c>
      <c r="G133" s="89"/>
      <c r="H133" s="96"/>
      <c r="I133" s="92"/>
    </row>
    <row r="134" spans="1:9" ht="30" customHeight="1">
      <c r="A134" s="89" t="str">
        <f t="shared" si="5"/>
        <v>[Group Module-118]</v>
      </c>
      <c r="B134" s="89" t="s">
        <v>383</v>
      </c>
      <c r="C134" s="89" t="s">
        <v>377</v>
      </c>
      <c r="D134" s="94" t="s">
        <v>378</v>
      </c>
      <c r="E134" s="167" t="s">
        <v>538</v>
      </c>
      <c r="F134" s="89" t="s">
        <v>22</v>
      </c>
      <c r="G134" s="89"/>
      <c r="H134" s="96"/>
      <c r="I134" s="92"/>
    </row>
    <row r="135" spans="1:9" ht="25.5">
      <c r="A135" s="89" t="str">
        <f t="shared" si="5"/>
        <v>[Group Module-119]</v>
      </c>
      <c r="B135" s="147" t="s">
        <v>444</v>
      </c>
      <c r="C135" s="147" t="s">
        <v>445</v>
      </c>
      <c r="D135" s="148" t="s">
        <v>446</v>
      </c>
      <c r="E135" s="89"/>
      <c r="F135" s="89" t="s">
        <v>22</v>
      </c>
      <c r="G135" s="89"/>
      <c r="H135" s="96"/>
      <c r="I135" s="92"/>
    </row>
    <row r="136" spans="1:9" ht="25.5">
      <c r="A136" s="89" t="str">
        <f t="shared" si="5"/>
        <v>[Group Module-120]</v>
      </c>
      <c r="B136" s="147" t="s">
        <v>447</v>
      </c>
      <c r="C136" s="147" t="s">
        <v>448</v>
      </c>
      <c r="D136" s="148" t="s">
        <v>446</v>
      </c>
      <c r="E136" s="89"/>
      <c r="F136" s="89" t="s">
        <v>22</v>
      </c>
      <c r="G136" s="89"/>
      <c r="H136" s="96"/>
      <c r="I136" s="92"/>
    </row>
    <row r="137" spans="1:9" ht="25.5">
      <c r="A137" s="89" t="str">
        <f t="shared" si="5"/>
        <v>[Group Module-121]</v>
      </c>
      <c r="B137" s="147" t="s">
        <v>261</v>
      </c>
      <c r="C137" s="147" t="s">
        <v>252</v>
      </c>
      <c r="D137" s="148" t="s">
        <v>260</v>
      </c>
      <c r="E137" s="89"/>
      <c r="F137" s="89" t="s">
        <v>22</v>
      </c>
      <c r="G137" s="89"/>
      <c r="H137" s="96"/>
      <c r="I137" s="92"/>
    </row>
    <row r="138" spans="1:9" ht="38.25">
      <c r="A138" s="89" t="str">
        <f t="shared" si="5"/>
        <v>[Group Module-122]</v>
      </c>
      <c r="B138" s="147" t="s">
        <v>601</v>
      </c>
      <c r="C138" s="147" t="s">
        <v>254</v>
      </c>
      <c r="D138" s="148" t="s">
        <v>176</v>
      </c>
      <c r="E138" s="89"/>
      <c r="F138" s="89" t="s">
        <v>22</v>
      </c>
      <c r="G138" s="89"/>
      <c r="H138" s="96"/>
      <c r="I138" s="92"/>
    </row>
    <row r="139" spans="1:9" ht="25.5">
      <c r="A139" s="89" t="str">
        <f t="shared" si="5"/>
        <v>[Group Module-123]</v>
      </c>
      <c r="B139" s="147" t="s">
        <v>602</v>
      </c>
      <c r="C139" s="147" t="s">
        <v>178</v>
      </c>
      <c r="D139" s="148" t="s">
        <v>180</v>
      </c>
      <c r="E139" s="89"/>
      <c r="F139" s="89" t="s">
        <v>22</v>
      </c>
      <c r="G139" s="89"/>
      <c r="H139" s="96"/>
      <c r="I139" s="92"/>
    </row>
    <row r="140" spans="1:9" ht="25.5">
      <c r="A140" s="89" t="str">
        <f t="shared" si="5"/>
        <v>[Group Module-124]</v>
      </c>
      <c r="B140" s="147" t="s">
        <v>603</v>
      </c>
      <c r="C140" s="147" t="s">
        <v>182</v>
      </c>
      <c r="D140" s="148" t="s">
        <v>183</v>
      </c>
      <c r="E140" s="89"/>
      <c r="F140" s="89" t="s">
        <v>22</v>
      </c>
      <c r="G140" s="89"/>
      <c r="H140" s="96"/>
      <c r="I140" s="92"/>
    </row>
    <row r="141" spans="1:9" ht="25.5">
      <c r="A141" s="89" t="str">
        <f t="shared" si="5"/>
        <v>[Group Module-125]</v>
      </c>
      <c r="B141" s="147" t="s">
        <v>604</v>
      </c>
      <c r="C141" s="147" t="s">
        <v>182</v>
      </c>
      <c r="D141" s="148" t="s">
        <v>385</v>
      </c>
      <c r="E141" s="89"/>
      <c r="F141" s="89" t="s">
        <v>22</v>
      </c>
      <c r="G141" s="89"/>
      <c r="H141" s="96"/>
      <c r="I141" s="92"/>
    </row>
    <row r="142" spans="1:9" s="158" customFormat="1">
      <c r="A142" s="89"/>
      <c r="B142" s="165" t="s">
        <v>532</v>
      </c>
      <c r="C142" s="147"/>
      <c r="D142" s="148"/>
      <c r="E142" s="148"/>
      <c r="F142" s="147"/>
      <c r="G142" s="147"/>
      <c r="H142" s="157"/>
      <c r="I142" s="151"/>
    </row>
    <row r="143" spans="1:9" s="158" customFormat="1" ht="25.5">
      <c r="A143" s="89" t="str">
        <f>IF(OR(B140&lt;&gt;"",D140&lt;&gt;""),"["&amp;TEXT($B$2,"##")&amp;"-"&amp;TEXT(ROW()-17,"##")&amp;"]","")</f>
        <v>[Group Module-126]</v>
      </c>
      <c r="B143" s="89" t="s">
        <v>606</v>
      </c>
      <c r="C143" s="89" t="s">
        <v>605</v>
      </c>
      <c r="D143" s="94" t="s">
        <v>607</v>
      </c>
      <c r="E143" s="148"/>
      <c r="F143" s="147" t="s">
        <v>22</v>
      </c>
      <c r="G143" s="147"/>
      <c r="H143" s="157"/>
      <c r="I143" s="151"/>
    </row>
    <row r="144" spans="1:9" s="158" customFormat="1" ht="140.25">
      <c r="A144" s="89" t="str">
        <f t="shared" ref="A144:A155" si="6">IF(OR(B141&lt;&gt;"",D141&lt;&gt;""),"["&amp;TEXT($B$2,"##")&amp;"-"&amp;TEXT(ROW()-17,"##")&amp;"]","")</f>
        <v>[Group Module-127]</v>
      </c>
      <c r="B144" s="89" t="s">
        <v>608</v>
      </c>
      <c r="C144" s="89" t="s">
        <v>605</v>
      </c>
      <c r="D144" s="94" t="s">
        <v>547</v>
      </c>
      <c r="E144" s="148"/>
      <c r="F144" s="147" t="s">
        <v>22</v>
      </c>
      <c r="G144" s="147"/>
      <c r="H144" s="157"/>
      <c r="I144" s="151"/>
    </row>
    <row r="145" spans="1:9" s="158" customFormat="1" ht="25.5">
      <c r="A145" s="89" t="str">
        <f t="shared" si="6"/>
        <v>[Group Module-128]</v>
      </c>
      <c r="B145" s="89" t="s">
        <v>433</v>
      </c>
      <c r="C145" s="89" t="s">
        <v>434</v>
      </c>
      <c r="D145" s="94" t="s">
        <v>435</v>
      </c>
      <c r="E145" s="148"/>
      <c r="F145" s="147" t="s">
        <v>22</v>
      </c>
      <c r="G145" s="147"/>
      <c r="H145" s="157"/>
      <c r="I145" s="151"/>
    </row>
    <row r="146" spans="1:9" s="158" customFormat="1" ht="25.5">
      <c r="A146" s="89" t="str">
        <f t="shared" si="6"/>
        <v>[Group Module-129]</v>
      </c>
      <c r="B146" s="166" t="s">
        <v>436</v>
      </c>
      <c r="C146" s="166" t="s">
        <v>437</v>
      </c>
      <c r="D146" s="167" t="s">
        <v>438</v>
      </c>
      <c r="E146" s="148"/>
      <c r="F146" s="147" t="s">
        <v>22</v>
      </c>
      <c r="G146" s="147"/>
      <c r="H146" s="157"/>
      <c r="I146" s="151"/>
    </row>
    <row r="147" spans="1:9" s="158" customFormat="1" ht="39" customHeight="1">
      <c r="A147" s="89" t="str">
        <f t="shared" si="6"/>
        <v>[Group Module-130]</v>
      </c>
      <c r="B147" s="89" t="s">
        <v>376</v>
      </c>
      <c r="C147" s="89" t="s">
        <v>377</v>
      </c>
      <c r="D147" s="94" t="s">
        <v>609</v>
      </c>
      <c r="E147" s="148"/>
      <c r="F147" s="147" t="s">
        <v>22</v>
      </c>
      <c r="G147" s="147"/>
      <c r="H147" s="157"/>
      <c r="I147" s="151"/>
    </row>
    <row r="148" spans="1:9" s="158" customFormat="1" ht="25.5">
      <c r="A148" s="89" t="str">
        <f t="shared" si="6"/>
        <v>[Group Module-131]</v>
      </c>
      <c r="B148" s="147" t="s">
        <v>169</v>
      </c>
      <c r="C148" s="147" t="s">
        <v>179</v>
      </c>
      <c r="D148" s="148" t="s">
        <v>170</v>
      </c>
      <c r="E148" s="148"/>
      <c r="F148" s="147" t="s">
        <v>22</v>
      </c>
      <c r="G148" s="147"/>
      <c r="H148" s="157"/>
      <c r="I148" s="151"/>
    </row>
    <row r="149" spans="1:9" s="158" customFormat="1" ht="25.5">
      <c r="A149" s="89" t="str">
        <f t="shared" si="6"/>
        <v>[Group Module-132]</v>
      </c>
      <c r="B149" s="147" t="s">
        <v>257</v>
      </c>
      <c r="C149" s="147" t="s">
        <v>179</v>
      </c>
      <c r="D149" s="148" t="s">
        <v>258</v>
      </c>
      <c r="E149" s="148"/>
      <c r="F149" s="147" t="s">
        <v>22</v>
      </c>
      <c r="G149" s="147"/>
      <c r="H149" s="157"/>
      <c r="I149" s="151"/>
    </row>
    <row r="150" spans="1:9" ht="63.75">
      <c r="A150" s="89" t="str">
        <f t="shared" si="6"/>
        <v>[Group Module-133]</v>
      </c>
      <c r="B150" s="166" t="s">
        <v>556</v>
      </c>
      <c r="C150" s="166" t="s">
        <v>605</v>
      </c>
      <c r="D150" s="167" t="s">
        <v>610</v>
      </c>
      <c r="E150" s="89"/>
      <c r="F150" s="89" t="s">
        <v>22</v>
      </c>
      <c r="G150" s="89"/>
      <c r="H150" s="96"/>
      <c r="I150" s="92"/>
    </row>
    <row r="151" spans="1:9" s="158" customFormat="1" ht="25.5">
      <c r="A151" s="89" t="str">
        <f t="shared" si="6"/>
        <v>[Group Module-134]</v>
      </c>
      <c r="B151" s="89" t="s">
        <v>433</v>
      </c>
      <c r="C151" s="89" t="s">
        <v>434</v>
      </c>
      <c r="D151" s="94" t="s">
        <v>435</v>
      </c>
      <c r="E151" s="148"/>
      <c r="F151" s="147" t="s">
        <v>22</v>
      </c>
      <c r="G151" s="147"/>
      <c r="H151" s="157"/>
      <c r="I151" s="151"/>
    </row>
    <row r="152" spans="1:9" s="158" customFormat="1" ht="25.5">
      <c r="A152" s="89" t="str">
        <f t="shared" si="6"/>
        <v>[Group Module-135]</v>
      </c>
      <c r="B152" s="166" t="s">
        <v>436</v>
      </c>
      <c r="C152" s="166" t="s">
        <v>437</v>
      </c>
      <c r="D152" s="167" t="s">
        <v>438</v>
      </c>
      <c r="E152" s="148"/>
      <c r="F152" s="147" t="s">
        <v>22</v>
      </c>
      <c r="G152" s="147"/>
      <c r="H152" s="157"/>
      <c r="I152" s="151"/>
    </row>
    <row r="153" spans="1:9" s="158" customFormat="1" ht="25.5">
      <c r="A153" s="89" t="str">
        <f t="shared" si="6"/>
        <v>[Group Module-136]</v>
      </c>
      <c r="B153" s="147" t="s">
        <v>181</v>
      </c>
      <c r="C153" s="147" t="s">
        <v>182</v>
      </c>
      <c r="D153" s="148" t="s">
        <v>183</v>
      </c>
      <c r="E153" s="148"/>
      <c r="F153" s="147" t="s">
        <v>22</v>
      </c>
      <c r="G153" s="147"/>
      <c r="H153" s="157"/>
      <c r="I153" s="151"/>
    </row>
    <row r="154" spans="1:9" s="158" customFormat="1" ht="25.5">
      <c r="A154" s="89" t="str">
        <f t="shared" si="6"/>
        <v>[Group Module-137]</v>
      </c>
      <c r="B154" s="147" t="s">
        <v>384</v>
      </c>
      <c r="C154" s="147" t="s">
        <v>182</v>
      </c>
      <c r="D154" s="148" t="s">
        <v>385</v>
      </c>
      <c r="E154" s="148"/>
      <c r="F154" s="147" t="s">
        <v>22</v>
      </c>
      <c r="G154" s="147"/>
      <c r="H154" s="157"/>
      <c r="I154" s="151"/>
    </row>
    <row r="155" spans="1:9" s="158" customFormat="1" ht="25.5">
      <c r="A155" s="89" t="str">
        <f t="shared" si="6"/>
        <v>[Group Module-138]</v>
      </c>
      <c r="B155" s="89" t="s">
        <v>611</v>
      </c>
      <c r="C155" s="89" t="s">
        <v>605</v>
      </c>
      <c r="D155" s="94" t="s">
        <v>607</v>
      </c>
      <c r="E155" s="148"/>
      <c r="F155" s="147" t="s">
        <v>22</v>
      </c>
      <c r="G155" s="147"/>
      <c r="H155" s="157"/>
      <c r="I155" s="151"/>
    </row>
    <row r="156" spans="1:9" ht="25.5">
      <c r="A156" s="89" t="str">
        <f>IF(OR(B153&lt;&gt;"",D153&lt;&gt;""),"["&amp;TEXT($B$2,"##")&amp;"-"&amp;TEXT(ROW()-17,"##")&amp;"]","")</f>
        <v>[Group Module-139]</v>
      </c>
      <c r="B156" s="166" t="s">
        <v>556</v>
      </c>
      <c r="C156" s="166" t="s">
        <v>605</v>
      </c>
      <c r="D156" s="167" t="s">
        <v>612</v>
      </c>
      <c r="E156" s="89"/>
      <c r="F156" s="89" t="s">
        <v>22</v>
      </c>
      <c r="G156" s="89"/>
      <c r="H156" s="96"/>
      <c r="I156" s="92"/>
    </row>
    <row r="157" spans="1:9" s="158" customFormat="1">
      <c r="A157" s="176"/>
      <c r="B157" s="165" t="s">
        <v>537</v>
      </c>
      <c r="C157" s="174"/>
      <c r="D157" s="174"/>
      <c r="E157" s="148"/>
      <c r="F157" s="147"/>
      <c r="G157" s="147"/>
      <c r="H157" s="157"/>
      <c r="I157" s="151"/>
    </row>
    <row r="158" spans="1:9" s="158" customFormat="1" ht="63.75">
      <c r="A158" s="176" t="str">
        <f>IF(OR(B153&lt;&gt;"",D153&lt;&gt;""),"["&amp;TEXT($B$2,"##")&amp;"-"&amp;TEXT(ROW()-18,"##")&amp;"]","")</f>
        <v>[Group Module-140]</v>
      </c>
      <c r="B158" s="89" t="s">
        <v>540</v>
      </c>
      <c r="C158" s="89" t="s">
        <v>605</v>
      </c>
      <c r="D158" s="94" t="s">
        <v>369</v>
      </c>
      <c r="E158" s="148"/>
      <c r="F158" s="147" t="s">
        <v>22</v>
      </c>
      <c r="G158" s="147"/>
      <c r="H158" s="157"/>
      <c r="I158" s="151"/>
    </row>
    <row r="159" spans="1:9" s="158" customFormat="1">
      <c r="A159" s="176" t="str">
        <f t="shared" ref="A159:A194" si="7">IF(OR(B154&lt;&gt;"",D154&lt;&gt;""),"["&amp;TEXT($B$2,"##")&amp;"-"&amp;TEXT(ROW()-18,"##")&amp;"]","")</f>
        <v>[Group Module-141]</v>
      </c>
      <c r="B159" s="166" t="s">
        <v>427</v>
      </c>
      <c r="C159" s="166" t="s">
        <v>426</v>
      </c>
      <c r="D159" s="166" t="s">
        <v>405</v>
      </c>
      <c r="E159" s="148"/>
      <c r="F159" s="147" t="s">
        <v>22</v>
      </c>
      <c r="G159" s="147"/>
      <c r="H159" s="157"/>
      <c r="I159" s="151"/>
    </row>
    <row r="160" spans="1:9" s="158" customFormat="1">
      <c r="A160" s="176" t="str">
        <f t="shared" si="7"/>
        <v>[Group Module-142]</v>
      </c>
      <c r="B160" s="166" t="s">
        <v>428</v>
      </c>
      <c r="C160" s="166" t="s">
        <v>429</v>
      </c>
      <c r="D160" s="167" t="s">
        <v>430</v>
      </c>
      <c r="E160" s="148"/>
      <c r="F160" s="147" t="s">
        <v>22</v>
      </c>
      <c r="G160" s="147"/>
      <c r="H160" s="157"/>
      <c r="I160" s="151"/>
    </row>
    <row r="161" spans="1:9" s="158" customFormat="1">
      <c r="A161" s="176" t="str">
        <f t="shared" si="7"/>
        <v>[Group Module-143]</v>
      </c>
      <c r="B161" s="174" t="s">
        <v>431</v>
      </c>
      <c r="C161" s="174" t="s">
        <v>432</v>
      </c>
      <c r="D161" s="175" t="s">
        <v>430</v>
      </c>
      <c r="E161" s="148"/>
      <c r="F161" s="147" t="s">
        <v>22</v>
      </c>
      <c r="G161" s="147"/>
      <c r="H161" s="157"/>
      <c r="I161" s="151"/>
    </row>
    <row r="162" spans="1:9" s="158" customFormat="1" ht="25.5">
      <c r="A162" s="176" t="str">
        <f t="shared" si="7"/>
        <v>[Group Module-144]</v>
      </c>
      <c r="B162" s="89" t="s">
        <v>613</v>
      </c>
      <c r="C162" s="89" t="s">
        <v>245</v>
      </c>
      <c r="D162" s="94" t="s">
        <v>161</v>
      </c>
      <c r="E162" s="148"/>
      <c r="F162" s="147" t="s">
        <v>22</v>
      </c>
      <c r="G162" s="147"/>
      <c r="H162" s="157"/>
      <c r="I162" s="151"/>
    </row>
    <row r="163" spans="1:9" s="158" customFormat="1" ht="38.25">
      <c r="A163" s="176" t="str">
        <f t="shared" si="7"/>
        <v>[Group Module-145]</v>
      </c>
      <c r="B163" s="153" t="s">
        <v>614</v>
      </c>
      <c r="C163" s="153" t="s">
        <v>578</v>
      </c>
      <c r="D163" s="180" t="s">
        <v>579</v>
      </c>
      <c r="E163" s="148"/>
      <c r="F163" s="147" t="s">
        <v>22</v>
      </c>
      <c r="G163" s="147"/>
      <c r="H163" s="157"/>
      <c r="I163" s="151"/>
    </row>
    <row r="164" spans="1:9" s="158" customFormat="1" ht="38.25">
      <c r="A164" s="176" t="str">
        <f t="shared" si="7"/>
        <v>[Group Module-146]</v>
      </c>
      <c r="B164" s="153" t="s">
        <v>615</v>
      </c>
      <c r="C164" s="153" t="s">
        <v>590</v>
      </c>
      <c r="D164" s="180" t="s">
        <v>579</v>
      </c>
      <c r="E164" s="148"/>
      <c r="F164" s="147" t="s">
        <v>22</v>
      </c>
      <c r="G164" s="147"/>
      <c r="H164" s="157"/>
      <c r="I164" s="151"/>
    </row>
    <row r="165" spans="1:9" s="158" customFormat="1" ht="38.25">
      <c r="A165" s="176" t="str">
        <f t="shared" si="7"/>
        <v>[Group Module-147]</v>
      </c>
      <c r="B165" s="153" t="s">
        <v>616</v>
      </c>
      <c r="C165" s="153" t="s">
        <v>593</v>
      </c>
      <c r="D165" s="180" t="s">
        <v>579</v>
      </c>
      <c r="E165" s="148"/>
      <c r="F165" s="147" t="s">
        <v>22</v>
      </c>
      <c r="G165" s="147"/>
      <c r="H165" s="157"/>
      <c r="I165" s="151"/>
    </row>
    <row r="166" spans="1:9" s="158" customFormat="1" ht="38.25">
      <c r="A166" s="176" t="str">
        <f t="shared" si="7"/>
        <v>[Group Module-148]</v>
      </c>
      <c r="B166" s="89" t="s">
        <v>617</v>
      </c>
      <c r="C166" s="89" t="s">
        <v>543</v>
      </c>
      <c r="D166" s="94" t="s">
        <v>544</v>
      </c>
      <c r="E166" s="148"/>
      <c r="F166" s="147" t="s">
        <v>22</v>
      </c>
      <c r="G166" s="147"/>
      <c r="H166" s="157"/>
      <c r="I166" s="151"/>
    </row>
    <row r="167" spans="1:9" s="158" customFormat="1" ht="140.25">
      <c r="A167" s="176" t="str">
        <f t="shared" si="7"/>
        <v>[Group Module-149]</v>
      </c>
      <c r="B167" s="89" t="s">
        <v>546</v>
      </c>
      <c r="C167" s="89" t="s">
        <v>545</v>
      </c>
      <c r="D167" s="94" t="s">
        <v>547</v>
      </c>
      <c r="E167" s="148"/>
      <c r="F167" s="147" t="s">
        <v>22</v>
      </c>
      <c r="G167" s="147"/>
      <c r="H167" s="157"/>
      <c r="I167" s="151"/>
    </row>
    <row r="168" spans="1:9" s="158" customFormat="1">
      <c r="A168" s="176" t="str">
        <f t="shared" si="7"/>
        <v>[Group Module-150]</v>
      </c>
      <c r="B168" s="89" t="s">
        <v>433</v>
      </c>
      <c r="C168" s="89" t="s">
        <v>434</v>
      </c>
      <c r="D168" s="94" t="s">
        <v>435</v>
      </c>
      <c r="E168" s="148"/>
      <c r="F168" s="147" t="s">
        <v>22</v>
      </c>
      <c r="G168" s="147"/>
      <c r="H168" s="157"/>
      <c r="I168" s="151"/>
    </row>
    <row r="169" spans="1:9" s="158" customFormat="1" ht="25.5">
      <c r="A169" s="176" t="str">
        <f t="shared" si="7"/>
        <v>[Group Module-151]</v>
      </c>
      <c r="B169" s="166" t="s">
        <v>436</v>
      </c>
      <c r="C169" s="166" t="s">
        <v>437</v>
      </c>
      <c r="D169" s="167" t="s">
        <v>438</v>
      </c>
      <c r="E169" s="148"/>
      <c r="F169" s="147" t="s">
        <v>22</v>
      </c>
      <c r="G169" s="147"/>
      <c r="H169" s="157"/>
      <c r="I169" s="151"/>
    </row>
    <row r="170" spans="1:9" s="158" customFormat="1" ht="45.75" customHeight="1">
      <c r="A170" s="176" t="str">
        <f t="shared" si="7"/>
        <v>[Group Module-152]</v>
      </c>
      <c r="B170" s="89" t="s">
        <v>376</v>
      </c>
      <c r="C170" s="89" t="s">
        <v>377</v>
      </c>
      <c r="D170" s="94" t="s">
        <v>378</v>
      </c>
      <c r="E170" s="148"/>
      <c r="F170" s="147" t="s">
        <v>22</v>
      </c>
      <c r="G170" s="147"/>
      <c r="H170" s="157"/>
      <c r="I170" s="151"/>
    </row>
    <row r="171" spans="1:9" s="158" customFormat="1" ht="25.5">
      <c r="A171" s="176" t="str">
        <f t="shared" si="7"/>
        <v>[Group Module-153]</v>
      </c>
      <c r="B171" s="147" t="s">
        <v>444</v>
      </c>
      <c r="C171" s="147" t="s">
        <v>445</v>
      </c>
      <c r="D171" s="148" t="s">
        <v>446</v>
      </c>
      <c r="E171" s="148"/>
      <c r="F171" s="147" t="s">
        <v>22</v>
      </c>
      <c r="G171" s="147"/>
      <c r="H171" s="157"/>
      <c r="I171" s="151"/>
    </row>
    <row r="172" spans="1:9" s="158" customFormat="1" ht="25.5">
      <c r="A172" s="176" t="str">
        <f t="shared" si="7"/>
        <v>[Group Module-154]</v>
      </c>
      <c r="B172" s="147" t="s">
        <v>447</v>
      </c>
      <c r="C172" s="147" t="s">
        <v>448</v>
      </c>
      <c r="D172" s="148" t="s">
        <v>446</v>
      </c>
      <c r="E172" s="148"/>
      <c r="F172" s="147" t="s">
        <v>22</v>
      </c>
      <c r="G172" s="147"/>
      <c r="H172" s="157"/>
      <c r="I172" s="151"/>
    </row>
    <row r="173" spans="1:9" s="158" customFormat="1" ht="38.25">
      <c r="A173" s="176" t="str">
        <f t="shared" si="7"/>
        <v>[Group Module-155]</v>
      </c>
      <c r="B173" s="153" t="s">
        <v>618</v>
      </c>
      <c r="C173" s="153" t="s">
        <v>554</v>
      </c>
      <c r="D173" s="180" t="s">
        <v>551</v>
      </c>
      <c r="E173" s="148"/>
      <c r="F173" s="147" t="s">
        <v>22</v>
      </c>
      <c r="G173" s="147"/>
      <c r="H173" s="157"/>
      <c r="I173" s="151"/>
    </row>
    <row r="174" spans="1:9" s="158" customFormat="1" ht="38.25">
      <c r="A174" s="176" t="str">
        <f t="shared" si="7"/>
        <v>[Group Module-156]</v>
      </c>
      <c r="B174" s="89" t="s">
        <v>619</v>
      </c>
      <c r="C174" s="89" t="s">
        <v>550</v>
      </c>
      <c r="D174" s="94" t="s">
        <v>165</v>
      </c>
      <c r="E174" s="148"/>
      <c r="F174" s="147" t="s">
        <v>22</v>
      </c>
      <c r="G174" s="147"/>
      <c r="H174" s="157"/>
      <c r="I174" s="151"/>
    </row>
    <row r="175" spans="1:9" s="158" customFormat="1">
      <c r="A175" s="176" t="str">
        <f t="shared" si="7"/>
        <v>[Group Module-157]</v>
      </c>
      <c r="B175" s="89" t="s">
        <v>620</v>
      </c>
      <c r="C175" s="89" t="s">
        <v>178</v>
      </c>
      <c r="D175" s="94" t="s">
        <v>166</v>
      </c>
      <c r="E175" s="148"/>
      <c r="F175" s="147" t="s">
        <v>22</v>
      </c>
      <c r="G175" s="147"/>
      <c r="H175" s="157"/>
      <c r="I175" s="151"/>
    </row>
    <row r="176" spans="1:9" s="158" customFormat="1">
      <c r="A176" s="176" t="str">
        <f t="shared" si="7"/>
        <v>[Group Module-158]</v>
      </c>
      <c r="B176" s="147" t="s">
        <v>621</v>
      </c>
      <c r="C176" s="147" t="s">
        <v>179</v>
      </c>
      <c r="D176" s="148" t="s">
        <v>170</v>
      </c>
      <c r="E176" s="148"/>
      <c r="F176" s="147" t="s">
        <v>22</v>
      </c>
      <c r="G176" s="147"/>
      <c r="H176" s="157"/>
      <c r="I176" s="151"/>
    </row>
    <row r="177" spans="1:9" s="170" customFormat="1" ht="25.5">
      <c r="A177" s="176" t="str">
        <f t="shared" si="7"/>
        <v>[Group Module-159]</v>
      </c>
      <c r="B177" s="147" t="s">
        <v>622</v>
      </c>
      <c r="C177" s="147" t="s">
        <v>179</v>
      </c>
      <c r="D177" s="148" t="s">
        <v>258</v>
      </c>
      <c r="E177" s="166"/>
      <c r="F177" s="166" t="s">
        <v>22</v>
      </c>
      <c r="G177" s="166"/>
      <c r="H177" s="168"/>
      <c r="I177" s="169"/>
    </row>
    <row r="178" spans="1:9" s="170" customFormat="1" ht="102">
      <c r="A178" s="176" t="str">
        <f t="shared" si="7"/>
        <v>[Group Module-160]</v>
      </c>
      <c r="B178" s="166" t="s">
        <v>556</v>
      </c>
      <c r="C178" s="166" t="s">
        <v>380</v>
      </c>
      <c r="D178" s="167" t="s">
        <v>557</v>
      </c>
      <c r="E178" s="166"/>
      <c r="F178" s="166" t="s">
        <v>22</v>
      </c>
      <c r="G178" s="166"/>
      <c r="H178" s="168"/>
      <c r="I178" s="169"/>
    </row>
    <row r="179" spans="1:9" s="170" customFormat="1">
      <c r="A179" s="176" t="str">
        <f t="shared" si="7"/>
        <v>[Group Module-161]</v>
      </c>
      <c r="B179" s="166" t="s">
        <v>439</v>
      </c>
      <c r="C179" s="166" t="s">
        <v>440</v>
      </c>
      <c r="D179" s="167" t="s">
        <v>441</v>
      </c>
      <c r="E179" s="166"/>
      <c r="F179" s="166" t="s">
        <v>22</v>
      </c>
      <c r="G179" s="166"/>
      <c r="H179" s="168"/>
      <c r="I179" s="169"/>
    </row>
    <row r="180" spans="1:9" s="170" customFormat="1">
      <c r="A180" s="176" t="str">
        <f t="shared" si="7"/>
        <v>[Group Module-162]</v>
      </c>
      <c r="B180" s="166" t="s">
        <v>442</v>
      </c>
      <c r="C180" s="166" t="s">
        <v>443</v>
      </c>
      <c r="D180" s="167" t="s">
        <v>430</v>
      </c>
      <c r="E180" s="166"/>
      <c r="F180" s="166" t="s">
        <v>22</v>
      </c>
      <c r="G180" s="166"/>
      <c r="H180" s="168"/>
      <c r="I180" s="169"/>
    </row>
    <row r="181" spans="1:9" s="170" customFormat="1">
      <c r="A181" s="176" t="str">
        <f t="shared" si="7"/>
        <v>[Group Module-163]</v>
      </c>
      <c r="B181" s="89" t="s">
        <v>433</v>
      </c>
      <c r="C181" s="89" t="s">
        <v>434</v>
      </c>
      <c r="D181" s="94" t="s">
        <v>435</v>
      </c>
      <c r="E181" s="166"/>
      <c r="F181" s="166" t="s">
        <v>22</v>
      </c>
      <c r="G181" s="166"/>
      <c r="H181" s="168"/>
      <c r="I181" s="169"/>
    </row>
    <row r="182" spans="1:9" s="170" customFormat="1" ht="25.5">
      <c r="A182" s="176" t="str">
        <f t="shared" si="7"/>
        <v>[Group Module-164]</v>
      </c>
      <c r="B182" s="166" t="s">
        <v>436</v>
      </c>
      <c r="C182" s="166" t="s">
        <v>437</v>
      </c>
      <c r="D182" s="167" t="s">
        <v>438</v>
      </c>
      <c r="E182" s="166"/>
      <c r="F182" s="166" t="s">
        <v>22</v>
      </c>
      <c r="G182" s="166"/>
      <c r="H182" s="168"/>
      <c r="I182" s="169"/>
    </row>
    <row r="183" spans="1:9" s="170" customFormat="1" ht="25.5">
      <c r="A183" s="176" t="str">
        <f t="shared" si="7"/>
        <v>[Group Module-165]</v>
      </c>
      <c r="B183" s="147" t="s">
        <v>623</v>
      </c>
      <c r="C183" s="147" t="s">
        <v>252</v>
      </c>
      <c r="D183" s="148" t="s">
        <v>260</v>
      </c>
      <c r="E183" s="166"/>
      <c r="F183" s="166" t="s">
        <v>22</v>
      </c>
      <c r="G183" s="166"/>
      <c r="H183" s="168"/>
      <c r="I183" s="169"/>
    </row>
    <row r="184" spans="1:9" s="170" customFormat="1" ht="25.5">
      <c r="A184" s="176" t="str">
        <f t="shared" si="7"/>
        <v>[Group Module-166]</v>
      </c>
      <c r="B184" s="153" t="s">
        <v>624</v>
      </c>
      <c r="C184" s="153" t="s">
        <v>561</v>
      </c>
      <c r="D184" s="180" t="s">
        <v>173</v>
      </c>
      <c r="E184" s="166"/>
      <c r="F184" s="166" t="s">
        <v>22</v>
      </c>
      <c r="G184" s="166"/>
      <c r="H184" s="168"/>
      <c r="I184" s="169"/>
    </row>
    <row r="185" spans="1:9" s="170" customFormat="1" ht="25.5">
      <c r="A185" s="176" t="str">
        <f t="shared" si="7"/>
        <v>[Group Module-167]</v>
      </c>
      <c r="B185" s="153" t="s">
        <v>625</v>
      </c>
      <c r="C185" s="153" t="s">
        <v>570</v>
      </c>
      <c r="D185" s="180" t="s">
        <v>173</v>
      </c>
      <c r="E185" s="166"/>
      <c r="F185" s="166" t="s">
        <v>22</v>
      </c>
      <c r="G185" s="166"/>
      <c r="H185" s="168"/>
      <c r="I185" s="169"/>
    </row>
    <row r="186" spans="1:9" s="170" customFormat="1" ht="38.25">
      <c r="A186" s="176" t="str">
        <f t="shared" si="7"/>
        <v>[Group Module-168]</v>
      </c>
      <c r="B186" s="153" t="s">
        <v>626</v>
      </c>
      <c r="C186" s="153" t="s">
        <v>576</v>
      </c>
      <c r="D186" s="180" t="s">
        <v>173</v>
      </c>
      <c r="E186" s="166"/>
      <c r="F186" s="166" t="s">
        <v>22</v>
      </c>
      <c r="G186" s="166"/>
      <c r="H186" s="168"/>
      <c r="I186" s="169"/>
    </row>
    <row r="187" spans="1:9" s="170" customFormat="1" ht="38.25">
      <c r="A187" s="176" t="str">
        <f t="shared" si="7"/>
        <v>[Group Module-169]</v>
      </c>
      <c r="B187" s="147" t="s">
        <v>627</v>
      </c>
      <c r="C187" s="147" t="s">
        <v>253</v>
      </c>
      <c r="D187" s="148" t="s">
        <v>173</v>
      </c>
      <c r="E187" s="166"/>
      <c r="F187" s="166" t="s">
        <v>22</v>
      </c>
      <c r="G187" s="166"/>
      <c r="H187" s="168"/>
      <c r="I187" s="169"/>
    </row>
    <row r="188" spans="1:9" s="170" customFormat="1" ht="25.5">
      <c r="A188" s="176" t="str">
        <f t="shared" si="7"/>
        <v>[Group Module-170]</v>
      </c>
      <c r="B188" s="89" t="s">
        <v>383</v>
      </c>
      <c r="C188" s="89" t="s">
        <v>377</v>
      </c>
      <c r="D188" s="94" t="s">
        <v>378</v>
      </c>
      <c r="E188" s="166"/>
      <c r="F188" s="166" t="s">
        <v>22</v>
      </c>
      <c r="G188" s="166"/>
      <c r="H188" s="168"/>
      <c r="I188" s="169"/>
    </row>
    <row r="189" spans="1:9" s="170" customFormat="1" ht="25.5">
      <c r="A189" s="176" t="str">
        <f>IF(OR(B184&lt;&gt;"",D184&lt;&gt;""),"["&amp;TEXT($B$2,"##")&amp;"-"&amp;TEXT(ROW()-18,"##")&amp;"]","")</f>
        <v>[Group Module-171]</v>
      </c>
      <c r="B189" s="147" t="s">
        <v>444</v>
      </c>
      <c r="C189" s="147" t="s">
        <v>445</v>
      </c>
      <c r="D189" s="148" t="s">
        <v>446</v>
      </c>
      <c r="E189" s="166"/>
      <c r="F189" s="166" t="s">
        <v>22</v>
      </c>
      <c r="G189" s="166"/>
      <c r="H189" s="168"/>
      <c r="I189" s="169"/>
    </row>
    <row r="190" spans="1:9" s="170" customFormat="1" ht="25.5">
      <c r="A190" s="176" t="str">
        <f t="shared" si="7"/>
        <v>[Group Module-172]</v>
      </c>
      <c r="B190" s="147" t="s">
        <v>447</v>
      </c>
      <c r="C190" s="147" t="s">
        <v>448</v>
      </c>
      <c r="D190" s="148" t="s">
        <v>446</v>
      </c>
      <c r="E190" s="166"/>
      <c r="F190" s="166" t="s">
        <v>22</v>
      </c>
      <c r="G190" s="166"/>
      <c r="H190" s="168"/>
      <c r="I190" s="169"/>
    </row>
    <row r="191" spans="1:9" s="170" customFormat="1" ht="25.5">
      <c r="A191" s="176" t="str">
        <f t="shared" si="7"/>
        <v>[Group Module-173]</v>
      </c>
      <c r="B191" s="147" t="s">
        <v>628</v>
      </c>
      <c r="C191" s="147" t="s">
        <v>252</v>
      </c>
      <c r="D191" s="148" t="s">
        <v>260</v>
      </c>
      <c r="E191" s="166"/>
      <c r="F191" s="166" t="s">
        <v>22</v>
      </c>
      <c r="G191" s="166"/>
      <c r="H191" s="168"/>
      <c r="I191" s="169"/>
    </row>
    <row r="192" spans="1:9" s="170" customFormat="1" ht="38.25">
      <c r="A192" s="176" t="str">
        <f t="shared" si="7"/>
        <v>[Group Module-174]</v>
      </c>
      <c r="B192" s="147" t="s">
        <v>629</v>
      </c>
      <c r="C192" s="147" t="s">
        <v>254</v>
      </c>
      <c r="D192" s="148" t="s">
        <v>176</v>
      </c>
      <c r="E192" s="166"/>
      <c r="F192" s="166" t="s">
        <v>22</v>
      </c>
      <c r="G192" s="166"/>
      <c r="H192" s="168"/>
      <c r="I192" s="169"/>
    </row>
    <row r="193" spans="1:9" s="170" customFormat="1">
      <c r="A193" s="176" t="str">
        <f t="shared" si="7"/>
        <v>[Group Module-175]</v>
      </c>
      <c r="B193" s="147" t="s">
        <v>630</v>
      </c>
      <c r="C193" s="147" t="s">
        <v>178</v>
      </c>
      <c r="D193" s="148" t="s">
        <v>180</v>
      </c>
      <c r="E193" s="166"/>
      <c r="F193" s="166" t="s">
        <v>22</v>
      </c>
      <c r="G193" s="166"/>
      <c r="H193" s="168"/>
      <c r="I193" s="169"/>
    </row>
    <row r="194" spans="1:9" s="164" customFormat="1" ht="15.75" customHeight="1">
      <c r="A194" s="176" t="str">
        <f t="shared" si="7"/>
        <v>[Group Module-176]</v>
      </c>
      <c r="B194" s="166" t="s">
        <v>631</v>
      </c>
      <c r="C194" s="166" t="s">
        <v>182</v>
      </c>
      <c r="D194" s="167" t="s">
        <v>183</v>
      </c>
      <c r="E194" s="160"/>
      <c r="F194" s="166" t="s">
        <v>22</v>
      </c>
      <c r="G194" s="166"/>
      <c r="H194" s="161"/>
      <c r="I194" s="162"/>
    </row>
    <row r="195" spans="1:9" ht="25.5">
      <c r="A195" s="176" t="str">
        <f>IF(OR(B195&lt;&gt;"",D195&lt;&gt;""),"["&amp;TEXT($B$2,"##")&amp;"-"&amp;TEXT(ROW()-18,"##")&amp;"]","")</f>
        <v>[Group Module-177]</v>
      </c>
      <c r="B195" s="147" t="s">
        <v>632</v>
      </c>
      <c r="C195" s="147" t="s">
        <v>182</v>
      </c>
      <c r="D195" s="148" t="s">
        <v>385</v>
      </c>
      <c r="E195" s="89"/>
      <c r="F195" s="89" t="s">
        <v>22</v>
      </c>
      <c r="G195" s="89"/>
      <c r="H195" s="96"/>
      <c r="I195" s="92"/>
    </row>
    <row r="196" spans="1:9" s="68" customFormat="1" ht="15.75" customHeight="1">
      <c r="A196" s="85"/>
      <c r="B196" s="85" t="s">
        <v>633</v>
      </c>
      <c r="C196" s="86"/>
      <c r="D196" s="86"/>
      <c r="E196" s="86"/>
      <c r="F196" s="86"/>
      <c r="G196" s="86"/>
      <c r="H196" s="87"/>
      <c r="I196" s="88"/>
    </row>
    <row r="197" spans="1:9">
      <c r="A197" s="176"/>
      <c r="B197" s="165" t="s">
        <v>634</v>
      </c>
      <c r="C197" s="165"/>
      <c r="D197" s="148"/>
      <c r="E197" s="89"/>
      <c r="F197" s="89"/>
      <c r="G197" s="89"/>
      <c r="H197" s="96"/>
      <c r="I197" s="92"/>
    </row>
    <row r="198" spans="1:9">
      <c r="A198" s="176"/>
      <c r="B198" s="165" t="s">
        <v>527</v>
      </c>
      <c r="C198" s="147"/>
      <c r="D198" s="148"/>
      <c r="E198" s="89"/>
      <c r="F198" s="89"/>
      <c r="G198" s="89"/>
      <c r="H198" s="96"/>
      <c r="I198" s="92"/>
    </row>
    <row r="199" spans="1:9" ht="38.25">
      <c r="A199" s="176" t="str">
        <f>IF(OR(B195&lt;&gt;"",D195&lt;&gt;""),"["&amp;TEXT($B$2,"##")&amp;"-"&amp;TEXT(ROW()-21,"##")&amp;"]","")</f>
        <v>[Group Module-178]</v>
      </c>
      <c r="B199" s="147" t="s">
        <v>635</v>
      </c>
      <c r="C199" s="147" t="s">
        <v>637</v>
      </c>
      <c r="D199" s="148" t="s">
        <v>636</v>
      </c>
      <c r="E199" s="89" t="s">
        <v>820</v>
      </c>
      <c r="F199" s="89" t="s">
        <v>22</v>
      </c>
      <c r="G199" s="89"/>
      <c r="H199" s="96"/>
      <c r="I199" s="92"/>
    </row>
    <row r="200" spans="1:9" ht="63.75">
      <c r="A200" s="176" t="str">
        <f t="shared" ref="A200:A219" si="8">IF(OR(B196&lt;&gt;"",D196&lt;&gt;""),"["&amp;TEXT($B$2,"##")&amp;"-"&amp;TEXT(ROW()-21,"##")&amp;"]","")</f>
        <v>[Group Module-179]</v>
      </c>
      <c r="B200" s="147" t="s">
        <v>479</v>
      </c>
      <c r="C200" s="147" t="s">
        <v>639</v>
      </c>
      <c r="D200" s="148" t="s">
        <v>638</v>
      </c>
      <c r="E200" s="89" t="s">
        <v>820</v>
      </c>
      <c r="F200" s="89" t="s">
        <v>22</v>
      </c>
      <c r="G200" s="89"/>
      <c r="H200" s="96"/>
      <c r="I200" s="92"/>
    </row>
    <row r="201" spans="1:9" s="170" customFormat="1" ht="63.75">
      <c r="A201" s="187" t="str">
        <f t="shared" si="8"/>
        <v>[Group Module-180]</v>
      </c>
      <c r="B201" s="166" t="s">
        <v>481</v>
      </c>
      <c r="C201" s="166" t="s">
        <v>639</v>
      </c>
      <c r="D201" s="167" t="s">
        <v>640</v>
      </c>
      <c r="E201" s="89" t="s">
        <v>820</v>
      </c>
      <c r="F201" s="166" t="s">
        <v>22</v>
      </c>
      <c r="G201" s="166"/>
      <c r="H201" s="168"/>
      <c r="I201" s="169"/>
    </row>
    <row r="202" spans="1:9" ht="38.25">
      <c r="A202" s="176" t="str">
        <f t="shared" si="8"/>
        <v>[Group Module-181]</v>
      </c>
      <c r="B202" s="147" t="s">
        <v>504</v>
      </c>
      <c r="C202" s="147" t="s">
        <v>360</v>
      </c>
      <c r="D202" s="147" t="s">
        <v>641</v>
      </c>
      <c r="E202" s="89" t="s">
        <v>820</v>
      </c>
      <c r="F202" s="89" t="s">
        <v>22</v>
      </c>
      <c r="G202" s="89"/>
      <c r="H202" s="96"/>
      <c r="I202" s="92"/>
    </row>
    <row r="203" spans="1:9" ht="38.25">
      <c r="A203" s="176" t="str">
        <f t="shared" si="8"/>
        <v>[Group Module-182]</v>
      </c>
      <c r="B203" s="147" t="s">
        <v>357</v>
      </c>
      <c r="C203" s="147" t="s">
        <v>363</v>
      </c>
      <c r="D203" s="147" t="s">
        <v>235</v>
      </c>
      <c r="E203" s="89" t="s">
        <v>820</v>
      </c>
      <c r="F203" s="89" t="s">
        <v>22</v>
      </c>
      <c r="G203" s="89"/>
      <c r="H203" s="96"/>
      <c r="I203" s="92"/>
    </row>
    <row r="204" spans="1:9" ht="38.25">
      <c r="A204" s="176" t="str">
        <f t="shared" si="8"/>
        <v>[Group Module-183]</v>
      </c>
      <c r="B204" s="147" t="s">
        <v>361</v>
      </c>
      <c r="C204" s="147" t="s">
        <v>360</v>
      </c>
      <c r="D204" s="147" t="s">
        <v>641</v>
      </c>
      <c r="E204" s="89" t="s">
        <v>820</v>
      </c>
      <c r="F204" s="89" t="s">
        <v>22</v>
      </c>
      <c r="G204" s="89"/>
      <c r="H204" s="96"/>
      <c r="I204" s="92"/>
    </row>
    <row r="205" spans="1:9" ht="38.25">
      <c r="A205" s="176" t="str">
        <f t="shared" si="8"/>
        <v>[Group Module-184]</v>
      </c>
      <c r="B205" s="147" t="s">
        <v>362</v>
      </c>
      <c r="C205" s="147" t="s">
        <v>364</v>
      </c>
      <c r="D205" s="147" t="s">
        <v>236</v>
      </c>
      <c r="E205" s="89" t="s">
        <v>820</v>
      </c>
      <c r="F205" s="89" t="s">
        <v>22</v>
      </c>
      <c r="G205" s="89"/>
      <c r="H205" s="96"/>
      <c r="I205" s="92"/>
    </row>
    <row r="206" spans="1:9">
      <c r="A206" s="176" t="str">
        <f t="shared" si="8"/>
        <v>[Group Module-185]</v>
      </c>
      <c r="B206" s="147" t="s">
        <v>484</v>
      </c>
      <c r="C206" s="174" t="s">
        <v>486</v>
      </c>
      <c r="D206" s="175" t="s">
        <v>430</v>
      </c>
      <c r="E206" s="89" t="s">
        <v>820</v>
      </c>
      <c r="F206" s="89" t="s">
        <v>22</v>
      </c>
      <c r="G206" s="89"/>
      <c r="H206" s="96"/>
      <c r="I206" s="92"/>
    </row>
    <row r="207" spans="1:9">
      <c r="A207" s="176" t="str">
        <f t="shared" si="8"/>
        <v>[Group Module-186]</v>
      </c>
      <c r="B207" s="147" t="s">
        <v>485</v>
      </c>
      <c r="C207" s="174" t="s">
        <v>487</v>
      </c>
      <c r="D207" s="175" t="s">
        <v>430</v>
      </c>
      <c r="E207" s="89" t="s">
        <v>820</v>
      </c>
      <c r="F207" s="89" t="s">
        <v>22</v>
      </c>
      <c r="G207" s="89"/>
      <c r="H207" s="96"/>
      <c r="I207" s="92"/>
    </row>
    <row r="208" spans="1:9" ht="38.25">
      <c r="A208" s="176" t="str">
        <f t="shared" si="8"/>
        <v>[Group Module-187]</v>
      </c>
      <c r="B208" s="147" t="s">
        <v>643</v>
      </c>
      <c r="C208" s="174" t="s">
        <v>637</v>
      </c>
      <c r="D208" s="175" t="s">
        <v>506</v>
      </c>
      <c r="E208" s="89" t="s">
        <v>820</v>
      </c>
      <c r="F208" s="89" t="s">
        <v>22</v>
      </c>
      <c r="G208" s="89"/>
      <c r="H208" s="96"/>
      <c r="I208" s="92"/>
    </row>
    <row r="209" spans="1:9" ht="25.5">
      <c r="A209" s="176" t="str">
        <f t="shared" si="8"/>
        <v>[Group Module-188]</v>
      </c>
      <c r="B209" s="174" t="s">
        <v>495</v>
      </c>
      <c r="C209" s="174" t="s">
        <v>282</v>
      </c>
      <c r="D209" s="175" t="s">
        <v>496</v>
      </c>
      <c r="E209" s="89" t="s">
        <v>820</v>
      </c>
      <c r="F209" s="89" t="s">
        <v>22</v>
      </c>
      <c r="G209" s="89"/>
      <c r="H209" s="96"/>
      <c r="I209" s="92"/>
    </row>
    <row r="210" spans="1:9" ht="25.5">
      <c r="A210" s="176" t="str">
        <f t="shared" si="8"/>
        <v>[Group Module-189]</v>
      </c>
      <c r="B210" s="174" t="s">
        <v>497</v>
      </c>
      <c r="C210" s="174" t="s">
        <v>507</v>
      </c>
      <c r="D210" s="175" t="s">
        <v>438</v>
      </c>
      <c r="E210" s="89" t="s">
        <v>820</v>
      </c>
      <c r="F210" s="89" t="s">
        <v>22</v>
      </c>
      <c r="G210" s="89"/>
      <c r="H210" s="96"/>
      <c r="I210" s="92"/>
    </row>
    <row r="211" spans="1:9">
      <c r="A211" s="176" t="str">
        <f t="shared" si="8"/>
        <v>[Group Module-190]</v>
      </c>
      <c r="B211" s="174" t="s">
        <v>499</v>
      </c>
      <c r="C211" s="174" t="s">
        <v>499</v>
      </c>
      <c r="D211" s="175" t="s">
        <v>642</v>
      </c>
      <c r="E211" s="89" t="s">
        <v>820</v>
      </c>
      <c r="F211" s="89" t="s">
        <v>22</v>
      </c>
      <c r="G211" s="89"/>
      <c r="H211" s="96"/>
      <c r="I211" s="92"/>
    </row>
    <row r="212" spans="1:9" ht="140.25">
      <c r="A212" s="176" t="str">
        <f t="shared" si="8"/>
        <v>[Group Module-191]</v>
      </c>
      <c r="B212" s="147" t="s">
        <v>644</v>
      </c>
      <c r="C212" s="147" t="s">
        <v>645</v>
      </c>
      <c r="D212" s="148" t="s">
        <v>646</v>
      </c>
      <c r="E212" s="89" t="s">
        <v>820</v>
      </c>
      <c r="F212" s="89" t="s">
        <v>22</v>
      </c>
      <c r="G212" s="89"/>
      <c r="H212" s="96"/>
      <c r="I212" s="92"/>
    </row>
    <row r="213" spans="1:9" ht="38.25">
      <c r="A213" s="176" t="str">
        <f t="shared" si="8"/>
        <v>[Group Module-192]</v>
      </c>
      <c r="B213" s="174" t="s">
        <v>647</v>
      </c>
      <c r="C213" s="174" t="s">
        <v>648</v>
      </c>
      <c r="D213" s="175" t="s">
        <v>649</v>
      </c>
      <c r="E213" s="89" t="s">
        <v>820</v>
      </c>
      <c r="F213" s="89" t="s">
        <v>22</v>
      </c>
      <c r="G213" s="89"/>
      <c r="H213" s="96"/>
      <c r="I213" s="92"/>
    </row>
    <row r="214" spans="1:9" s="170" customFormat="1" ht="51">
      <c r="A214" s="187" t="str">
        <f t="shared" si="8"/>
        <v>[Group Module-193]</v>
      </c>
      <c r="B214" s="166" t="s">
        <v>650</v>
      </c>
      <c r="C214" s="166" t="s">
        <v>651</v>
      </c>
      <c r="D214" s="167" t="s">
        <v>655</v>
      </c>
      <c r="E214" s="89" t="s">
        <v>820</v>
      </c>
      <c r="F214" s="166" t="s">
        <v>22</v>
      </c>
      <c r="G214" s="166"/>
      <c r="H214" s="168"/>
      <c r="I214" s="169"/>
    </row>
    <row r="215" spans="1:9" ht="38.25">
      <c r="A215" s="176" t="str">
        <f t="shared" si="8"/>
        <v>[Group Module-194]</v>
      </c>
      <c r="B215" s="174" t="s">
        <v>652</v>
      </c>
      <c r="C215" s="174" t="s">
        <v>653</v>
      </c>
      <c r="D215" s="175" t="s">
        <v>654</v>
      </c>
      <c r="E215" s="89" t="s">
        <v>820</v>
      </c>
      <c r="F215" s="89" t="s">
        <v>22</v>
      </c>
      <c r="G215" s="89"/>
      <c r="H215" s="96"/>
      <c r="I215" s="92"/>
    </row>
    <row r="216" spans="1:9" ht="76.5">
      <c r="A216" s="176" t="str">
        <f t="shared" si="8"/>
        <v>[Group Module-195]</v>
      </c>
      <c r="B216" s="174" t="s">
        <v>656</v>
      </c>
      <c r="C216" s="174" t="s">
        <v>657</v>
      </c>
      <c r="D216" s="175" t="s">
        <v>658</v>
      </c>
      <c r="E216" s="89" t="s">
        <v>820</v>
      </c>
      <c r="F216" s="89" t="s">
        <v>22</v>
      </c>
      <c r="G216" s="89"/>
      <c r="H216" s="96"/>
      <c r="I216" s="92"/>
    </row>
    <row r="217" spans="1:9" ht="25.5">
      <c r="A217" s="176" t="str">
        <f t="shared" si="8"/>
        <v>[Group Module-196]</v>
      </c>
      <c r="B217" s="174" t="s">
        <v>659</v>
      </c>
      <c r="C217" s="174" t="s">
        <v>660</v>
      </c>
      <c r="D217" s="175" t="s">
        <v>438</v>
      </c>
      <c r="E217" s="89" t="s">
        <v>820</v>
      </c>
      <c r="F217" s="89" t="s">
        <v>22</v>
      </c>
      <c r="G217" s="89"/>
      <c r="H217" s="96"/>
      <c r="I217" s="92"/>
    </row>
    <row r="218" spans="1:9" ht="25.5">
      <c r="A218" s="176" t="str">
        <f t="shared" si="8"/>
        <v>[Group Module-197]</v>
      </c>
      <c r="B218" s="174" t="s">
        <v>661</v>
      </c>
      <c r="C218" s="174" t="s">
        <v>662</v>
      </c>
      <c r="D218" s="175" t="s">
        <v>663</v>
      </c>
      <c r="E218" s="89" t="s">
        <v>820</v>
      </c>
      <c r="F218" s="89" t="s">
        <v>24</v>
      </c>
      <c r="G218" s="89"/>
      <c r="H218" s="96"/>
      <c r="I218" s="92"/>
    </row>
    <row r="219" spans="1:9" ht="38.25">
      <c r="A219" s="176" t="str">
        <f t="shared" si="8"/>
        <v>[Group Module-198]</v>
      </c>
      <c r="B219" s="174" t="s">
        <v>664</v>
      </c>
      <c r="C219" s="174" t="s">
        <v>665</v>
      </c>
      <c r="D219" s="175" t="s">
        <v>666</v>
      </c>
      <c r="E219" s="89" t="s">
        <v>820</v>
      </c>
      <c r="F219" s="89" t="s">
        <v>22</v>
      </c>
      <c r="G219" s="89"/>
      <c r="H219" s="96"/>
      <c r="I219" s="92"/>
    </row>
    <row r="220" spans="1:9" ht="51">
      <c r="A220" s="176" t="str">
        <f>IF(OR(B216&lt;&gt;"",D216&lt;&gt;""),"["&amp;TEXT($B$2,"##")&amp;"-"&amp;TEXT(ROW()-21,"##")&amp;"]","")</f>
        <v>[Group Module-199]</v>
      </c>
      <c r="B220" s="174" t="s">
        <v>667</v>
      </c>
      <c r="C220" s="174" t="s">
        <v>668</v>
      </c>
      <c r="D220" s="175" t="s">
        <v>669</v>
      </c>
      <c r="E220" s="89" t="s">
        <v>820</v>
      </c>
      <c r="F220" s="89" t="s">
        <v>22</v>
      </c>
      <c r="G220" s="89"/>
      <c r="H220" s="96"/>
      <c r="I220" s="92"/>
    </row>
    <row r="221" spans="1:9" ht="38.25">
      <c r="A221" s="176" t="str">
        <f>IF(OR(B217&lt;&gt;"",D217&lt;&gt;""),"["&amp;TEXT($B$2,"##")&amp;"-"&amp;TEXT(ROW()-21,"##")&amp;"]","")</f>
        <v>[Group Module-200]</v>
      </c>
      <c r="B221" s="174" t="s">
        <v>670</v>
      </c>
      <c r="C221" s="174" t="s">
        <v>671</v>
      </c>
      <c r="D221" s="175" t="s">
        <v>672</v>
      </c>
      <c r="E221" s="89" t="s">
        <v>820</v>
      </c>
      <c r="F221" s="89" t="s">
        <v>22</v>
      </c>
      <c r="G221" s="89"/>
      <c r="H221" s="96"/>
      <c r="I221" s="92"/>
    </row>
    <row r="222" spans="1:9" ht="76.5">
      <c r="A222" s="176" t="str">
        <f>IF(OR(B218&lt;&gt;"",D218&lt;&gt;""),"["&amp;TEXT($B$2,"##")&amp;"-"&amp;TEXT(ROW()-21,"##")&amp;"]","")</f>
        <v>[Group Module-201]</v>
      </c>
      <c r="B222" s="174" t="s">
        <v>673</v>
      </c>
      <c r="C222" s="174" t="s">
        <v>674</v>
      </c>
      <c r="D222" s="175" t="s">
        <v>675</v>
      </c>
      <c r="E222" s="89" t="s">
        <v>820</v>
      </c>
      <c r="F222" s="89" t="s">
        <v>22</v>
      </c>
      <c r="G222" s="89"/>
      <c r="H222" s="96"/>
      <c r="I222" s="92"/>
    </row>
    <row r="223" spans="1:9">
      <c r="A223" s="176"/>
      <c r="B223" s="174" t="s">
        <v>679</v>
      </c>
      <c r="C223" s="174"/>
      <c r="D223" s="175"/>
      <c r="E223" s="89"/>
      <c r="F223" s="89"/>
      <c r="G223" s="89"/>
      <c r="H223" s="96"/>
      <c r="I223" s="92"/>
    </row>
    <row r="224" spans="1:9" ht="38.25">
      <c r="A224" s="209" t="str">
        <f>IF(OR(B218&lt;&gt;"",D218&lt;&gt;""),"["&amp;TEXT($B$2,"##")&amp;"-"&amp;TEXT(ROW()-22,"##")&amp;"]","")</f>
        <v>[Group Module-202]</v>
      </c>
      <c r="B224" s="197" t="s">
        <v>676</v>
      </c>
      <c r="C224" s="197" t="s">
        <v>677</v>
      </c>
      <c r="D224" s="210" t="s">
        <v>678</v>
      </c>
      <c r="E224" s="192" t="s">
        <v>538</v>
      </c>
      <c r="F224" s="192" t="s">
        <v>24</v>
      </c>
      <c r="G224" s="192"/>
      <c r="H224" s="193"/>
      <c r="I224" s="92"/>
    </row>
    <row r="225" spans="1:9">
      <c r="A225" s="176" t="str">
        <f t="shared" ref="A225:A228" si="9">IF(OR(B219&lt;&gt;"",D219&lt;&gt;""),"["&amp;TEXT($B$2,"##")&amp;"-"&amp;TEXT(ROW()-22,"##")&amp;"]","")</f>
        <v>[Group Module-203]</v>
      </c>
      <c r="B225" s="147" t="s">
        <v>680</v>
      </c>
      <c r="C225" s="174" t="s">
        <v>486</v>
      </c>
      <c r="D225" s="175" t="s">
        <v>430</v>
      </c>
      <c r="E225" s="89" t="s">
        <v>538</v>
      </c>
      <c r="F225" s="89" t="s">
        <v>22</v>
      </c>
      <c r="G225" s="89"/>
      <c r="H225" s="96"/>
      <c r="I225" s="92"/>
    </row>
    <row r="226" spans="1:9">
      <c r="A226" s="176" t="str">
        <f t="shared" si="9"/>
        <v>[Group Module-204]</v>
      </c>
      <c r="B226" s="147" t="s">
        <v>485</v>
      </c>
      <c r="C226" s="174" t="s">
        <v>487</v>
      </c>
      <c r="D226" s="175" t="s">
        <v>430</v>
      </c>
      <c r="E226" s="89" t="s">
        <v>538</v>
      </c>
      <c r="F226" s="89" t="s">
        <v>22</v>
      </c>
      <c r="G226" s="89"/>
      <c r="H226" s="96"/>
      <c r="I226" s="92"/>
    </row>
    <row r="227" spans="1:9" ht="38.25">
      <c r="A227" s="176" t="str">
        <f t="shared" si="9"/>
        <v>[Group Module-205]</v>
      </c>
      <c r="B227" s="174" t="s">
        <v>681</v>
      </c>
      <c r="C227" s="174" t="s">
        <v>682</v>
      </c>
      <c r="D227" s="175" t="s">
        <v>683</v>
      </c>
      <c r="E227" s="89" t="s">
        <v>538</v>
      </c>
      <c r="F227" s="89" t="s">
        <v>22</v>
      </c>
      <c r="G227" s="89"/>
      <c r="H227" s="96"/>
      <c r="I227" s="92"/>
    </row>
    <row r="228" spans="1:9" ht="25.5">
      <c r="A228" s="176" t="str">
        <f t="shared" si="9"/>
        <v>[Group Module-206]</v>
      </c>
      <c r="B228" s="174" t="s">
        <v>685</v>
      </c>
      <c r="C228" s="174" t="s">
        <v>682</v>
      </c>
      <c r="D228" s="175" t="s">
        <v>686</v>
      </c>
      <c r="E228" s="89" t="s">
        <v>538</v>
      </c>
      <c r="F228" s="89" t="s">
        <v>22</v>
      </c>
      <c r="G228" s="89"/>
      <c r="H228" s="96"/>
      <c r="I228" s="92"/>
    </row>
    <row r="229" spans="1:9">
      <c r="A229" s="176" t="str">
        <f>IF(OR(B222&lt;&gt;"",D222&lt;&gt;""),"["&amp;TEXT($B$2,"##")&amp;"-"&amp;TEXT(ROW()-22,"##")&amp;"]","")</f>
        <v>[Group Module-207]</v>
      </c>
      <c r="B229" s="147" t="s">
        <v>493</v>
      </c>
      <c r="C229" s="174" t="s">
        <v>684</v>
      </c>
      <c r="D229" s="175" t="s">
        <v>494</v>
      </c>
      <c r="E229" s="89" t="s">
        <v>538</v>
      </c>
      <c r="F229" s="89" t="s">
        <v>22</v>
      </c>
      <c r="G229" s="89"/>
      <c r="H229" s="96"/>
      <c r="I229" s="92"/>
    </row>
    <row r="230" spans="1:9" ht="25.5">
      <c r="A230" s="176" t="str">
        <f>IF(OR(B223&lt;&gt;"",D223&lt;&gt;""),"["&amp;TEXT($B$2,"##")&amp;"-"&amp;TEXT(ROW()-22,"##")&amp;"]","")</f>
        <v>[Group Module-208]</v>
      </c>
      <c r="B230" s="174" t="s">
        <v>495</v>
      </c>
      <c r="C230" s="174" t="s">
        <v>684</v>
      </c>
      <c r="D230" s="175" t="s">
        <v>496</v>
      </c>
      <c r="E230" s="89" t="s">
        <v>538</v>
      </c>
      <c r="F230" s="89" t="s">
        <v>22</v>
      </c>
      <c r="G230" s="89"/>
      <c r="H230" s="96"/>
      <c r="I230" s="92"/>
    </row>
    <row r="231" spans="1:9" ht="25.5">
      <c r="A231" s="176" t="str">
        <f>IF(OR(B224&lt;&gt;"",D224&lt;&gt;""),"["&amp;TEXT($B$2,"##")&amp;"-"&amp;TEXT(ROW()-22,"##")&amp;"]","")</f>
        <v>[Group Module-209]</v>
      </c>
      <c r="B231" s="174" t="s">
        <v>497</v>
      </c>
      <c r="C231" s="174" t="s">
        <v>507</v>
      </c>
      <c r="D231" s="175" t="s">
        <v>438</v>
      </c>
      <c r="E231" s="89" t="s">
        <v>538</v>
      </c>
      <c r="F231" s="89" t="s">
        <v>22</v>
      </c>
      <c r="G231" s="89"/>
      <c r="H231" s="96"/>
      <c r="I231" s="92"/>
    </row>
    <row r="232" spans="1:9">
      <c r="A232" s="176" t="str">
        <f>IF(OR(B225&lt;&gt;"",D225&lt;&gt;""),"["&amp;TEXT($B$2,"##")&amp;"-"&amp;TEXT(ROW()-22,"##")&amp;"]","")</f>
        <v>[Group Module-210]</v>
      </c>
      <c r="B232" s="174" t="s">
        <v>499</v>
      </c>
      <c r="C232" s="174" t="s">
        <v>499</v>
      </c>
      <c r="D232" s="175" t="s">
        <v>642</v>
      </c>
      <c r="E232" s="89" t="s">
        <v>538</v>
      </c>
      <c r="F232" s="89" t="s">
        <v>22</v>
      </c>
      <c r="G232" s="89"/>
      <c r="H232" s="96"/>
      <c r="I232" s="92"/>
    </row>
    <row r="233" spans="1:9" ht="25.5">
      <c r="A233" s="176"/>
      <c r="B233" s="188" t="s">
        <v>718</v>
      </c>
      <c r="C233" s="174"/>
      <c r="D233" s="175"/>
      <c r="E233" s="89" t="s">
        <v>538</v>
      </c>
      <c r="F233" s="89"/>
      <c r="G233" s="89"/>
      <c r="H233" s="96"/>
      <c r="I233" s="92"/>
    </row>
    <row r="234" spans="1:9" ht="38.25">
      <c r="A234" s="176" t="str">
        <f>IF(OR(B225&lt;&gt;"",D225&lt;&gt;""),"["&amp;TEXT($B$2,"##")&amp;"-"&amp;TEXT(ROW()-23,"##")&amp;"]","")</f>
        <v>[Group Module-211]</v>
      </c>
      <c r="B234" s="174" t="s">
        <v>687</v>
      </c>
      <c r="C234" s="174" t="s">
        <v>688</v>
      </c>
      <c r="D234" s="175" t="s">
        <v>689</v>
      </c>
      <c r="E234" s="89" t="s">
        <v>538</v>
      </c>
      <c r="F234" s="89" t="s">
        <v>22</v>
      </c>
      <c r="G234" s="89"/>
      <c r="H234" s="96"/>
      <c r="I234" s="92"/>
    </row>
    <row r="235" spans="1:9" ht="38.25">
      <c r="A235" s="176" t="str">
        <f t="shared" ref="A235:A244" si="10">IF(OR(B226&lt;&gt;"",D226&lt;&gt;""),"["&amp;TEXT($B$2,"##")&amp;"-"&amp;TEXT(ROW()-23,"##")&amp;"]","")</f>
        <v>[Group Module-212]</v>
      </c>
      <c r="B235" s="174" t="s">
        <v>690</v>
      </c>
      <c r="C235" s="174" t="s">
        <v>688</v>
      </c>
      <c r="D235" s="175" t="s">
        <v>691</v>
      </c>
      <c r="E235" s="89" t="s">
        <v>538</v>
      </c>
      <c r="F235" s="89" t="s">
        <v>22</v>
      </c>
      <c r="G235" s="89"/>
      <c r="H235" s="96"/>
      <c r="I235" s="92"/>
    </row>
    <row r="236" spans="1:9">
      <c r="A236" s="176" t="str">
        <f t="shared" si="10"/>
        <v>[Group Module-213]</v>
      </c>
      <c r="B236" s="174" t="s">
        <v>692</v>
      </c>
      <c r="C236" s="174" t="s">
        <v>693</v>
      </c>
      <c r="D236" s="175" t="s">
        <v>694</v>
      </c>
      <c r="E236" s="89" t="s">
        <v>538</v>
      </c>
      <c r="F236" s="89" t="s">
        <v>22</v>
      </c>
      <c r="G236" s="89"/>
      <c r="H236" s="96"/>
      <c r="I236" s="92"/>
    </row>
    <row r="237" spans="1:9" ht="38.25">
      <c r="A237" s="176" t="str">
        <f t="shared" si="10"/>
        <v>[Group Module-214]</v>
      </c>
      <c r="B237" s="174" t="s">
        <v>695</v>
      </c>
      <c r="C237" s="174" t="s">
        <v>696</v>
      </c>
      <c r="D237" s="175" t="s">
        <v>697</v>
      </c>
      <c r="E237" s="89" t="s">
        <v>538</v>
      </c>
      <c r="F237" s="89" t="s">
        <v>22</v>
      </c>
      <c r="G237" s="89"/>
      <c r="H237" s="96"/>
      <c r="I237" s="92"/>
    </row>
    <row r="238" spans="1:9">
      <c r="A238" s="176" t="str">
        <f t="shared" si="10"/>
        <v>[Group Module-215]</v>
      </c>
      <c r="B238" s="174" t="s">
        <v>698</v>
      </c>
      <c r="C238" s="174" t="s">
        <v>699</v>
      </c>
      <c r="D238" s="175" t="s">
        <v>430</v>
      </c>
      <c r="E238" s="89" t="s">
        <v>538</v>
      </c>
      <c r="F238" s="89" t="s">
        <v>22</v>
      </c>
      <c r="G238" s="89"/>
      <c r="H238" s="96"/>
      <c r="I238" s="92"/>
    </row>
    <row r="239" spans="1:9">
      <c r="A239" s="176" t="str">
        <f t="shared" si="10"/>
        <v>[Group Module-216]</v>
      </c>
      <c r="B239" s="174" t="s">
        <v>700</v>
      </c>
      <c r="C239" s="174" t="s">
        <v>701</v>
      </c>
      <c r="D239" s="175" t="s">
        <v>702</v>
      </c>
      <c r="E239" s="89" t="s">
        <v>538</v>
      </c>
      <c r="F239" s="89" t="s">
        <v>22</v>
      </c>
      <c r="G239" s="89"/>
      <c r="H239" s="96"/>
      <c r="I239" s="92"/>
    </row>
    <row r="240" spans="1:9" ht="25.5">
      <c r="A240" s="176" t="str">
        <f t="shared" si="10"/>
        <v>[Group Module-217]</v>
      </c>
      <c r="B240" s="174" t="s">
        <v>703</v>
      </c>
      <c r="C240" s="174" t="s">
        <v>704</v>
      </c>
      <c r="D240" s="175" t="s">
        <v>705</v>
      </c>
      <c r="E240" s="89" t="s">
        <v>538</v>
      </c>
      <c r="F240" s="89" t="s">
        <v>22</v>
      </c>
      <c r="G240" s="89"/>
      <c r="H240" s="96"/>
      <c r="I240" s="92"/>
    </row>
    <row r="241" spans="1:9" ht="25.5">
      <c r="A241" s="176" t="str">
        <f t="shared" si="10"/>
        <v>[Group Module-218]</v>
      </c>
      <c r="B241" s="174" t="s">
        <v>706</v>
      </c>
      <c r="C241" s="174" t="s">
        <v>707</v>
      </c>
      <c r="D241" s="175" t="s">
        <v>708</v>
      </c>
      <c r="E241" s="89" t="s">
        <v>538</v>
      </c>
      <c r="F241" s="89" t="s">
        <v>22</v>
      </c>
      <c r="G241" s="89"/>
      <c r="H241" s="96"/>
      <c r="I241" s="92"/>
    </row>
    <row r="242" spans="1:9" ht="38.25">
      <c r="A242" s="176" t="str">
        <f t="shared" si="10"/>
        <v>[Group Module-219]</v>
      </c>
      <c r="B242" s="174" t="s">
        <v>709</v>
      </c>
      <c r="C242" s="174" t="s">
        <v>710</v>
      </c>
      <c r="D242" s="175" t="s">
        <v>711</v>
      </c>
      <c r="E242" s="89" t="s">
        <v>538</v>
      </c>
      <c r="F242" s="89" t="s">
        <v>22</v>
      </c>
      <c r="G242" s="89"/>
      <c r="H242" s="96"/>
      <c r="I242" s="92"/>
    </row>
    <row r="243" spans="1:9" ht="25.5">
      <c r="A243" s="176" t="str">
        <f t="shared" si="10"/>
        <v>[Group Module-220]</v>
      </c>
      <c r="B243" s="174" t="s">
        <v>712</v>
      </c>
      <c r="C243" s="174" t="s">
        <v>715</v>
      </c>
      <c r="D243" s="175" t="s">
        <v>713</v>
      </c>
      <c r="E243" s="89" t="s">
        <v>538</v>
      </c>
      <c r="F243" s="89" t="s">
        <v>22</v>
      </c>
      <c r="G243" s="89"/>
      <c r="H243" s="96"/>
      <c r="I243" s="92"/>
    </row>
    <row r="244" spans="1:9" ht="25.5">
      <c r="A244" s="176" t="str">
        <f t="shared" si="10"/>
        <v>[Group Module-221]</v>
      </c>
      <c r="B244" s="174" t="s">
        <v>714</v>
      </c>
      <c r="C244" s="174" t="s">
        <v>716</v>
      </c>
      <c r="D244" s="175" t="s">
        <v>717</v>
      </c>
      <c r="E244" s="89" t="s">
        <v>538</v>
      </c>
      <c r="F244" s="89" t="s">
        <v>22</v>
      </c>
      <c r="G244" s="89"/>
      <c r="H244" s="96"/>
      <c r="I244" s="9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328">
      <formula1>$J$2:$J$6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4.5" style="8" customWidth="1"/>
    <col min="2" max="2" width="29.875" style="8" customWidth="1"/>
    <col min="3" max="3" width="45.125" style="8" customWidth="1"/>
    <col min="4" max="4" width="30.125" style="8" customWidth="1"/>
    <col min="5" max="5" width="27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365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9" t="s">
        <v>131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/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95">
        <f>COUNTIF(F11:F1035,"Pass")</f>
        <v>99</v>
      </c>
      <c r="B6" s="79">
        <f>COUNTIF(F11:F1035,"Fail")</f>
        <v>0</v>
      </c>
      <c r="C6" s="79">
        <f>E6-D6-B6-A6</f>
        <v>0</v>
      </c>
      <c r="D6" s="80">
        <f>COUNTIF(F$11:F$1035,"N/A")</f>
        <v>0</v>
      </c>
      <c r="E6" s="228">
        <f>COUNTA(A11:A1035)</f>
        <v>99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159</v>
      </c>
      <c r="C9" s="86"/>
      <c r="D9" s="86"/>
      <c r="E9" s="86"/>
      <c r="F9" s="86"/>
      <c r="G9" s="86"/>
      <c r="H9" s="87"/>
      <c r="I9" s="88"/>
    </row>
    <row r="10" spans="1:10" s="164" customFormat="1" ht="15.75" customHeight="1">
      <c r="A10" s="159"/>
      <c r="B10" s="159"/>
      <c r="C10" s="160" t="s">
        <v>366</v>
      </c>
      <c r="D10" s="160"/>
      <c r="E10" s="160"/>
      <c r="F10" s="160"/>
      <c r="G10" s="160"/>
      <c r="H10" s="161"/>
      <c r="I10" s="162"/>
    </row>
    <row r="11" spans="1:10" ht="63.75">
      <c r="A11" s="89" t="str">
        <f>IF(OR(B11&lt;&gt;"",D11&lt;&gt;""),"["&amp;TEXT($B$2,"##")&amp;"-"&amp;TEXT(ROW()-11,"##")&amp;"]","")</f>
        <v>[Post Management Module-]</v>
      </c>
      <c r="B11" s="89" t="s">
        <v>367</v>
      </c>
      <c r="C11" s="89" t="s">
        <v>368</v>
      </c>
      <c r="D11" s="94" t="s">
        <v>369</v>
      </c>
      <c r="E11" s="94" t="s">
        <v>391</v>
      </c>
      <c r="F11" s="89" t="s">
        <v>22</v>
      </c>
      <c r="G11" s="89"/>
      <c r="H11" s="96"/>
      <c r="I11" s="92"/>
    </row>
    <row r="12" spans="1:10">
      <c r="A12" s="89" t="str">
        <f>IF(OR(B12&lt;&gt;"",D12&lt;&gt;""),"["&amp;TEXT($B$2,"##")&amp;"-"&amp;TEXT(ROW()-11,"##")&amp;"]","")</f>
        <v>[Post Management Module-1]</v>
      </c>
      <c r="B12" s="166" t="s">
        <v>427</v>
      </c>
      <c r="C12" s="166" t="s">
        <v>426</v>
      </c>
      <c r="D12" s="166" t="s">
        <v>405</v>
      </c>
      <c r="E12" s="94" t="s">
        <v>391</v>
      </c>
      <c r="F12" s="89" t="s">
        <v>22</v>
      </c>
      <c r="G12" s="89"/>
      <c r="H12" s="96"/>
      <c r="I12" s="92"/>
    </row>
    <row r="13" spans="1:10">
      <c r="A13" s="89" t="str">
        <f>IF(OR(B13&lt;&gt;"",D13&lt;&gt;""),"["&amp;TEXT($B$2,"##")&amp;"-"&amp;TEXT(ROW()-11,"##")&amp;"]","")</f>
        <v>[Post Management Module-2]</v>
      </c>
      <c r="B13" s="166" t="s">
        <v>428</v>
      </c>
      <c r="C13" s="166" t="s">
        <v>429</v>
      </c>
      <c r="D13" s="167" t="s">
        <v>430</v>
      </c>
      <c r="E13" s="94"/>
      <c r="F13" s="89" t="s">
        <v>22</v>
      </c>
      <c r="G13" s="89"/>
      <c r="H13" s="96"/>
      <c r="I13" s="92"/>
    </row>
    <row r="14" spans="1:10">
      <c r="A14" s="89" t="str">
        <f>IF(OR(B14&lt;&gt;"",D14&lt;&gt;""),"["&amp;TEXT($B$2,"##")&amp;"-"&amp;TEXT(ROW()-11,"##")&amp;"]","")</f>
        <v>[Post Management Module-3]</v>
      </c>
      <c r="B14" s="166" t="s">
        <v>431</v>
      </c>
      <c r="C14" s="166" t="s">
        <v>432</v>
      </c>
      <c r="D14" s="167" t="s">
        <v>430</v>
      </c>
      <c r="E14" s="94"/>
      <c r="F14" s="89" t="s">
        <v>22</v>
      </c>
      <c r="G14" s="89"/>
      <c r="H14" s="96"/>
      <c r="I14" s="92"/>
    </row>
    <row r="15" spans="1:10" ht="38.25">
      <c r="A15" s="89" t="str">
        <f t="shared" ref="A15:A42" si="0">IF(OR(B15&lt;&gt;"",D15&lt;&gt;""),"["&amp;TEXT($B$2,"##")&amp;"-"&amp;TEXT(ROW()-11,"##")&amp;"]","")</f>
        <v>[Post Management Module-4]</v>
      </c>
      <c r="B15" s="89" t="s">
        <v>163</v>
      </c>
      <c r="C15" s="89" t="s">
        <v>245</v>
      </c>
      <c r="D15" s="94" t="s">
        <v>161</v>
      </c>
      <c r="E15" s="94" t="s">
        <v>391</v>
      </c>
      <c r="F15" s="89" t="s">
        <v>22</v>
      </c>
      <c r="G15" s="89"/>
      <c r="H15" s="96"/>
      <c r="I15" s="92"/>
    </row>
    <row r="16" spans="1:10" ht="51">
      <c r="A16" s="89" t="str">
        <f t="shared" si="0"/>
        <v>[Post Management Module-5]</v>
      </c>
      <c r="B16" s="89" t="s">
        <v>164</v>
      </c>
      <c r="C16" s="89" t="s">
        <v>246</v>
      </c>
      <c r="D16" s="94" t="s">
        <v>161</v>
      </c>
      <c r="E16" s="94" t="s">
        <v>391</v>
      </c>
      <c r="F16" s="89" t="s">
        <v>22</v>
      </c>
      <c r="G16" s="89"/>
      <c r="H16" s="96"/>
      <c r="I16" s="92"/>
    </row>
    <row r="17" spans="1:9" ht="51">
      <c r="A17" s="89" t="str">
        <f t="shared" si="0"/>
        <v>[Post Management Module-6]</v>
      </c>
      <c r="B17" s="89" t="s">
        <v>241</v>
      </c>
      <c r="C17" s="89" t="s">
        <v>247</v>
      </c>
      <c r="D17" s="94" t="s">
        <v>162</v>
      </c>
      <c r="E17" s="94" t="s">
        <v>391</v>
      </c>
      <c r="F17" s="89" t="s">
        <v>22</v>
      </c>
      <c r="G17" s="89"/>
      <c r="H17" s="96"/>
      <c r="I17" s="92"/>
    </row>
    <row r="18" spans="1:9" ht="51">
      <c r="A18" s="89" t="str">
        <f t="shared" si="0"/>
        <v>[Post Management Module-7]</v>
      </c>
      <c r="B18" s="89" t="s">
        <v>565</v>
      </c>
      <c r="C18" s="89" t="s">
        <v>248</v>
      </c>
      <c r="D18" s="94" t="s">
        <v>243</v>
      </c>
      <c r="E18" s="94" t="s">
        <v>391</v>
      </c>
      <c r="F18" s="89" t="s">
        <v>22</v>
      </c>
      <c r="G18" s="89"/>
      <c r="H18" s="96"/>
      <c r="I18" s="92"/>
    </row>
    <row r="19" spans="1:9" ht="51">
      <c r="A19" s="89" t="str">
        <f t="shared" si="0"/>
        <v>[Post Management Module-8]</v>
      </c>
      <c r="B19" s="89" t="s">
        <v>566</v>
      </c>
      <c r="C19" s="89" t="s">
        <v>249</v>
      </c>
      <c r="D19" s="94" t="s">
        <v>243</v>
      </c>
      <c r="E19" s="94" t="s">
        <v>391</v>
      </c>
      <c r="F19" s="89" t="s">
        <v>22</v>
      </c>
      <c r="G19" s="89"/>
      <c r="H19" s="96"/>
      <c r="I19" s="92"/>
    </row>
    <row r="20" spans="1:9" ht="51">
      <c r="A20" s="89" t="str">
        <f>IF(OR(B20&lt;&gt;"",D20&lt;&gt;""),"["&amp;TEXT($B$2,"##")&amp;"-"&amp;TEXT(ROW()-11,"##")&amp;"]","")</f>
        <v>[Post Management Module-9]</v>
      </c>
      <c r="B20" s="89" t="s">
        <v>244</v>
      </c>
      <c r="C20" s="89" t="s">
        <v>380</v>
      </c>
      <c r="D20" s="94" t="s">
        <v>371</v>
      </c>
      <c r="E20" s="94" t="s">
        <v>391</v>
      </c>
      <c r="F20" s="89" t="s">
        <v>22</v>
      </c>
      <c r="G20" s="89"/>
      <c r="H20" s="96"/>
      <c r="I20" s="92"/>
    </row>
    <row r="21" spans="1:9" s="156" customFormat="1" ht="51">
      <c r="A21" s="153" t="str">
        <f t="shared" ref="A21:A29" si="1">IF(OR(B21&lt;&gt;"",D21&lt;&gt;""),"["&amp;TEXT($B$2,"##")&amp;"-"&amp;TEXT(ROW()-11,"##")&amp;"]","")</f>
        <v>[Post Management Module-10]</v>
      </c>
      <c r="B21" s="153" t="s">
        <v>562</v>
      </c>
      <c r="C21" s="153" t="s">
        <v>580</v>
      </c>
      <c r="D21" s="180" t="s">
        <v>161</v>
      </c>
      <c r="E21" s="180"/>
      <c r="F21" s="153" t="s">
        <v>22</v>
      </c>
      <c r="G21" s="153"/>
      <c r="H21" s="154"/>
      <c r="I21" s="155"/>
    </row>
    <row r="22" spans="1:9" s="156" customFormat="1" ht="51">
      <c r="A22" s="153" t="str">
        <f t="shared" si="1"/>
        <v>[Post Management Module-11]</v>
      </c>
      <c r="B22" s="153" t="s">
        <v>563</v>
      </c>
      <c r="C22" s="153" t="s">
        <v>581</v>
      </c>
      <c r="D22" s="180" t="s">
        <v>162</v>
      </c>
      <c r="E22" s="180"/>
      <c r="F22" s="153" t="s">
        <v>22</v>
      </c>
      <c r="G22" s="153"/>
      <c r="H22" s="154"/>
      <c r="I22" s="155"/>
    </row>
    <row r="23" spans="1:9" s="156" customFormat="1" ht="51">
      <c r="A23" s="153" t="str">
        <f t="shared" si="1"/>
        <v>[Post Management Module-12]</v>
      </c>
      <c r="B23" s="153" t="s">
        <v>564</v>
      </c>
      <c r="C23" s="153" t="s">
        <v>582</v>
      </c>
      <c r="D23" s="180" t="s">
        <v>243</v>
      </c>
      <c r="E23" s="180"/>
      <c r="F23" s="153" t="s">
        <v>22</v>
      </c>
      <c r="G23" s="153"/>
      <c r="H23" s="154"/>
      <c r="I23" s="155"/>
    </row>
    <row r="24" spans="1:9" s="156" customFormat="1" ht="51">
      <c r="A24" s="153" t="str">
        <f t="shared" si="1"/>
        <v>[Post Management Module-13]</v>
      </c>
      <c r="B24" s="153" t="s">
        <v>567</v>
      </c>
      <c r="C24" s="153" t="s">
        <v>583</v>
      </c>
      <c r="D24" s="180" t="s">
        <v>161</v>
      </c>
      <c r="E24" s="180"/>
      <c r="F24" s="153" t="s">
        <v>22</v>
      </c>
      <c r="G24" s="153"/>
      <c r="H24" s="154"/>
      <c r="I24" s="155"/>
    </row>
    <row r="25" spans="1:9" s="156" customFormat="1" ht="51">
      <c r="A25" s="153" t="str">
        <f t="shared" si="1"/>
        <v>[Post Management Module-14]</v>
      </c>
      <c r="B25" s="153" t="s">
        <v>589</v>
      </c>
      <c r="C25" s="153" t="s">
        <v>584</v>
      </c>
      <c r="D25" s="180" t="s">
        <v>162</v>
      </c>
      <c r="E25" s="180"/>
      <c r="F25" s="153" t="s">
        <v>22</v>
      </c>
      <c r="G25" s="153"/>
      <c r="H25" s="154"/>
      <c r="I25" s="155"/>
    </row>
    <row r="26" spans="1:9" s="156" customFormat="1" ht="51">
      <c r="A26" s="153" t="str">
        <f t="shared" si="1"/>
        <v>[Post Management Module-15]</v>
      </c>
      <c r="B26" s="153" t="s">
        <v>568</v>
      </c>
      <c r="C26" s="153" t="s">
        <v>585</v>
      </c>
      <c r="D26" s="180" t="s">
        <v>243</v>
      </c>
      <c r="E26" s="180"/>
      <c r="F26" s="153" t="s">
        <v>22</v>
      </c>
      <c r="G26" s="153"/>
      <c r="H26" s="154"/>
      <c r="I26" s="155"/>
    </row>
    <row r="27" spans="1:9" s="156" customFormat="1" ht="51">
      <c r="A27" s="153" t="str">
        <f t="shared" si="1"/>
        <v>[Post Management Module-16]</v>
      </c>
      <c r="B27" s="153" t="s">
        <v>571</v>
      </c>
      <c r="C27" s="153" t="s">
        <v>586</v>
      </c>
      <c r="D27" s="180" t="s">
        <v>161</v>
      </c>
      <c r="E27" s="180"/>
      <c r="F27" s="153" t="s">
        <v>22</v>
      </c>
      <c r="G27" s="153"/>
      <c r="H27" s="154"/>
      <c r="I27" s="155"/>
    </row>
    <row r="28" spans="1:9" s="156" customFormat="1" ht="51">
      <c r="A28" s="153" t="str">
        <f t="shared" si="1"/>
        <v>[Post Management Module-17]</v>
      </c>
      <c r="B28" s="153" t="s">
        <v>572</v>
      </c>
      <c r="C28" s="153" t="s">
        <v>587</v>
      </c>
      <c r="D28" s="180" t="s">
        <v>162</v>
      </c>
      <c r="E28" s="180"/>
      <c r="F28" s="153" t="s">
        <v>22</v>
      </c>
      <c r="G28" s="153"/>
      <c r="H28" s="154"/>
      <c r="I28" s="155"/>
    </row>
    <row r="29" spans="1:9" s="156" customFormat="1" ht="51">
      <c r="A29" s="153" t="str">
        <f t="shared" si="1"/>
        <v>[Post Management Module-18]</v>
      </c>
      <c r="B29" s="153" t="s">
        <v>573</v>
      </c>
      <c r="C29" s="153" t="s">
        <v>588</v>
      </c>
      <c r="D29" s="180" t="s">
        <v>243</v>
      </c>
      <c r="E29" s="180"/>
      <c r="F29" s="153" t="s">
        <v>22</v>
      </c>
      <c r="G29" s="153"/>
      <c r="H29" s="154"/>
      <c r="I29" s="155"/>
    </row>
    <row r="30" spans="1:9" ht="127.5">
      <c r="A30" s="89" t="str">
        <f>IF(OR(B30&lt;&gt;"",D30&lt;&gt;""),"["&amp;TEXT($B$2,"##")&amp;"-"&amp;TEXT(ROW()-11,"##")&amp;"]","")</f>
        <v>[Post Management Module-19]</v>
      </c>
      <c r="B30" s="89" t="s">
        <v>370</v>
      </c>
      <c r="C30" s="89" t="s">
        <v>249</v>
      </c>
      <c r="D30" s="94" t="s">
        <v>372</v>
      </c>
      <c r="E30" s="94" t="s">
        <v>391</v>
      </c>
      <c r="F30" s="89" t="s">
        <v>22</v>
      </c>
      <c r="G30" s="89"/>
      <c r="H30" s="96"/>
      <c r="I30" s="92"/>
    </row>
    <row r="31" spans="1:9">
      <c r="A31" s="89" t="str">
        <f>IF(OR(B31&lt;&gt;"",D31&lt;&gt;""),"["&amp;TEXT($B$2,"##")&amp;"-"&amp;TEXT(ROW()-11,"##")&amp;"]","")</f>
        <v>[Post Management Module-20]</v>
      </c>
      <c r="B31" s="89" t="s">
        <v>433</v>
      </c>
      <c r="C31" s="89" t="s">
        <v>434</v>
      </c>
      <c r="D31" s="94" t="s">
        <v>435</v>
      </c>
      <c r="E31" s="94" t="s">
        <v>391</v>
      </c>
      <c r="F31" s="89" t="s">
        <v>22</v>
      </c>
      <c r="G31" s="89"/>
      <c r="H31" s="96"/>
      <c r="I31" s="92"/>
    </row>
    <row r="32" spans="1:9" s="170" customFormat="1" ht="25.5">
      <c r="A32" s="166" t="str">
        <f>IF(OR(B32&lt;&gt;"",D32&lt;&gt;""),"["&amp;TEXT($B$2,"##")&amp;"-"&amp;TEXT(ROW()-11,"##")&amp;"]","")</f>
        <v>[Post Management Module-21]</v>
      </c>
      <c r="B32" s="166" t="s">
        <v>436</v>
      </c>
      <c r="C32" s="166" t="s">
        <v>437</v>
      </c>
      <c r="D32" s="167" t="s">
        <v>438</v>
      </c>
      <c r="E32" s="167" t="s">
        <v>391</v>
      </c>
      <c r="F32" s="166" t="s">
        <v>22</v>
      </c>
      <c r="G32" s="166"/>
      <c r="H32" s="168"/>
      <c r="I32" s="169"/>
    </row>
    <row r="33" spans="1:9" ht="30" customHeight="1">
      <c r="A33" s="89" t="str">
        <f t="shared" si="0"/>
        <v>[Post Management Module-22]</v>
      </c>
      <c r="B33" s="89" t="s">
        <v>376</v>
      </c>
      <c r="C33" s="89" t="s">
        <v>377</v>
      </c>
      <c r="D33" s="94" t="s">
        <v>378</v>
      </c>
      <c r="E33" s="94" t="s">
        <v>391</v>
      </c>
      <c r="F33" s="89" t="s">
        <v>22</v>
      </c>
      <c r="G33" s="89"/>
      <c r="H33" s="96"/>
      <c r="I33" s="92"/>
    </row>
    <row r="34" spans="1:9" s="158" customFormat="1" ht="30" customHeight="1">
      <c r="A34" s="147" t="str">
        <f t="shared" si="0"/>
        <v>[Post Management Module-23]</v>
      </c>
      <c r="B34" s="147" t="s">
        <v>444</v>
      </c>
      <c r="C34" s="147" t="s">
        <v>445</v>
      </c>
      <c r="D34" s="148" t="s">
        <v>446</v>
      </c>
      <c r="E34" s="148" t="s">
        <v>391</v>
      </c>
      <c r="F34" s="147" t="s">
        <v>22</v>
      </c>
      <c r="G34" s="147"/>
      <c r="H34" s="157"/>
      <c r="I34" s="151"/>
    </row>
    <row r="35" spans="1:9" s="158" customFormat="1" ht="30" customHeight="1">
      <c r="A35" s="147" t="str">
        <f t="shared" si="0"/>
        <v>[Post Management Module-24]</v>
      </c>
      <c r="B35" s="147" t="s">
        <v>447</v>
      </c>
      <c r="C35" s="147" t="s">
        <v>448</v>
      </c>
      <c r="D35" s="148" t="s">
        <v>446</v>
      </c>
      <c r="E35" s="148" t="s">
        <v>391</v>
      </c>
      <c r="F35" s="147" t="s">
        <v>22</v>
      </c>
      <c r="G35" s="147"/>
      <c r="H35" s="157"/>
      <c r="I35" s="151"/>
    </row>
    <row r="36" spans="1:9" s="185" customFormat="1" ht="45" customHeight="1">
      <c r="A36" s="182" t="str">
        <f t="shared" si="0"/>
        <v>[Post Management Module-25]</v>
      </c>
      <c r="B36" s="182" t="s">
        <v>549</v>
      </c>
      <c r="C36" s="182" t="s">
        <v>554</v>
      </c>
      <c r="D36" s="181" t="s">
        <v>551</v>
      </c>
      <c r="E36" s="181" t="s">
        <v>391</v>
      </c>
      <c r="F36" s="182" t="s">
        <v>22</v>
      </c>
      <c r="G36" s="182"/>
      <c r="H36" s="183"/>
      <c r="I36" s="184"/>
    </row>
    <row r="37" spans="1:9" s="185" customFormat="1" ht="38.25">
      <c r="A37" s="182" t="str">
        <f t="shared" si="0"/>
        <v>[Post Management Module-26]</v>
      </c>
      <c r="B37" s="182" t="s">
        <v>553</v>
      </c>
      <c r="C37" s="182" t="s">
        <v>555</v>
      </c>
      <c r="D37" s="181" t="s">
        <v>161</v>
      </c>
      <c r="E37" s="181" t="s">
        <v>391</v>
      </c>
      <c r="F37" s="182" t="s">
        <v>22</v>
      </c>
      <c r="G37" s="182"/>
      <c r="H37" s="183"/>
      <c r="I37" s="184"/>
    </row>
    <row r="38" spans="1:9" ht="38.25">
      <c r="A38" s="89" t="str">
        <f t="shared" si="0"/>
        <v>[Post Management Module-27]</v>
      </c>
      <c r="B38" s="89" t="s">
        <v>548</v>
      </c>
      <c r="C38" s="89" t="s">
        <v>550</v>
      </c>
      <c r="D38" s="94" t="s">
        <v>165</v>
      </c>
      <c r="E38" s="94" t="s">
        <v>391</v>
      </c>
      <c r="F38" s="89" t="s">
        <v>22</v>
      </c>
      <c r="G38" s="89"/>
      <c r="H38" s="96"/>
      <c r="I38" s="92"/>
    </row>
    <row r="39" spans="1:9">
      <c r="A39" s="89" t="str">
        <f t="shared" si="0"/>
        <v>[Post Management Module-28]</v>
      </c>
      <c r="B39" s="89" t="s">
        <v>167</v>
      </c>
      <c r="C39" s="89" t="s">
        <v>178</v>
      </c>
      <c r="D39" s="94" t="s">
        <v>166</v>
      </c>
      <c r="E39" s="94" t="s">
        <v>391</v>
      </c>
      <c r="F39" s="89" t="s">
        <v>22</v>
      </c>
      <c r="G39" s="89"/>
      <c r="H39" s="96"/>
      <c r="I39" s="92"/>
    </row>
    <row r="40" spans="1:9" s="158" customFormat="1">
      <c r="A40" s="89" t="str">
        <f t="shared" si="0"/>
        <v>[Post Management Module-29]</v>
      </c>
      <c r="B40" s="147" t="s">
        <v>169</v>
      </c>
      <c r="C40" s="147" t="s">
        <v>179</v>
      </c>
      <c r="D40" s="148" t="s">
        <v>170</v>
      </c>
      <c r="E40" s="94" t="s">
        <v>391</v>
      </c>
      <c r="F40" s="147" t="s">
        <v>22</v>
      </c>
      <c r="G40" s="147"/>
      <c r="H40" s="157"/>
      <c r="I40" s="151"/>
    </row>
    <row r="41" spans="1:9" s="158" customFormat="1" ht="38.25">
      <c r="A41" s="89" t="str">
        <f t="shared" si="0"/>
        <v>[Post Management Module-30]</v>
      </c>
      <c r="B41" s="147" t="s">
        <v>255</v>
      </c>
      <c r="C41" s="147" t="s">
        <v>256</v>
      </c>
      <c r="D41" s="148" t="s">
        <v>161</v>
      </c>
      <c r="E41" s="94" t="s">
        <v>391</v>
      </c>
      <c r="F41" s="147" t="s">
        <v>22</v>
      </c>
      <c r="G41" s="147"/>
      <c r="H41" s="157"/>
      <c r="I41" s="151"/>
    </row>
    <row r="42" spans="1:9" s="158" customFormat="1" ht="41.25" customHeight="1">
      <c r="A42" s="89" t="str">
        <f t="shared" si="0"/>
        <v>[Post Management Module-31]</v>
      </c>
      <c r="B42" s="147" t="s">
        <v>171</v>
      </c>
      <c r="C42" s="147" t="s">
        <v>251</v>
      </c>
      <c r="D42" s="148" t="s">
        <v>172</v>
      </c>
      <c r="E42" s="94" t="s">
        <v>391</v>
      </c>
      <c r="F42" s="147" t="s">
        <v>22</v>
      </c>
      <c r="G42" s="147"/>
      <c r="H42" s="157"/>
      <c r="I42" s="151"/>
    </row>
    <row r="43" spans="1:9" s="158" customFormat="1" ht="26.25" customHeight="1">
      <c r="A43" s="89" t="str">
        <f>IF(OR(B43&lt;&gt;"",D43&lt;&gt;""),"["&amp;TEXT($B$2,"##")&amp;"-"&amp;TEXT(ROW()-11,"##")&amp;"]","")</f>
        <v>[Post Management Module-32]</v>
      </c>
      <c r="B43" s="147" t="s">
        <v>257</v>
      </c>
      <c r="C43" s="147" t="s">
        <v>179</v>
      </c>
      <c r="D43" s="148" t="s">
        <v>258</v>
      </c>
      <c r="E43" s="94" t="s">
        <v>391</v>
      </c>
      <c r="F43" s="147" t="s">
        <v>22</v>
      </c>
      <c r="G43" s="147"/>
      <c r="H43" s="157"/>
      <c r="I43" s="151"/>
    </row>
    <row r="44" spans="1:9" s="158" customFormat="1" ht="17.25" customHeight="1">
      <c r="A44" s="89"/>
      <c r="B44" s="147"/>
      <c r="C44" s="165" t="s">
        <v>373</v>
      </c>
      <c r="D44" s="148"/>
      <c r="E44" s="148"/>
      <c r="F44" s="147"/>
      <c r="G44" s="147"/>
      <c r="H44" s="157"/>
      <c r="I44" s="151"/>
    </row>
    <row r="45" spans="1:9" s="158" customFormat="1" ht="64.5" customHeight="1">
      <c r="A45" s="89" t="str">
        <f>IF(OR(B45&lt;&gt;"",D45&lt;&gt;""),"["&amp;TEXT($B$2,"##")&amp;"-"&amp;TEXT(ROW()-12,"##")&amp;"]","")</f>
        <v>[Post Management Module-33]</v>
      </c>
      <c r="B45" s="147" t="s">
        <v>374</v>
      </c>
      <c r="C45" s="147" t="s">
        <v>375</v>
      </c>
      <c r="D45" s="148" t="s">
        <v>369</v>
      </c>
      <c r="E45" s="148" t="s">
        <v>391</v>
      </c>
      <c r="F45" s="147" t="s">
        <v>22</v>
      </c>
      <c r="G45" s="147"/>
      <c r="H45" s="157"/>
      <c r="I45" s="151"/>
    </row>
    <row r="46" spans="1:9" ht="38.25">
      <c r="A46" s="89" t="str">
        <f t="shared" ref="A46:A73" si="2">IF(OR(B46&lt;&gt;"",D46&lt;&gt;""),"["&amp;TEXT($B$2,"##")&amp;"-"&amp;TEXT(ROW()-11,"##")&amp;"]","")</f>
        <v>[Post Management Module-35]</v>
      </c>
      <c r="B46" s="89" t="s">
        <v>163</v>
      </c>
      <c r="C46" s="89" t="s">
        <v>245</v>
      </c>
      <c r="D46" s="94" t="s">
        <v>161</v>
      </c>
      <c r="E46" s="148" t="s">
        <v>391</v>
      </c>
      <c r="F46" s="89" t="s">
        <v>22</v>
      </c>
      <c r="G46" s="89"/>
      <c r="H46" s="96"/>
      <c r="I46" s="92"/>
    </row>
    <row r="47" spans="1:9" ht="51">
      <c r="A47" s="89" t="str">
        <f t="shared" si="2"/>
        <v>[Post Management Module-36]</v>
      </c>
      <c r="B47" s="89" t="s">
        <v>164</v>
      </c>
      <c r="C47" s="89" t="s">
        <v>246</v>
      </c>
      <c r="D47" s="94" t="s">
        <v>161</v>
      </c>
      <c r="E47" s="148" t="s">
        <v>391</v>
      </c>
      <c r="F47" s="89" t="s">
        <v>22</v>
      </c>
      <c r="G47" s="89"/>
      <c r="H47" s="96"/>
      <c r="I47" s="92"/>
    </row>
    <row r="48" spans="1:9" ht="51">
      <c r="A48" s="89" t="str">
        <f t="shared" si="2"/>
        <v>[Post Management Module-37]</v>
      </c>
      <c r="B48" s="89" t="s">
        <v>241</v>
      </c>
      <c r="C48" s="89" t="s">
        <v>247</v>
      </c>
      <c r="D48" s="94" t="s">
        <v>574</v>
      </c>
      <c r="E48" s="148" t="s">
        <v>391</v>
      </c>
      <c r="F48" s="89" t="s">
        <v>22</v>
      </c>
      <c r="G48" s="89"/>
      <c r="H48" s="96"/>
      <c r="I48" s="92"/>
    </row>
    <row r="49" spans="1:9" ht="51">
      <c r="A49" s="89" t="str">
        <f t="shared" si="2"/>
        <v>[Post Management Module-38]</v>
      </c>
      <c r="B49" s="89" t="s">
        <v>565</v>
      </c>
      <c r="C49" s="89" t="s">
        <v>248</v>
      </c>
      <c r="D49" s="94" t="s">
        <v>243</v>
      </c>
      <c r="E49" s="148" t="s">
        <v>391</v>
      </c>
      <c r="F49" s="89" t="s">
        <v>22</v>
      </c>
      <c r="G49" s="89"/>
      <c r="H49" s="96"/>
      <c r="I49" s="92"/>
    </row>
    <row r="50" spans="1:9" ht="51">
      <c r="A50" s="89" t="str">
        <f t="shared" si="2"/>
        <v>[Post Management Module-39]</v>
      </c>
      <c r="B50" s="89" t="s">
        <v>566</v>
      </c>
      <c r="C50" s="89" t="s">
        <v>249</v>
      </c>
      <c r="D50" s="94" t="s">
        <v>243</v>
      </c>
      <c r="E50" s="148" t="s">
        <v>391</v>
      </c>
      <c r="F50" s="89" t="s">
        <v>22</v>
      </c>
      <c r="G50" s="89"/>
      <c r="H50" s="96"/>
      <c r="I50" s="92"/>
    </row>
    <row r="51" spans="1:9" ht="51">
      <c r="A51" s="89" t="str">
        <f t="shared" si="2"/>
        <v>[Post Management Module-40]</v>
      </c>
      <c r="B51" s="89" t="s">
        <v>244</v>
      </c>
      <c r="C51" s="89" t="s">
        <v>380</v>
      </c>
      <c r="D51" s="94" t="s">
        <v>574</v>
      </c>
      <c r="E51" s="148" t="s">
        <v>391</v>
      </c>
      <c r="F51" s="89" t="s">
        <v>22</v>
      </c>
      <c r="G51" s="89"/>
      <c r="H51" s="96"/>
      <c r="I51" s="92"/>
    </row>
    <row r="52" spans="1:9" s="156" customFormat="1" ht="51">
      <c r="A52" s="153" t="str">
        <f t="shared" si="2"/>
        <v>[Post Management Module-41]</v>
      </c>
      <c r="B52" s="153" t="s">
        <v>562</v>
      </c>
      <c r="C52" s="153" t="s">
        <v>580</v>
      </c>
      <c r="D52" s="180" t="s">
        <v>161</v>
      </c>
      <c r="E52" s="180"/>
      <c r="F52" s="153" t="s">
        <v>22</v>
      </c>
      <c r="G52" s="153"/>
      <c r="H52" s="154"/>
      <c r="I52" s="155"/>
    </row>
    <row r="53" spans="1:9" s="156" customFormat="1" ht="51">
      <c r="A53" s="153" t="str">
        <f t="shared" si="2"/>
        <v>[Post Management Module-42]</v>
      </c>
      <c r="B53" s="153" t="s">
        <v>563</v>
      </c>
      <c r="C53" s="153" t="s">
        <v>581</v>
      </c>
      <c r="D53" s="94" t="s">
        <v>574</v>
      </c>
      <c r="E53" s="180"/>
      <c r="F53" s="153" t="s">
        <v>22</v>
      </c>
      <c r="G53" s="153"/>
      <c r="H53" s="154"/>
      <c r="I53" s="155"/>
    </row>
    <row r="54" spans="1:9" s="156" customFormat="1" ht="51">
      <c r="A54" s="153" t="str">
        <f t="shared" si="2"/>
        <v>[Post Management Module-43]</v>
      </c>
      <c r="B54" s="153" t="s">
        <v>564</v>
      </c>
      <c r="C54" s="153" t="s">
        <v>582</v>
      </c>
      <c r="D54" s="180" t="s">
        <v>243</v>
      </c>
      <c r="E54" s="180"/>
      <c r="F54" s="153" t="s">
        <v>22</v>
      </c>
      <c r="G54" s="153"/>
      <c r="H54" s="154"/>
      <c r="I54" s="155"/>
    </row>
    <row r="55" spans="1:9" s="156" customFormat="1" ht="51">
      <c r="A55" s="153" t="str">
        <f t="shared" si="2"/>
        <v>[Post Management Module-44]</v>
      </c>
      <c r="B55" s="153" t="s">
        <v>567</v>
      </c>
      <c r="C55" s="153" t="s">
        <v>583</v>
      </c>
      <c r="D55" s="180" t="s">
        <v>161</v>
      </c>
      <c r="E55" s="180"/>
      <c r="F55" s="153" t="s">
        <v>22</v>
      </c>
      <c r="G55" s="153"/>
      <c r="H55" s="154"/>
      <c r="I55" s="155"/>
    </row>
    <row r="56" spans="1:9" s="156" customFormat="1" ht="51">
      <c r="A56" s="153" t="str">
        <f t="shared" si="2"/>
        <v>[Post Management Module-45]</v>
      </c>
      <c r="B56" s="153" t="s">
        <v>589</v>
      </c>
      <c r="C56" s="153" t="s">
        <v>584</v>
      </c>
      <c r="D56" s="94" t="s">
        <v>574</v>
      </c>
      <c r="E56" s="180"/>
      <c r="F56" s="153" t="s">
        <v>22</v>
      </c>
      <c r="G56" s="153"/>
      <c r="H56" s="154"/>
      <c r="I56" s="155"/>
    </row>
    <row r="57" spans="1:9" s="156" customFormat="1" ht="51">
      <c r="A57" s="153" t="str">
        <f t="shared" si="2"/>
        <v>[Post Management Module-46]</v>
      </c>
      <c r="B57" s="153" t="s">
        <v>568</v>
      </c>
      <c r="C57" s="153" t="s">
        <v>585</v>
      </c>
      <c r="D57" s="180" t="s">
        <v>243</v>
      </c>
      <c r="E57" s="180"/>
      <c r="F57" s="153" t="s">
        <v>22</v>
      </c>
      <c r="G57" s="153"/>
      <c r="H57" s="154"/>
      <c r="I57" s="155"/>
    </row>
    <row r="58" spans="1:9" s="156" customFormat="1" ht="51">
      <c r="A58" s="153" t="str">
        <f t="shared" si="2"/>
        <v>[Post Management Module-47]</v>
      </c>
      <c r="B58" s="153" t="s">
        <v>571</v>
      </c>
      <c r="C58" s="153" t="s">
        <v>586</v>
      </c>
      <c r="D58" s="180" t="s">
        <v>161</v>
      </c>
      <c r="E58" s="180"/>
      <c r="F58" s="153" t="s">
        <v>22</v>
      </c>
      <c r="G58" s="153"/>
      <c r="H58" s="154"/>
      <c r="I58" s="155"/>
    </row>
    <row r="59" spans="1:9" s="156" customFormat="1" ht="51">
      <c r="A59" s="153" t="str">
        <f t="shared" si="2"/>
        <v>[Post Management Module-48]</v>
      </c>
      <c r="B59" s="153" t="s">
        <v>572</v>
      </c>
      <c r="C59" s="153" t="s">
        <v>587</v>
      </c>
      <c r="D59" s="94" t="s">
        <v>574</v>
      </c>
      <c r="E59" s="180"/>
      <c r="F59" s="153" t="s">
        <v>22</v>
      </c>
      <c r="G59" s="153"/>
      <c r="H59" s="154"/>
      <c r="I59" s="155"/>
    </row>
    <row r="60" spans="1:9" s="156" customFormat="1" ht="51">
      <c r="A60" s="153" t="str">
        <f t="shared" si="2"/>
        <v>[Post Management Module-49]</v>
      </c>
      <c r="B60" s="153" t="s">
        <v>573</v>
      </c>
      <c r="C60" s="153" t="s">
        <v>588</v>
      </c>
      <c r="D60" s="180" t="s">
        <v>243</v>
      </c>
      <c r="E60" s="180"/>
      <c r="F60" s="153" t="s">
        <v>22</v>
      </c>
      <c r="G60" s="153"/>
      <c r="H60" s="154"/>
      <c r="I60" s="155"/>
    </row>
    <row r="61" spans="1:9" ht="127.5">
      <c r="A61" s="89" t="str">
        <f>IF(OR(B61&lt;&gt;"",D61&lt;&gt;""),"["&amp;TEXT($B$2,"##")&amp;"-"&amp;TEXT(ROW()-11,"##")&amp;"]","")</f>
        <v>[Post Management Module-50]</v>
      </c>
      <c r="B61" s="89" t="s">
        <v>370</v>
      </c>
      <c r="C61" s="89" t="s">
        <v>249</v>
      </c>
      <c r="D61" s="94" t="s">
        <v>389</v>
      </c>
      <c r="E61" s="148" t="s">
        <v>391</v>
      </c>
      <c r="F61" s="89" t="s">
        <v>22</v>
      </c>
      <c r="G61" s="89"/>
      <c r="H61" s="96"/>
      <c r="I61" s="92"/>
    </row>
    <row r="62" spans="1:9">
      <c r="A62" s="89" t="str">
        <f>IF(OR(B62&lt;&gt;"",D62&lt;&gt;""),"["&amp;TEXT($B$2,"##")&amp;"-"&amp;TEXT(ROW()-11,"##")&amp;"]","")</f>
        <v>[Post Management Module-51]</v>
      </c>
      <c r="B62" s="89" t="s">
        <v>433</v>
      </c>
      <c r="C62" s="89" t="s">
        <v>434</v>
      </c>
      <c r="D62" s="94" t="s">
        <v>435</v>
      </c>
      <c r="E62" s="94" t="s">
        <v>391</v>
      </c>
      <c r="F62" s="89" t="s">
        <v>22</v>
      </c>
      <c r="G62" s="89"/>
      <c r="H62" s="96"/>
      <c r="I62" s="92"/>
    </row>
    <row r="63" spans="1:9" s="170" customFormat="1" ht="25.5">
      <c r="A63" s="166" t="str">
        <f>IF(OR(B63&lt;&gt;"",D63&lt;&gt;""),"["&amp;TEXT($B$2,"##")&amp;"-"&amp;TEXT(ROW()-11,"##")&amp;"]","")</f>
        <v>[Post Management Module-52]</v>
      </c>
      <c r="B63" s="166" t="s">
        <v>436</v>
      </c>
      <c r="C63" s="166" t="s">
        <v>437</v>
      </c>
      <c r="D63" s="167" t="s">
        <v>438</v>
      </c>
      <c r="E63" s="167" t="s">
        <v>391</v>
      </c>
      <c r="F63" s="166" t="s">
        <v>22</v>
      </c>
      <c r="G63" s="166"/>
      <c r="H63" s="168"/>
      <c r="I63" s="169"/>
    </row>
    <row r="64" spans="1:9" ht="30" customHeight="1">
      <c r="A64" s="89" t="str">
        <f t="shared" si="2"/>
        <v>[Post Management Module-53]</v>
      </c>
      <c r="B64" s="89" t="s">
        <v>376</v>
      </c>
      <c r="C64" s="89" t="s">
        <v>377</v>
      </c>
      <c r="D64" s="94" t="s">
        <v>378</v>
      </c>
      <c r="E64" s="148" t="s">
        <v>391</v>
      </c>
      <c r="F64" s="89" t="s">
        <v>22</v>
      </c>
      <c r="G64" s="89"/>
      <c r="H64" s="96"/>
      <c r="I64" s="92"/>
    </row>
    <row r="65" spans="1:9" s="158" customFormat="1" ht="30" customHeight="1">
      <c r="A65" s="147" t="str">
        <f t="shared" si="2"/>
        <v>[Post Management Module-54]</v>
      </c>
      <c r="B65" s="147" t="s">
        <v>444</v>
      </c>
      <c r="C65" s="147" t="s">
        <v>445</v>
      </c>
      <c r="D65" s="148" t="s">
        <v>446</v>
      </c>
      <c r="E65" s="148" t="s">
        <v>391</v>
      </c>
      <c r="F65" s="147" t="s">
        <v>22</v>
      </c>
      <c r="G65" s="147"/>
      <c r="H65" s="157"/>
      <c r="I65" s="151"/>
    </row>
    <row r="66" spans="1:9" s="158" customFormat="1" ht="30" customHeight="1">
      <c r="A66" s="147" t="str">
        <f t="shared" si="2"/>
        <v>[Post Management Module-55]</v>
      </c>
      <c r="B66" s="147" t="s">
        <v>447</v>
      </c>
      <c r="C66" s="147" t="s">
        <v>448</v>
      </c>
      <c r="D66" s="148" t="s">
        <v>446</v>
      </c>
      <c r="E66" s="148" t="s">
        <v>391</v>
      </c>
      <c r="F66" s="147" t="s">
        <v>22</v>
      </c>
      <c r="G66" s="147"/>
      <c r="H66" s="157"/>
      <c r="I66" s="151"/>
    </row>
    <row r="67" spans="1:9" s="156" customFormat="1" ht="45" customHeight="1">
      <c r="A67" s="153" t="str">
        <f t="shared" si="2"/>
        <v>[Post Management Module-56]</v>
      </c>
      <c r="B67" s="153" t="s">
        <v>549</v>
      </c>
      <c r="C67" s="153" t="s">
        <v>554</v>
      </c>
      <c r="D67" s="180" t="s">
        <v>551</v>
      </c>
      <c r="E67" s="180" t="s">
        <v>391</v>
      </c>
      <c r="F67" s="153" t="s">
        <v>22</v>
      </c>
      <c r="G67" s="153"/>
      <c r="H67" s="154"/>
      <c r="I67" s="155"/>
    </row>
    <row r="68" spans="1:9" s="156" customFormat="1" ht="38.25">
      <c r="A68" s="153" t="str">
        <f t="shared" si="2"/>
        <v>[Post Management Module-57]</v>
      </c>
      <c r="B68" s="153" t="s">
        <v>553</v>
      </c>
      <c r="C68" s="153" t="s">
        <v>555</v>
      </c>
      <c r="D68" s="180" t="s">
        <v>161</v>
      </c>
      <c r="E68" s="180" t="s">
        <v>391</v>
      </c>
      <c r="F68" s="153" t="s">
        <v>22</v>
      </c>
      <c r="G68" s="153"/>
      <c r="H68" s="154"/>
      <c r="I68" s="155"/>
    </row>
    <row r="69" spans="1:9" ht="38.25">
      <c r="A69" s="89" t="str">
        <f t="shared" si="2"/>
        <v>[Post Management Module-58]</v>
      </c>
      <c r="B69" s="89" t="s">
        <v>168</v>
      </c>
      <c r="C69" s="89" t="s">
        <v>250</v>
      </c>
      <c r="D69" s="94" t="s">
        <v>165</v>
      </c>
      <c r="E69" s="148" t="s">
        <v>391</v>
      </c>
      <c r="F69" s="89" t="s">
        <v>22</v>
      </c>
      <c r="G69" s="89"/>
      <c r="H69" s="96"/>
      <c r="I69" s="92"/>
    </row>
    <row r="70" spans="1:9">
      <c r="A70" s="89" t="str">
        <f t="shared" si="2"/>
        <v>[Post Management Module-59]</v>
      </c>
      <c r="B70" s="89" t="s">
        <v>167</v>
      </c>
      <c r="C70" s="89" t="s">
        <v>178</v>
      </c>
      <c r="D70" s="94" t="s">
        <v>166</v>
      </c>
      <c r="E70" s="148" t="s">
        <v>391</v>
      </c>
      <c r="F70" s="89" t="s">
        <v>22</v>
      </c>
      <c r="G70" s="89"/>
      <c r="H70" s="96"/>
      <c r="I70" s="92"/>
    </row>
    <row r="71" spans="1:9" s="158" customFormat="1">
      <c r="A71" s="89" t="str">
        <f t="shared" si="2"/>
        <v>[Post Management Module-60]</v>
      </c>
      <c r="B71" s="147" t="s">
        <v>169</v>
      </c>
      <c r="C71" s="147" t="s">
        <v>179</v>
      </c>
      <c r="D71" s="148" t="s">
        <v>170</v>
      </c>
      <c r="E71" s="148" t="s">
        <v>391</v>
      </c>
      <c r="F71" s="147" t="s">
        <v>22</v>
      </c>
      <c r="G71" s="147"/>
      <c r="H71" s="157"/>
      <c r="I71" s="151"/>
    </row>
    <row r="72" spans="1:9" s="158" customFormat="1" ht="38.25">
      <c r="A72" s="89" t="str">
        <f t="shared" si="2"/>
        <v>[Post Management Module-61]</v>
      </c>
      <c r="B72" s="147" t="s">
        <v>255</v>
      </c>
      <c r="C72" s="147" t="s">
        <v>256</v>
      </c>
      <c r="D72" s="148" t="s">
        <v>161</v>
      </c>
      <c r="E72" s="148" t="s">
        <v>391</v>
      </c>
      <c r="F72" s="147" t="s">
        <v>22</v>
      </c>
      <c r="G72" s="147"/>
      <c r="H72" s="157"/>
      <c r="I72" s="151"/>
    </row>
    <row r="73" spans="1:9" s="158" customFormat="1" ht="40.5" customHeight="1">
      <c r="A73" s="89" t="str">
        <f t="shared" si="2"/>
        <v>[Post Management Module-62]</v>
      </c>
      <c r="B73" s="147" t="s">
        <v>171</v>
      </c>
      <c r="C73" s="147" t="s">
        <v>251</v>
      </c>
      <c r="D73" s="148" t="s">
        <v>172</v>
      </c>
      <c r="E73" s="148" t="s">
        <v>391</v>
      </c>
      <c r="F73" s="147" t="s">
        <v>22</v>
      </c>
      <c r="G73" s="147"/>
      <c r="H73" s="157"/>
      <c r="I73" s="151"/>
    </row>
    <row r="74" spans="1:9" s="158" customFormat="1" ht="26.25" customHeight="1">
      <c r="A74" s="89" t="str">
        <f>IF(OR(B74&lt;&gt;"",D74&lt;&gt;""),"["&amp;TEXT($B$2,"##")&amp;"-"&amp;TEXT(ROW()-11,"##")&amp;"]","")</f>
        <v>[Post Management Module-63]</v>
      </c>
      <c r="B74" s="147" t="s">
        <v>257</v>
      </c>
      <c r="C74" s="147" t="s">
        <v>179</v>
      </c>
      <c r="D74" s="148" t="s">
        <v>258</v>
      </c>
      <c r="E74" s="148" t="s">
        <v>391</v>
      </c>
      <c r="F74" s="147" t="s">
        <v>22</v>
      </c>
      <c r="G74" s="147"/>
      <c r="H74" s="157"/>
      <c r="I74" s="151"/>
    </row>
    <row r="75" spans="1:9" s="68" customFormat="1" ht="15.75" customHeight="1">
      <c r="A75" s="85"/>
      <c r="B75" s="85" t="s">
        <v>198</v>
      </c>
      <c r="C75" s="86"/>
      <c r="D75" s="86"/>
      <c r="E75" s="86"/>
      <c r="F75" s="86"/>
      <c r="G75" s="86"/>
      <c r="H75" s="87"/>
      <c r="I75" s="88"/>
    </row>
    <row r="76" spans="1:9" s="164" customFormat="1" ht="15.75" customHeight="1">
      <c r="A76" s="159"/>
      <c r="B76" s="159"/>
      <c r="C76" s="160" t="s">
        <v>379</v>
      </c>
      <c r="D76" s="160"/>
      <c r="E76" s="160"/>
      <c r="F76" s="160"/>
      <c r="G76" s="160"/>
      <c r="H76" s="161"/>
      <c r="I76" s="162"/>
    </row>
    <row r="77" spans="1:9" s="170" customFormat="1" ht="89.25">
      <c r="A77" s="166" t="str">
        <f>IF(OR(B77&lt;&gt;"",D77&lt;&gt;""),"["&amp;TEXT($B$2,"##")&amp;"-"&amp;TEXT(ROW()-13,"##")&amp;"]","")</f>
        <v>[Post Management Module-64]</v>
      </c>
      <c r="B77" s="166" t="s">
        <v>382</v>
      </c>
      <c r="C77" s="166" t="s">
        <v>380</v>
      </c>
      <c r="D77" s="167" t="s">
        <v>381</v>
      </c>
      <c r="E77" s="167" t="s">
        <v>391</v>
      </c>
      <c r="F77" s="166" t="s">
        <v>22</v>
      </c>
      <c r="G77" s="166"/>
      <c r="H77" s="168"/>
      <c r="I77" s="169"/>
    </row>
    <row r="78" spans="1:9" s="170" customFormat="1">
      <c r="A78" s="166" t="str">
        <f t="shared" ref="A78:A79" si="3">IF(OR(B78&lt;&gt;"",D78&lt;&gt;""),"["&amp;TEXT($B$2,"##")&amp;"-"&amp;TEXT(ROW()-13,"##")&amp;"]","")</f>
        <v>[Post Management Module-65]</v>
      </c>
      <c r="B78" s="166" t="s">
        <v>439</v>
      </c>
      <c r="C78" s="166" t="s">
        <v>440</v>
      </c>
      <c r="D78" s="167" t="s">
        <v>441</v>
      </c>
      <c r="E78" s="167" t="s">
        <v>391</v>
      </c>
      <c r="F78" s="166" t="s">
        <v>22</v>
      </c>
      <c r="G78" s="166"/>
      <c r="H78" s="168"/>
      <c r="I78" s="169"/>
    </row>
    <row r="79" spans="1:9" s="170" customFormat="1">
      <c r="A79" s="166" t="str">
        <f t="shared" si="3"/>
        <v>[Post Management Module-66]</v>
      </c>
      <c r="B79" s="166" t="s">
        <v>442</v>
      </c>
      <c r="C79" s="166" t="s">
        <v>443</v>
      </c>
      <c r="D79" s="167" t="s">
        <v>430</v>
      </c>
      <c r="E79" s="167" t="s">
        <v>391</v>
      </c>
      <c r="F79" s="166" t="s">
        <v>22</v>
      </c>
      <c r="G79" s="166"/>
      <c r="H79" s="168"/>
      <c r="I79" s="169"/>
    </row>
    <row r="80" spans="1:9">
      <c r="A80" s="89" t="str">
        <f>IF(OR(B80&lt;&gt;"",D80&lt;&gt;""),"["&amp;TEXT($B$2,"##")&amp;"-"&amp;TEXT(ROW()-11,"##")&amp;"]","")</f>
        <v>[Post Management Module-69]</v>
      </c>
      <c r="B80" s="89" t="s">
        <v>433</v>
      </c>
      <c r="C80" s="89" t="s">
        <v>434</v>
      </c>
      <c r="D80" s="94" t="s">
        <v>435</v>
      </c>
      <c r="E80" s="94" t="s">
        <v>391</v>
      </c>
      <c r="F80" s="89" t="s">
        <v>22</v>
      </c>
      <c r="G80" s="89"/>
      <c r="H80" s="96"/>
      <c r="I80" s="92"/>
    </row>
    <row r="81" spans="1:9" s="170" customFormat="1" ht="25.5">
      <c r="A81" s="166" t="str">
        <f>IF(OR(B81&lt;&gt;"",D81&lt;&gt;""),"["&amp;TEXT($B$2,"##")&amp;"-"&amp;TEXT(ROW()-11,"##")&amp;"]","")</f>
        <v>[Post Management Module-70]</v>
      </c>
      <c r="B81" s="166" t="s">
        <v>436</v>
      </c>
      <c r="C81" s="166" t="s">
        <v>437</v>
      </c>
      <c r="D81" s="167" t="s">
        <v>438</v>
      </c>
      <c r="E81" s="167" t="s">
        <v>391</v>
      </c>
      <c r="F81" s="166" t="s">
        <v>22</v>
      </c>
      <c r="G81" s="166"/>
      <c r="H81" s="168"/>
      <c r="I81" s="169"/>
    </row>
    <row r="82" spans="1:9" s="158" customFormat="1" ht="54.75" customHeight="1">
      <c r="A82" s="89" t="str">
        <f>IF(OR(B82&lt;&gt;"",D82&lt;&gt;""),"["&amp;TEXT($B$2,"##")&amp;"-"&amp;TEXT(ROW()-13,"##")&amp;"]","")</f>
        <v>[Post Management Module-69]</v>
      </c>
      <c r="B82" s="147" t="s">
        <v>259</v>
      </c>
      <c r="C82" s="147" t="s">
        <v>252</v>
      </c>
      <c r="D82" s="148" t="s">
        <v>260</v>
      </c>
      <c r="E82" s="167" t="s">
        <v>391</v>
      </c>
      <c r="F82" s="147" t="s">
        <v>22</v>
      </c>
      <c r="G82" s="147"/>
      <c r="H82" s="157"/>
      <c r="I82" s="151"/>
    </row>
    <row r="83" spans="1:9" s="156" customFormat="1" ht="54.75" customHeight="1">
      <c r="A83" s="153" t="str">
        <f>IF(OR(B83&lt;&gt;"",D83&lt;&gt;""),"["&amp;TEXT($B$2,"##")&amp;"-"&amp;TEXT(ROW()-13,"##")&amp;"]","")</f>
        <v>[Post Management Module-70]</v>
      </c>
      <c r="B83" s="153" t="s">
        <v>560</v>
      </c>
      <c r="C83" s="153" t="s">
        <v>561</v>
      </c>
      <c r="D83" s="180" t="s">
        <v>173</v>
      </c>
      <c r="E83" s="181"/>
      <c r="F83" s="153" t="s">
        <v>22</v>
      </c>
      <c r="G83" s="153"/>
      <c r="H83" s="154"/>
      <c r="I83" s="155"/>
    </row>
    <row r="84" spans="1:9" s="156" customFormat="1" ht="54.75" customHeight="1">
      <c r="A84" s="153" t="str">
        <f>IF(OR(B84&lt;&gt;"",D84&lt;&gt;""),"["&amp;TEXT($B$2,"##")&amp;"-"&amp;TEXT(ROW()-13,"##")&amp;"]","")</f>
        <v>[Post Management Module-71]</v>
      </c>
      <c r="B84" s="153" t="s">
        <v>569</v>
      </c>
      <c r="C84" s="153" t="s">
        <v>570</v>
      </c>
      <c r="D84" s="180" t="s">
        <v>173</v>
      </c>
      <c r="E84" s="181"/>
      <c r="F84" s="153" t="s">
        <v>22</v>
      </c>
      <c r="G84" s="153"/>
      <c r="H84" s="154"/>
      <c r="I84" s="155"/>
    </row>
    <row r="85" spans="1:9" s="156" customFormat="1" ht="54.75" customHeight="1">
      <c r="A85" s="153" t="str">
        <f>IF(OR(B85&lt;&gt;"",D85&lt;&gt;""),"["&amp;TEXT($B$2,"##")&amp;"-"&amp;TEXT(ROW()-13,"##")&amp;"]","")</f>
        <v>[Post Management Module-72]</v>
      </c>
      <c r="B85" s="153" t="s">
        <v>575</v>
      </c>
      <c r="C85" s="153" t="s">
        <v>576</v>
      </c>
      <c r="D85" s="180" t="s">
        <v>173</v>
      </c>
      <c r="E85" s="181"/>
      <c r="F85" s="153" t="s">
        <v>22</v>
      </c>
      <c r="G85" s="153"/>
      <c r="H85" s="154"/>
      <c r="I85" s="155"/>
    </row>
    <row r="86" spans="1:9" s="158" customFormat="1" ht="54.75" customHeight="1">
      <c r="A86" s="89" t="str">
        <f>IF(OR(B86&lt;&gt;"",D86&lt;&gt;""),"["&amp;TEXT($B$2,"##")&amp;"-"&amp;TEXT(ROW()-13,"##")&amp;"]","")</f>
        <v>[Post Management Module-73]</v>
      </c>
      <c r="B86" s="147" t="s">
        <v>174</v>
      </c>
      <c r="C86" s="147" t="s">
        <v>253</v>
      </c>
      <c r="D86" s="148" t="s">
        <v>173</v>
      </c>
      <c r="E86" s="167" t="s">
        <v>391</v>
      </c>
      <c r="F86" s="147" t="s">
        <v>22</v>
      </c>
      <c r="G86" s="147"/>
      <c r="H86" s="157"/>
      <c r="I86" s="151"/>
    </row>
    <row r="87" spans="1:9" ht="30" customHeight="1">
      <c r="A87" s="89" t="str">
        <f>IF(OR(B87&lt;&gt;"",D87&lt;&gt;""),"["&amp;TEXT($B$2,"##")&amp;"-"&amp;TEXT(ROW()-11,"##")&amp;"]","")</f>
        <v>[Post Management Module-76]</v>
      </c>
      <c r="B87" s="89" t="s">
        <v>383</v>
      </c>
      <c r="C87" s="89" t="s">
        <v>377</v>
      </c>
      <c r="D87" s="94" t="s">
        <v>378</v>
      </c>
      <c r="E87" s="167" t="s">
        <v>391</v>
      </c>
      <c r="F87" s="89" t="s">
        <v>22</v>
      </c>
      <c r="G87" s="89"/>
      <c r="H87" s="96"/>
      <c r="I87" s="92"/>
    </row>
    <row r="88" spans="1:9" s="158" customFormat="1" ht="30" customHeight="1">
      <c r="A88" s="147" t="str">
        <f t="shared" ref="A88:A89" si="4">IF(OR(B88&lt;&gt;"",D88&lt;&gt;""),"["&amp;TEXT($B$2,"##")&amp;"-"&amp;TEXT(ROW()-11,"##")&amp;"]","")</f>
        <v>[Post Management Module-77]</v>
      </c>
      <c r="B88" s="147" t="s">
        <v>444</v>
      </c>
      <c r="C88" s="147" t="s">
        <v>445</v>
      </c>
      <c r="D88" s="148" t="s">
        <v>446</v>
      </c>
      <c r="E88" s="148" t="s">
        <v>391</v>
      </c>
      <c r="F88" s="147" t="s">
        <v>22</v>
      </c>
      <c r="G88" s="147"/>
      <c r="H88" s="157"/>
      <c r="I88" s="151"/>
    </row>
    <row r="89" spans="1:9" s="158" customFormat="1" ht="30" customHeight="1">
      <c r="A89" s="147" t="str">
        <f t="shared" si="4"/>
        <v>[Post Management Module-78]</v>
      </c>
      <c r="B89" s="147" t="s">
        <v>447</v>
      </c>
      <c r="C89" s="147" t="s">
        <v>448</v>
      </c>
      <c r="D89" s="148" t="s">
        <v>446</v>
      </c>
      <c r="E89" s="148" t="s">
        <v>391</v>
      </c>
      <c r="F89" s="147" t="s">
        <v>22</v>
      </c>
      <c r="G89" s="147"/>
      <c r="H89" s="157"/>
      <c r="I89" s="151"/>
    </row>
    <row r="90" spans="1:9" s="158" customFormat="1" ht="54.75" customHeight="1">
      <c r="A90" s="89" t="str">
        <f>IF(OR(B90&lt;&gt;"",D90&lt;&gt;""),"["&amp;TEXT($B$2,"##")&amp;"-"&amp;TEXT(ROW()-13,"##")&amp;"]","")</f>
        <v>[Post Management Module-77]</v>
      </c>
      <c r="B90" s="147" t="s">
        <v>261</v>
      </c>
      <c r="C90" s="147" t="s">
        <v>252</v>
      </c>
      <c r="D90" s="148" t="s">
        <v>260</v>
      </c>
      <c r="E90" s="167" t="s">
        <v>391</v>
      </c>
      <c r="F90" s="147" t="s">
        <v>22</v>
      </c>
      <c r="G90" s="147"/>
      <c r="H90" s="157"/>
      <c r="I90" s="151"/>
    </row>
    <row r="91" spans="1:9" s="158" customFormat="1" ht="54.75" customHeight="1">
      <c r="A91" s="89" t="str">
        <f>IF(OR(B91&lt;&gt;"",D91&lt;&gt;""),"["&amp;TEXT($B$2,"##")&amp;"-"&amp;TEXT(ROW()-13,"##")&amp;"]","")</f>
        <v>[Post Management Module-78]</v>
      </c>
      <c r="B91" s="147" t="s">
        <v>175</v>
      </c>
      <c r="C91" s="147" t="s">
        <v>254</v>
      </c>
      <c r="D91" s="148" t="s">
        <v>176</v>
      </c>
      <c r="E91" s="167" t="s">
        <v>391</v>
      </c>
      <c r="F91" s="147" t="s">
        <v>22</v>
      </c>
      <c r="G91" s="147"/>
      <c r="H91" s="157"/>
      <c r="I91" s="151"/>
    </row>
    <row r="92" spans="1:9" s="158" customFormat="1" ht="54.75" customHeight="1">
      <c r="A92" s="89" t="str">
        <f t="shared" ref="A92:A93" si="5">IF(OR(B92&lt;&gt;"",D92&lt;&gt;""),"["&amp;TEXT($B$2,"##")&amp;"-"&amp;TEXT(ROW()-13,"##")&amp;"]","")</f>
        <v>[Post Management Module-79]</v>
      </c>
      <c r="B92" s="147" t="s">
        <v>177</v>
      </c>
      <c r="C92" s="147" t="s">
        <v>178</v>
      </c>
      <c r="D92" s="148" t="s">
        <v>180</v>
      </c>
      <c r="E92" s="167" t="s">
        <v>391</v>
      </c>
      <c r="F92" s="147" t="s">
        <v>22</v>
      </c>
      <c r="G92" s="147"/>
      <c r="H92" s="157"/>
      <c r="I92" s="151"/>
    </row>
    <row r="93" spans="1:9" s="158" customFormat="1" ht="54.75" customHeight="1">
      <c r="A93" s="89" t="str">
        <f t="shared" si="5"/>
        <v>[Post Management Module-80]</v>
      </c>
      <c r="B93" s="147" t="s">
        <v>181</v>
      </c>
      <c r="C93" s="147" t="s">
        <v>182</v>
      </c>
      <c r="D93" s="148" t="s">
        <v>183</v>
      </c>
      <c r="E93" s="167" t="s">
        <v>391</v>
      </c>
      <c r="F93" s="147" t="s">
        <v>22</v>
      </c>
      <c r="G93" s="147"/>
      <c r="H93" s="157"/>
      <c r="I93" s="151"/>
    </row>
    <row r="94" spans="1:9" s="158" customFormat="1" ht="26.25" customHeight="1">
      <c r="A94" s="89" t="str">
        <f>IF(OR(B94&lt;&gt;"",D94&lt;&gt;""),"["&amp;TEXT($B$2,"##")&amp;"-"&amp;TEXT(ROW()-13,"##")&amp;"]","")</f>
        <v>[Post Management Module-81]</v>
      </c>
      <c r="B94" s="147" t="s">
        <v>384</v>
      </c>
      <c r="C94" s="147" t="s">
        <v>182</v>
      </c>
      <c r="D94" s="148" t="s">
        <v>385</v>
      </c>
      <c r="E94" s="167" t="s">
        <v>391</v>
      </c>
      <c r="F94" s="147" t="s">
        <v>22</v>
      </c>
      <c r="G94" s="147"/>
      <c r="H94" s="157"/>
      <c r="I94" s="151"/>
    </row>
    <row r="95" spans="1:9" s="158" customFormat="1" ht="17.25" customHeight="1">
      <c r="A95" s="89"/>
      <c r="B95" s="147"/>
      <c r="C95" s="165" t="s">
        <v>386</v>
      </c>
      <c r="D95" s="148"/>
      <c r="E95" s="148"/>
      <c r="F95" s="147"/>
      <c r="G95" s="147"/>
      <c r="H95" s="157"/>
      <c r="I95" s="151"/>
    </row>
    <row r="96" spans="1:9" s="170" customFormat="1" ht="89.25">
      <c r="A96" s="166" t="str">
        <f>IF(OR(B96&lt;&gt;"",D96&lt;&gt;""),"["&amp;TEXT($B$2,"##")&amp;"-"&amp;TEXT(ROW()-13,"##")&amp;"]","")</f>
        <v>[Post Management Module-83]</v>
      </c>
      <c r="B96" s="166" t="s">
        <v>387</v>
      </c>
      <c r="C96" s="166" t="s">
        <v>380</v>
      </c>
      <c r="D96" s="167" t="s">
        <v>388</v>
      </c>
      <c r="E96" s="167" t="s">
        <v>391</v>
      </c>
      <c r="F96" s="166" t="s">
        <v>22</v>
      </c>
      <c r="G96" s="166"/>
      <c r="H96" s="168"/>
      <c r="I96" s="169"/>
    </row>
    <row r="97" spans="1:9" s="170" customFormat="1">
      <c r="A97" s="166" t="str">
        <f t="shared" ref="A97:A98" si="6">IF(OR(B97&lt;&gt;"",D97&lt;&gt;""),"["&amp;TEXT($B$2,"##")&amp;"-"&amp;TEXT(ROW()-13,"##")&amp;"]","")</f>
        <v>[Post Management Module-84]</v>
      </c>
      <c r="B97" s="166" t="s">
        <v>439</v>
      </c>
      <c r="C97" s="166" t="s">
        <v>440</v>
      </c>
      <c r="D97" s="167" t="s">
        <v>441</v>
      </c>
      <c r="E97" s="167" t="s">
        <v>391</v>
      </c>
      <c r="F97" s="166" t="s">
        <v>22</v>
      </c>
      <c r="G97" s="166"/>
      <c r="H97" s="168"/>
      <c r="I97" s="169"/>
    </row>
    <row r="98" spans="1:9" s="170" customFormat="1">
      <c r="A98" s="166" t="str">
        <f t="shared" si="6"/>
        <v>[Post Management Module-85]</v>
      </c>
      <c r="B98" s="166" t="s">
        <v>442</v>
      </c>
      <c r="C98" s="166" t="s">
        <v>443</v>
      </c>
      <c r="D98" s="167" t="s">
        <v>430</v>
      </c>
      <c r="E98" s="167" t="s">
        <v>391</v>
      </c>
      <c r="F98" s="166" t="s">
        <v>22</v>
      </c>
      <c r="G98" s="166"/>
      <c r="H98" s="168"/>
      <c r="I98" s="169"/>
    </row>
    <row r="99" spans="1:9">
      <c r="A99" s="89" t="str">
        <f>IF(OR(B99&lt;&gt;"",D99&lt;&gt;""),"["&amp;TEXT($B$2,"##")&amp;"-"&amp;TEXT(ROW()-11,"##")&amp;"]","")</f>
        <v>[Post Management Module-88]</v>
      </c>
      <c r="B99" s="89" t="s">
        <v>433</v>
      </c>
      <c r="C99" s="89" t="s">
        <v>434</v>
      </c>
      <c r="D99" s="94" t="s">
        <v>435</v>
      </c>
      <c r="E99" s="94" t="s">
        <v>391</v>
      </c>
      <c r="F99" s="89" t="s">
        <v>22</v>
      </c>
      <c r="G99" s="89"/>
      <c r="H99" s="96"/>
      <c r="I99" s="92"/>
    </row>
    <row r="100" spans="1:9" s="170" customFormat="1" ht="25.5">
      <c r="A100" s="166" t="str">
        <f>IF(OR(B100&lt;&gt;"",D100&lt;&gt;""),"["&amp;TEXT($B$2,"##")&amp;"-"&amp;TEXT(ROW()-11,"##")&amp;"]","")</f>
        <v>[Post Management Module-89]</v>
      </c>
      <c r="B100" s="166" t="s">
        <v>436</v>
      </c>
      <c r="C100" s="166" t="s">
        <v>437</v>
      </c>
      <c r="D100" s="167" t="s">
        <v>438</v>
      </c>
      <c r="E100" s="167" t="s">
        <v>391</v>
      </c>
      <c r="F100" s="166" t="s">
        <v>22</v>
      </c>
      <c r="G100" s="166"/>
      <c r="H100" s="168"/>
      <c r="I100" s="169"/>
    </row>
    <row r="101" spans="1:9" s="158" customFormat="1" ht="54.75" customHeight="1">
      <c r="A101" s="89" t="str">
        <f>IF(OR(B101&lt;&gt;"",D101&lt;&gt;""),"["&amp;TEXT($B$2,"##")&amp;"-"&amp;TEXT(ROW()-13,"##")&amp;"]","")</f>
        <v>[Post Management Module-88]</v>
      </c>
      <c r="B101" s="147" t="s">
        <v>259</v>
      </c>
      <c r="C101" s="147" t="s">
        <v>252</v>
      </c>
      <c r="D101" s="148" t="s">
        <v>260</v>
      </c>
      <c r="E101" s="167" t="s">
        <v>391</v>
      </c>
      <c r="F101" s="147" t="s">
        <v>22</v>
      </c>
      <c r="G101" s="147"/>
      <c r="H101" s="157"/>
      <c r="I101" s="151"/>
    </row>
    <row r="102" spans="1:9" s="156" customFormat="1" ht="54.75" customHeight="1">
      <c r="A102" s="153" t="str">
        <f>IF(OR(B102&lt;&gt;"",D102&lt;&gt;""),"["&amp;TEXT($B$2,"##")&amp;"-"&amp;TEXT(ROW()-13,"##")&amp;"]","")</f>
        <v>[Post Management Module-89]</v>
      </c>
      <c r="B102" s="153" t="s">
        <v>560</v>
      </c>
      <c r="C102" s="153" t="s">
        <v>561</v>
      </c>
      <c r="D102" s="180" t="s">
        <v>173</v>
      </c>
      <c r="E102" s="181"/>
      <c r="F102" s="153" t="s">
        <v>22</v>
      </c>
      <c r="G102" s="153"/>
      <c r="H102" s="154"/>
      <c r="I102" s="155"/>
    </row>
    <row r="103" spans="1:9" s="156" customFormat="1" ht="54.75" customHeight="1">
      <c r="A103" s="153" t="str">
        <f>IF(OR(B103&lt;&gt;"",D103&lt;&gt;""),"["&amp;TEXT($B$2,"##")&amp;"-"&amp;TEXT(ROW()-13,"##")&amp;"]","")</f>
        <v>[Post Management Module-90]</v>
      </c>
      <c r="B103" s="153" t="s">
        <v>569</v>
      </c>
      <c r="C103" s="153" t="s">
        <v>570</v>
      </c>
      <c r="D103" s="180" t="s">
        <v>173</v>
      </c>
      <c r="E103" s="181"/>
      <c r="F103" s="153" t="s">
        <v>22</v>
      </c>
      <c r="G103" s="153"/>
      <c r="H103" s="154"/>
      <c r="I103" s="155"/>
    </row>
    <row r="104" spans="1:9" s="156" customFormat="1" ht="54.75" customHeight="1">
      <c r="A104" s="153" t="str">
        <f>IF(OR(B104&lt;&gt;"",D104&lt;&gt;""),"["&amp;TEXT($B$2,"##")&amp;"-"&amp;TEXT(ROW()-13,"##")&amp;"]","")</f>
        <v>[Post Management Module-91]</v>
      </c>
      <c r="B104" s="153" t="s">
        <v>575</v>
      </c>
      <c r="C104" s="153" t="s">
        <v>576</v>
      </c>
      <c r="D104" s="180" t="s">
        <v>173</v>
      </c>
      <c r="E104" s="181"/>
      <c r="F104" s="153" t="s">
        <v>22</v>
      </c>
      <c r="G104" s="153"/>
      <c r="H104" s="154"/>
      <c r="I104" s="155"/>
    </row>
    <row r="105" spans="1:9" s="158" customFormat="1" ht="54.75" customHeight="1">
      <c r="A105" s="89" t="str">
        <f>IF(OR(B105&lt;&gt;"",D105&lt;&gt;""),"["&amp;TEXT($B$2,"##")&amp;"-"&amp;TEXT(ROW()-13,"##")&amp;"]","")</f>
        <v>[Post Management Module-92]</v>
      </c>
      <c r="B105" s="147" t="s">
        <v>174</v>
      </c>
      <c r="C105" s="147" t="s">
        <v>253</v>
      </c>
      <c r="D105" s="148" t="s">
        <v>173</v>
      </c>
      <c r="E105" s="167" t="s">
        <v>391</v>
      </c>
      <c r="F105" s="147" t="s">
        <v>22</v>
      </c>
      <c r="G105" s="147"/>
      <c r="H105" s="157"/>
      <c r="I105" s="151"/>
    </row>
    <row r="106" spans="1:9" ht="30" customHeight="1">
      <c r="A106" s="89" t="str">
        <f>IF(OR(B106&lt;&gt;"",D106&lt;&gt;""),"["&amp;TEXT($B$2,"##")&amp;"-"&amp;TEXT(ROW()-11,"##")&amp;"]","")</f>
        <v>[Post Management Module-95]</v>
      </c>
      <c r="B106" s="89" t="s">
        <v>383</v>
      </c>
      <c r="C106" s="89" t="s">
        <v>377</v>
      </c>
      <c r="D106" s="94" t="s">
        <v>378</v>
      </c>
      <c r="E106" s="167" t="s">
        <v>391</v>
      </c>
      <c r="F106" s="89" t="s">
        <v>22</v>
      </c>
      <c r="G106" s="89"/>
      <c r="H106" s="96"/>
      <c r="I106" s="92"/>
    </row>
    <row r="107" spans="1:9" s="158" customFormat="1" ht="30" customHeight="1">
      <c r="A107" s="147" t="str">
        <f t="shared" ref="A107:A108" si="7">IF(OR(B107&lt;&gt;"",D107&lt;&gt;""),"["&amp;TEXT($B$2,"##")&amp;"-"&amp;TEXT(ROW()-11,"##")&amp;"]","")</f>
        <v>[Post Management Module-96]</v>
      </c>
      <c r="B107" s="147" t="s">
        <v>444</v>
      </c>
      <c r="C107" s="147" t="s">
        <v>445</v>
      </c>
      <c r="D107" s="148" t="s">
        <v>446</v>
      </c>
      <c r="E107" s="148" t="s">
        <v>391</v>
      </c>
      <c r="F107" s="147" t="s">
        <v>22</v>
      </c>
      <c r="G107" s="147"/>
      <c r="H107" s="157"/>
      <c r="I107" s="151"/>
    </row>
    <row r="108" spans="1:9" s="158" customFormat="1" ht="30" customHeight="1">
      <c r="A108" s="147" t="str">
        <f t="shared" si="7"/>
        <v>[Post Management Module-97]</v>
      </c>
      <c r="B108" s="147" t="s">
        <v>447</v>
      </c>
      <c r="C108" s="147" t="s">
        <v>448</v>
      </c>
      <c r="D108" s="148" t="s">
        <v>446</v>
      </c>
      <c r="E108" s="148" t="s">
        <v>391</v>
      </c>
      <c r="F108" s="147" t="s">
        <v>22</v>
      </c>
      <c r="G108" s="147"/>
      <c r="H108" s="157"/>
      <c r="I108" s="151"/>
    </row>
    <row r="109" spans="1:9" s="158" customFormat="1" ht="54.75" customHeight="1">
      <c r="A109" s="89" t="str">
        <f>IF(OR(B109&lt;&gt;"",D109&lt;&gt;""),"["&amp;TEXT($B$2,"##")&amp;"-"&amp;TEXT(ROW()-13,"##")&amp;"]","")</f>
        <v>[Post Management Module-96]</v>
      </c>
      <c r="B109" s="147" t="s">
        <v>261</v>
      </c>
      <c r="C109" s="147" t="s">
        <v>252</v>
      </c>
      <c r="D109" s="148" t="s">
        <v>260</v>
      </c>
      <c r="E109" s="167" t="s">
        <v>391</v>
      </c>
      <c r="F109" s="147" t="s">
        <v>22</v>
      </c>
      <c r="G109" s="147"/>
      <c r="H109" s="157"/>
      <c r="I109" s="151"/>
    </row>
    <row r="110" spans="1:9" s="158" customFormat="1" ht="54.75" customHeight="1">
      <c r="A110" s="89" t="str">
        <f>IF(OR(B110&lt;&gt;"",D110&lt;&gt;""),"["&amp;TEXT($B$2,"##")&amp;"-"&amp;TEXT(ROW()-13,"##")&amp;"]","")</f>
        <v>[Post Management Module-97]</v>
      </c>
      <c r="B110" s="147" t="s">
        <v>175</v>
      </c>
      <c r="C110" s="147" t="s">
        <v>254</v>
      </c>
      <c r="D110" s="148" t="s">
        <v>176</v>
      </c>
      <c r="E110" s="167" t="s">
        <v>391</v>
      </c>
      <c r="F110" s="147" t="s">
        <v>22</v>
      </c>
      <c r="G110" s="147"/>
      <c r="H110" s="157"/>
      <c r="I110" s="151"/>
    </row>
    <row r="111" spans="1:9" s="158" customFormat="1" ht="54.75" customHeight="1">
      <c r="A111" s="89" t="str">
        <f t="shared" ref="A111:A112" si="8">IF(OR(B111&lt;&gt;"",D111&lt;&gt;""),"["&amp;TEXT($B$2,"##")&amp;"-"&amp;TEXT(ROW()-13,"##")&amp;"]","")</f>
        <v>[Post Management Module-98]</v>
      </c>
      <c r="B111" s="147" t="s">
        <v>177</v>
      </c>
      <c r="C111" s="147" t="s">
        <v>178</v>
      </c>
      <c r="D111" s="148" t="s">
        <v>180</v>
      </c>
      <c r="E111" s="167" t="s">
        <v>391</v>
      </c>
      <c r="F111" s="147" t="s">
        <v>22</v>
      </c>
      <c r="G111" s="147"/>
      <c r="H111" s="157"/>
      <c r="I111" s="151"/>
    </row>
    <row r="112" spans="1:9" s="158" customFormat="1" ht="54.75" customHeight="1">
      <c r="A112" s="89" t="str">
        <f t="shared" si="8"/>
        <v>[Post Management Module-99]</v>
      </c>
      <c r="B112" s="147" t="s">
        <v>181</v>
      </c>
      <c r="C112" s="147" t="s">
        <v>182</v>
      </c>
      <c r="D112" s="148" t="s">
        <v>183</v>
      </c>
      <c r="E112" s="167" t="s">
        <v>391</v>
      </c>
      <c r="F112" s="147" t="s">
        <v>22</v>
      </c>
      <c r="G112" s="147"/>
      <c r="H112" s="157"/>
      <c r="I112" s="151"/>
    </row>
    <row r="113" spans="1:9" s="158" customFormat="1" ht="26.25" customHeight="1">
      <c r="A113" s="89" t="str">
        <f>IF(OR(B113&lt;&gt;"",D113&lt;&gt;""),"["&amp;TEXT($B$2,"##")&amp;"-"&amp;TEXT(ROW()-13,"##")&amp;"]","")</f>
        <v>[Post Management Module-100]</v>
      </c>
      <c r="B113" s="147" t="s">
        <v>384</v>
      </c>
      <c r="C113" s="147" t="s">
        <v>182</v>
      </c>
      <c r="D113" s="148" t="s">
        <v>385</v>
      </c>
      <c r="E113" s="167" t="s">
        <v>391</v>
      </c>
      <c r="F113" s="147" t="s">
        <v>22</v>
      </c>
      <c r="G113" s="147"/>
      <c r="H113" s="157"/>
      <c r="I113" s="151"/>
    </row>
    <row r="116" spans="1:9" ht="27">
      <c r="B116" s="171" t="s">
        <v>390</v>
      </c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81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9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1251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9" t="s">
        <v>1252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78">
        <f>COUNTIF(F10:F976,"Pass")</f>
        <v>34</v>
      </c>
      <c r="B6" s="79">
        <f>COUNTIF(F10:F976,"Fail")</f>
        <v>1</v>
      </c>
      <c r="C6" s="79">
        <f>E6-D6-B6-A6</f>
        <v>0</v>
      </c>
      <c r="D6" s="80">
        <f>COUNTIF(F$10:F$976,"N/A")</f>
        <v>0</v>
      </c>
      <c r="E6" s="228">
        <f>COUNTA(A10:A976)</f>
        <v>35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1253</v>
      </c>
      <c r="C9" s="86"/>
      <c r="D9" s="86"/>
      <c r="E9" s="86"/>
      <c r="F9" s="86"/>
      <c r="G9" s="86"/>
      <c r="H9" s="87"/>
      <c r="I9" s="88"/>
    </row>
    <row r="10" spans="1:10" s="152" customFormat="1" ht="120.95" customHeight="1">
      <c r="A10" s="147" t="str">
        <f>IF(OR(B10&lt;&gt;"",D10&lt;&gt;""),"["&amp;TEXT($B$2,"##")&amp;"-"&amp;TEXT(ROW()-10,"##")&amp;"]","")</f>
        <v>[Interaction Module-]</v>
      </c>
      <c r="B10" s="147" t="s">
        <v>1254</v>
      </c>
      <c r="C10" s="147" t="s">
        <v>1255</v>
      </c>
      <c r="D10" s="148" t="s">
        <v>1256</v>
      </c>
      <c r="E10" s="149" t="s">
        <v>1257</v>
      </c>
      <c r="F10" s="147" t="s">
        <v>22</v>
      </c>
      <c r="G10" s="189">
        <v>42708</v>
      </c>
      <c r="H10" s="150"/>
      <c r="I10" s="151"/>
    </row>
    <row r="11" spans="1:10" s="152" customFormat="1" ht="51">
      <c r="A11" s="147" t="str">
        <f t="shared" ref="A11:A16" si="0">IF(OR(B11&lt;&gt;"",D11&lt;&gt;""),"["&amp;TEXT($B$2,"##")&amp;"-"&amp;TEXT(ROW()-10,"##")&amp;"]","")</f>
        <v>[Interaction Module-1]</v>
      </c>
      <c r="B11" s="147" t="s">
        <v>1258</v>
      </c>
      <c r="C11" s="147" t="s">
        <v>1259</v>
      </c>
      <c r="D11" s="148" t="s">
        <v>1260</v>
      </c>
      <c r="E11" s="149" t="s">
        <v>1257</v>
      </c>
      <c r="F11" s="147" t="s">
        <v>22</v>
      </c>
      <c r="G11" s="147"/>
      <c r="H11" s="150"/>
      <c r="I11" s="151"/>
    </row>
    <row r="12" spans="1:10" s="152" customFormat="1" ht="76.5">
      <c r="A12" s="147" t="str">
        <f t="shared" si="0"/>
        <v>[Interaction Module-2]</v>
      </c>
      <c r="B12" s="147" t="s">
        <v>1261</v>
      </c>
      <c r="C12" s="147" t="s">
        <v>1262</v>
      </c>
      <c r="D12" s="148" t="s">
        <v>1263</v>
      </c>
      <c r="E12" s="149" t="s">
        <v>1257</v>
      </c>
      <c r="F12" s="147" t="s">
        <v>22</v>
      </c>
      <c r="G12" s="147"/>
      <c r="H12" s="150"/>
      <c r="I12" s="151"/>
    </row>
    <row r="13" spans="1:10" s="93" customFormat="1" ht="40.5" customHeight="1">
      <c r="A13" s="89" t="str">
        <f t="shared" si="0"/>
        <v>[Interaction Module-3]</v>
      </c>
      <c r="B13" s="147" t="s">
        <v>1264</v>
      </c>
      <c r="C13" s="147" t="s">
        <v>1265</v>
      </c>
      <c r="D13" s="148" t="s">
        <v>1266</v>
      </c>
      <c r="E13" s="149" t="s">
        <v>1257</v>
      </c>
      <c r="F13" s="89" t="s">
        <v>22</v>
      </c>
      <c r="G13" s="89"/>
      <c r="H13" s="91"/>
      <c r="I13" s="92"/>
    </row>
    <row r="14" spans="1:10" s="93" customFormat="1" ht="54" customHeight="1">
      <c r="A14" s="166" t="str">
        <f>IF(OR(B14&lt;&gt;"",D14&lt;&gt;""),"["&amp;TEXT($B$2,"##")&amp;"-"&amp;TEXT(ROW()-10,"##")&amp;"]","")</f>
        <v>[Interaction Module-4]</v>
      </c>
      <c r="B14" s="147" t="s">
        <v>1267</v>
      </c>
      <c r="C14" s="147" t="s">
        <v>1268</v>
      </c>
      <c r="D14" s="148" t="s">
        <v>1269</v>
      </c>
      <c r="E14" s="149" t="s">
        <v>1257</v>
      </c>
      <c r="F14" s="89" t="s">
        <v>22</v>
      </c>
      <c r="G14" s="89"/>
      <c r="H14" s="91"/>
      <c r="I14" s="92"/>
    </row>
    <row r="15" spans="1:10" s="93" customFormat="1" ht="54" customHeight="1">
      <c r="A15" s="166" t="str">
        <f t="shared" si="0"/>
        <v>[Interaction Module-5]</v>
      </c>
      <c r="B15" s="147" t="s">
        <v>1270</v>
      </c>
      <c r="C15" s="147" t="s">
        <v>1271</v>
      </c>
      <c r="D15" s="148" t="s">
        <v>1272</v>
      </c>
      <c r="E15" s="149" t="s">
        <v>1257</v>
      </c>
      <c r="F15" s="89" t="s">
        <v>22</v>
      </c>
      <c r="G15" s="89"/>
      <c r="H15" s="91"/>
      <c r="I15" s="92"/>
    </row>
    <row r="16" spans="1:10" s="93" customFormat="1" ht="66" customHeight="1">
      <c r="A16" s="166" t="str">
        <f t="shared" si="0"/>
        <v>[Interaction Module-6]</v>
      </c>
      <c r="B16" s="147" t="s">
        <v>1273</v>
      </c>
      <c r="C16" s="147" t="s">
        <v>1274</v>
      </c>
      <c r="D16" s="148" t="s">
        <v>1275</v>
      </c>
      <c r="E16" s="149" t="s">
        <v>1257</v>
      </c>
      <c r="F16" s="89" t="s">
        <v>24</v>
      </c>
      <c r="G16" s="89"/>
      <c r="H16" s="91"/>
      <c r="I16" s="92"/>
    </row>
    <row r="17" spans="1:23" s="68" customFormat="1" ht="15.75" customHeight="1">
      <c r="A17" s="85"/>
      <c r="B17" s="85" t="s">
        <v>1276</v>
      </c>
      <c r="C17" s="86"/>
      <c r="D17" s="86"/>
      <c r="E17" s="86"/>
      <c r="F17" s="86"/>
      <c r="G17" s="86"/>
      <c r="H17" s="87"/>
      <c r="I17" s="88"/>
    </row>
    <row r="18" spans="1:23" ht="76.5">
      <c r="A18" s="166" t="str">
        <f>IF(OR(B18&lt;&gt;"",D18&lt;&gt;""),"["&amp;TEXT($B$2,"##")&amp;"-"&amp;TEXT(ROW()-12,"##")&amp;"]","")</f>
        <v>[Interaction Module-6]</v>
      </c>
      <c r="B18" s="89" t="s">
        <v>1277</v>
      </c>
      <c r="C18" s="89" t="s">
        <v>1278</v>
      </c>
      <c r="D18" s="94" t="s">
        <v>1279</v>
      </c>
      <c r="E18" s="149" t="s">
        <v>1257</v>
      </c>
      <c r="F18" s="89" t="s">
        <v>22</v>
      </c>
      <c r="G18" s="89"/>
      <c r="H18" s="91"/>
      <c r="I18" s="92"/>
    </row>
    <row r="19" spans="1:23" ht="25.5">
      <c r="A19" s="166" t="str">
        <f t="shared" ref="A19:A20" si="1">IF(OR(B19&lt;&gt;"",D19&lt;&gt;""),"["&amp;TEXT($B$2,"##")&amp;"-"&amp;TEXT(ROW()-12,"##")&amp;"]","")</f>
        <v>[Interaction Module-7]</v>
      </c>
      <c r="B19" s="89" t="s">
        <v>1280</v>
      </c>
      <c r="C19" s="89" t="s">
        <v>1281</v>
      </c>
      <c r="D19" s="94" t="s">
        <v>1282</v>
      </c>
      <c r="E19" s="149" t="s">
        <v>1257</v>
      </c>
      <c r="F19" s="89" t="s">
        <v>22</v>
      </c>
      <c r="G19" s="89"/>
      <c r="H19" s="91"/>
      <c r="I19" s="92"/>
    </row>
    <row r="20" spans="1:23">
      <c r="A20" s="166" t="str">
        <f t="shared" si="1"/>
        <v>[Interaction Module-8]</v>
      </c>
      <c r="B20" s="89" t="s">
        <v>1283</v>
      </c>
      <c r="C20" s="89" t="s">
        <v>1284</v>
      </c>
      <c r="D20" s="166" t="s">
        <v>772</v>
      </c>
      <c r="E20" s="149" t="s">
        <v>1257</v>
      </c>
      <c r="F20" s="89" t="s">
        <v>22</v>
      </c>
      <c r="G20" s="89"/>
      <c r="H20" s="91"/>
      <c r="I20" s="92"/>
    </row>
    <row r="21" spans="1:23">
      <c r="A21" s="166" t="str">
        <f>IF(OR(B21&lt;&gt;"",D21&lt;&gt;""),"["&amp;TEXT($B$2,"##")&amp;"-"&amp;TEXT(ROW()-12,"##")&amp;"]","")</f>
        <v>[Interaction Module-9]</v>
      </c>
      <c r="B21" s="89" t="s">
        <v>424</v>
      </c>
      <c r="C21" s="89" t="s">
        <v>1285</v>
      </c>
      <c r="D21" s="89" t="s">
        <v>402</v>
      </c>
      <c r="E21" s="149" t="s">
        <v>1257</v>
      </c>
      <c r="F21" s="89" t="s">
        <v>22</v>
      </c>
      <c r="G21" s="89"/>
      <c r="H21" s="91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</row>
    <row r="22" spans="1:23" s="170" customFormat="1">
      <c r="A22" s="166" t="str">
        <f t="shared" ref="A22:A31" si="2">IF(OR(B22&lt;&gt;"",D22&lt;&gt;""),"["&amp;TEXT($B$2,"##")&amp;"-"&amp;TEXT(ROW()-12,"##")&amp;"]","")</f>
        <v>[Interaction Module-10]</v>
      </c>
      <c r="B22" s="89" t="s">
        <v>411</v>
      </c>
      <c r="C22" s="89" t="s">
        <v>1286</v>
      </c>
      <c r="D22" s="89" t="s">
        <v>402</v>
      </c>
      <c r="E22" s="149" t="s">
        <v>1257</v>
      </c>
      <c r="F22" s="166" t="s">
        <v>22</v>
      </c>
      <c r="G22" s="166"/>
      <c r="H22" s="172"/>
      <c r="I22" s="169"/>
    </row>
    <row r="23" spans="1:23" ht="38.25">
      <c r="A23" s="166" t="str">
        <f t="shared" si="2"/>
        <v>[Interaction Module-11]</v>
      </c>
      <c r="B23" s="89" t="s">
        <v>1287</v>
      </c>
      <c r="C23" s="89" t="s">
        <v>1288</v>
      </c>
      <c r="D23" s="89"/>
      <c r="E23" s="149" t="s">
        <v>1257</v>
      </c>
      <c r="F23" s="166" t="s">
        <v>22</v>
      </c>
      <c r="G23" s="166"/>
      <c r="H23" s="172"/>
    </row>
    <row r="24" spans="1:23" ht="38.25">
      <c r="A24" s="166" t="str">
        <f t="shared" si="2"/>
        <v>[Interaction Module-12]</v>
      </c>
      <c r="B24" s="89" t="s">
        <v>1289</v>
      </c>
      <c r="C24" s="89" t="s">
        <v>1290</v>
      </c>
      <c r="D24" s="89"/>
      <c r="E24" s="149" t="s">
        <v>1257</v>
      </c>
      <c r="F24" s="166" t="s">
        <v>22</v>
      </c>
      <c r="G24" s="166"/>
      <c r="H24" s="172"/>
    </row>
    <row r="25" spans="1:23" ht="51">
      <c r="A25" s="166" t="str">
        <f t="shared" si="2"/>
        <v>[Interaction Module-13]</v>
      </c>
      <c r="B25" s="89" t="s">
        <v>1291</v>
      </c>
      <c r="C25" s="89" t="s">
        <v>1292</v>
      </c>
      <c r="D25" s="89"/>
      <c r="E25" s="149" t="s">
        <v>1257</v>
      </c>
      <c r="F25" s="166" t="s">
        <v>22</v>
      </c>
      <c r="G25" s="166"/>
      <c r="H25" s="172"/>
    </row>
    <row r="26" spans="1:23">
      <c r="A26" s="85"/>
      <c r="B26" s="85" t="s">
        <v>1293</v>
      </c>
      <c r="C26" s="86"/>
      <c r="D26" s="86"/>
      <c r="E26" s="86"/>
      <c r="F26" s="86"/>
      <c r="G26" s="86"/>
      <c r="H26" s="87"/>
    </row>
    <row r="27" spans="1:23" ht="41.25" customHeight="1">
      <c r="A27" s="166" t="str">
        <f t="shared" si="2"/>
        <v>[Interaction Module-15]</v>
      </c>
      <c r="B27" s="89" t="s">
        <v>681</v>
      </c>
      <c r="C27" s="89" t="s">
        <v>1294</v>
      </c>
      <c r="D27" s="89" t="s">
        <v>1295</v>
      </c>
      <c r="E27" s="149" t="s">
        <v>1257</v>
      </c>
      <c r="F27" s="166" t="s">
        <v>22</v>
      </c>
      <c r="G27" s="166"/>
      <c r="H27" s="172"/>
    </row>
    <row r="28" spans="1:23" ht="26.25" customHeight="1">
      <c r="A28" s="166" t="str">
        <f t="shared" si="2"/>
        <v>[Interaction Module-16]</v>
      </c>
      <c r="B28" s="89" t="s">
        <v>680</v>
      </c>
      <c r="C28" s="89" t="s">
        <v>1296</v>
      </c>
      <c r="D28" s="89" t="s">
        <v>1297</v>
      </c>
      <c r="E28" s="149" t="s">
        <v>1257</v>
      </c>
      <c r="F28" s="166" t="s">
        <v>22</v>
      </c>
      <c r="G28" s="166"/>
      <c r="H28" s="172"/>
    </row>
    <row r="29" spans="1:23">
      <c r="A29" s="85"/>
      <c r="B29" s="85" t="s">
        <v>1298</v>
      </c>
      <c r="C29" s="86"/>
      <c r="D29" s="86"/>
      <c r="E29" s="86"/>
      <c r="F29" s="86"/>
      <c r="G29" s="86"/>
      <c r="H29" s="87"/>
    </row>
    <row r="30" spans="1:23" ht="25.5">
      <c r="A30" s="166" t="str">
        <f t="shared" si="2"/>
        <v>[Interaction Module-18]</v>
      </c>
      <c r="B30" s="89" t="s">
        <v>1299</v>
      </c>
      <c r="C30" s="89" t="s">
        <v>1296</v>
      </c>
      <c r="D30" s="89" t="s">
        <v>1297</v>
      </c>
      <c r="E30" s="149" t="s">
        <v>1257</v>
      </c>
      <c r="F30" s="166" t="s">
        <v>22</v>
      </c>
      <c r="G30" s="166"/>
      <c r="H30" s="172"/>
    </row>
    <row r="31" spans="1:23" ht="51">
      <c r="A31" s="166" t="str">
        <f t="shared" si="2"/>
        <v>[Interaction Module-19]</v>
      </c>
      <c r="B31" s="89" t="s">
        <v>1300</v>
      </c>
      <c r="C31" s="89" t="s">
        <v>1301</v>
      </c>
      <c r="D31" s="89" t="s">
        <v>1302</v>
      </c>
      <c r="E31" s="149" t="s">
        <v>1257</v>
      </c>
      <c r="F31" s="166" t="s">
        <v>22</v>
      </c>
      <c r="G31" s="166"/>
      <c r="H31" s="172"/>
    </row>
    <row r="32" spans="1:23">
      <c r="A32" s="85"/>
      <c r="B32" s="85" t="s">
        <v>1303</v>
      </c>
      <c r="C32" s="86"/>
      <c r="D32" s="86"/>
      <c r="E32" s="86"/>
      <c r="F32" s="86"/>
      <c r="G32" s="86"/>
      <c r="H32" s="87"/>
    </row>
    <row r="33" spans="1:23" ht="76.5">
      <c r="A33" s="166" t="str">
        <f>IF(OR(B33&lt;&gt;"",D33&lt;&gt;""),"["&amp;TEXT($B$2,"##")&amp;"-"&amp;TEXT(ROW()-13,"##")&amp;"]","")</f>
        <v>[Interaction Module-20]</v>
      </c>
      <c r="B33" s="89" t="s">
        <v>1304</v>
      </c>
      <c r="C33" s="89" t="s">
        <v>1305</v>
      </c>
      <c r="D33" s="94" t="s">
        <v>1306</v>
      </c>
      <c r="E33" s="149" t="s">
        <v>1257</v>
      </c>
      <c r="F33" s="89" t="s">
        <v>22</v>
      </c>
      <c r="G33" s="89"/>
      <c r="H33" s="91"/>
      <c r="I33" s="92"/>
    </row>
    <row r="34" spans="1:23" ht="25.5">
      <c r="A34" s="166" t="str">
        <f t="shared" ref="A34:A40" si="3">IF(OR(B34&lt;&gt;"",D34&lt;&gt;""),"["&amp;TEXT($B$2,"##")&amp;"-"&amp;TEXT(ROW()-13,"##")&amp;"]","")</f>
        <v>[Interaction Module-21]</v>
      </c>
      <c r="B34" s="89" t="s">
        <v>1280</v>
      </c>
      <c r="C34" s="89" t="s">
        <v>1281</v>
      </c>
      <c r="D34" s="94" t="s">
        <v>1282</v>
      </c>
      <c r="E34" s="149" t="s">
        <v>1257</v>
      </c>
      <c r="F34" s="89" t="s">
        <v>22</v>
      </c>
      <c r="G34" s="89"/>
      <c r="H34" s="91"/>
      <c r="I34" s="92"/>
    </row>
    <row r="35" spans="1:23">
      <c r="A35" s="166" t="str">
        <f t="shared" si="3"/>
        <v>[Interaction Module-22]</v>
      </c>
      <c r="B35" s="89" t="s">
        <v>1283</v>
      </c>
      <c r="C35" s="89" t="s">
        <v>1284</v>
      </c>
      <c r="D35" s="166" t="s">
        <v>772</v>
      </c>
      <c r="E35" s="149" t="s">
        <v>1257</v>
      </c>
      <c r="F35" s="89" t="s">
        <v>22</v>
      </c>
      <c r="G35" s="89"/>
      <c r="H35" s="91"/>
      <c r="I35" s="92"/>
    </row>
    <row r="36" spans="1:23">
      <c r="A36" s="166" t="str">
        <f t="shared" si="3"/>
        <v>[Interaction Module-23]</v>
      </c>
      <c r="B36" s="89" t="s">
        <v>424</v>
      </c>
      <c r="C36" s="89" t="s">
        <v>1285</v>
      </c>
      <c r="D36" s="89" t="s">
        <v>402</v>
      </c>
      <c r="E36" s="149" t="s">
        <v>1257</v>
      </c>
      <c r="F36" s="89" t="s">
        <v>22</v>
      </c>
      <c r="G36" s="89"/>
      <c r="H36" s="91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</row>
    <row r="37" spans="1:23" s="170" customFormat="1">
      <c r="A37" s="166" t="str">
        <f t="shared" si="3"/>
        <v>[Interaction Module-24]</v>
      </c>
      <c r="B37" s="89" t="s">
        <v>411</v>
      </c>
      <c r="C37" s="89" t="s">
        <v>1286</v>
      </c>
      <c r="D37" s="89" t="s">
        <v>402</v>
      </c>
      <c r="E37" s="149" t="s">
        <v>1257</v>
      </c>
      <c r="F37" s="166" t="s">
        <v>22</v>
      </c>
      <c r="G37" s="166"/>
      <c r="H37" s="172"/>
      <c r="I37" s="169"/>
    </row>
    <row r="38" spans="1:23" ht="38.25">
      <c r="A38" s="166" t="str">
        <f t="shared" si="3"/>
        <v>[Interaction Module-25]</v>
      </c>
      <c r="B38" s="89" t="s">
        <v>1287</v>
      </c>
      <c r="C38" s="89" t="s">
        <v>1288</v>
      </c>
      <c r="D38" s="89"/>
      <c r="E38" s="149" t="s">
        <v>1257</v>
      </c>
      <c r="F38" s="166" t="s">
        <v>22</v>
      </c>
      <c r="G38" s="166"/>
      <c r="H38" s="172"/>
    </row>
    <row r="39" spans="1:23" ht="38.25">
      <c r="A39" s="166" t="str">
        <f t="shared" si="3"/>
        <v>[Interaction Module-26]</v>
      </c>
      <c r="B39" s="89" t="s">
        <v>1289</v>
      </c>
      <c r="C39" s="89" t="s">
        <v>1290</v>
      </c>
      <c r="D39" s="89"/>
      <c r="E39" s="149" t="s">
        <v>1257</v>
      </c>
      <c r="F39" s="166" t="s">
        <v>22</v>
      </c>
      <c r="G39" s="166"/>
      <c r="H39" s="172"/>
    </row>
    <row r="40" spans="1:23" ht="51">
      <c r="A40" s="166" t="str">
        <f t="shared" si="3"/>
        <v>[Interaction Module-27]</v>
      </c>
      <c r="B40" s="89" t="s">
        <v>1291</v>
      </c>
      <c r="C40" s="89" t="s">
        <v>1292</v>
      </c>
      <c r="D40" s="89"/>
      <c r="E40" s="149" t="s">
        <v>1257</v>
      </c>
      <c r="F40" s="166" t="s">
        <v>22</v>
      </c>
      <c r="G40" s="166"/>
      <c r="H40" s="172"/>
    </row>
    <row r="41" spans="1:23">
      <c r="A41" s="85"/>
      <c r="B41" s="85" t="s">
        <v>1307</v>
      </c>
      <c r="C41" s="86"/>
      <c r="D41" s="86"/>
      <c r="E41" s="86"/>
      <c r="F41" s="86"/>
      <c r="G41" s="86"/>
      <c r="H41" s="87"/>
    </row>
    <row r="42" spans="1:23" ht="38.25">
      <c r="A42" s="166" t="str">
        <f t="shared" ref="A42:A49" si="4">IF(OR(B42&lt;&gt;"",D42&lt;&gt;""),"["&amp;TEXT($B$2,"##")&amp;"-"&amp;TEXT(ROW()-14,"##")&amp;"]","")</f>
        <v>[Interaction Module-28]</v>
      </c>
      <c r="B42" s="89" t="s">
        <v>1383</v>
      </c>
      <c r="C42" s="89" t="s">
        <v>1382</v>
      </c>
      <c r="D42" s="89" t="s">
        <v>1385</v>
      </c>
      <c r="E42" s="149" t="s">
        <v>1257</v>
      </c>
      <c r="F42" s="166" t="s">
        <v>22</v>
      </c>
      <c r="G42" s="166"/>
      <c r="H42" s="172"/>
    </row>
    <row r="43" spans="1:23" ht="25.5">
      <c r="A43" s="166" t="str">
        <f t="shared" si="4"/>
        <v>[Interaction Module-29]</v>
      </c>
      <c r="B43" s="89" t="s">
        <v>1381</v>
      </c>
      <c r="C43" s="89" t="s">
        <v>1382</v>
      </c>
      <c r="D43" s="89" t="s">
        <v>1385</v>
      </c>
      <c r="E43" s="149" t="s">
        <v>1257</v>
      </c>
      <c r="F43" s="166" t="s">
        <v>22</v>
      </c>
      <c r="G43" s="166"/>
      <c r="H43" s="172"/>
    </row>
    <row r="44" spans="1:23" ht="38.25">
      <c r="A44" s="166" t="str">
        <f t="shared" si="4"/>
        <v>[Interaction Module-30]</v>
      </c>
      <c r="B44" s="89" t="s">
        <v>1384</v>
      </c>
      <c r="C44" s="89" t="s">
        <v>1382</v>
      </c>
      <c r="D44" s="89" t="s">
        <v>1386</v>
      </c>
      <c r="E44" s="149" t="s">
        <v>1257</v>
      </c>
      <c r="F44" s="166" t="s">
        <v>22</v>
      </c>
      <c r="G44" s="166"/>
      <c r="H44" s="172"/>
    </row>
    <row r="45" spans="1:23" ht="38.25">
      <c r="A45" s="166" t="str">
        <f t="shared" si="4"/>
        <v>[Interaction Module-31]</v>
      </c>
      <c r="B45" s="89" t="s">
        <v>1387</v>
      </c>
      <c r="C45" s="89" t="s">
        <v>1382</v>
      </c>
      <c r="D45" s="89" t="s">
        <v>1388</v>
      </c>
      <c r="E45" s="149" t="s">
        <v>1257</v>
      </c>
      <c r="F45" s="166" t="s">
        <v>22</v>
      </c>
      <c r="G45" s="166"/>
      <c r="H45" s="172"/>
    </row>
    <row r="46" spans="1:23" ht="38.25">
      <c r="A46" s="166" t="str">
        <f t="shared" si="4"/>
        <v>[Interaction Module-32]</v>
      </c>
      <c r="B46" s="89" t="s">
        <v>1389</v>
      </c>
      <c r="C46" s="89" t="s">
        <v>1382</v>
      </c>
      <c r="D46" s="89" t="s">
        <v>1390</v>
      </c>
      <c r="E46" s="149" t="s">
        <v>1257</v>
      </c>
      <c r="F46" s="166" t="s">
        <v>22</v>
      </c>
      <c r="G46" s="166"/>
      <c r="H46" s="172"/>
    </row>
    <row r="47" spans="1:23" ht="25.5">
      <c r="A47" s="166" t="str">
        <f t="shared" si="4"/>
        <v>[Interaction Module-33]</v>
      </c>
      <c r="B47" s="89" t="s">
        <v>1391</v>
      </c>
      <c r="C47" s="89" t="s">
        <v>1382</v>
      </c>
      <c r="D47" s="89" t="s">
        <v>1392</v>
      </c>
      <c r="E47" s="149" t="s">
        <v>1257</v>
      </c>
      <c r="F47" s="166" t="s">
        <v>22</v>
      </c>
      <c r="G47" s="166"/>
      <c r="H47" s="172"/>
    </row>
    <row r="48" spans="1:23" ht="38.25">
      <c r="A48" s="166" t="str">
        <f t="shared" si="4"/>
        <v>[Interaction Module-34]</v>
      </c>
      <c r="B48" s="89" t="s">
        <v>1394</v>
      </c>
      <c r="C48" s="89" t="s">
        <v>1382</v>
      </c>
      <c r="D48" s="89" t="s">
        <v>1393</v>
      </c>
      <c r="E48" s="149" t="s">
        <v>1257</v>
      </c>
      <c r="F48" s="166" t="s">
        <v>22</v>
      </c>
      <c r="G48" s="166"/>
      <c r="H48" s="172"/>
    </row>
    <row r="49" spans="1:8" ht="38.25">
      <c r="A49" s="166" t="str">
        <f t="shared" si="4"/>
        <v>[Interaction Module-35]</v>
      </c>
      <c r="B49" s="89" t="s">
        <v>1395</v>
      </c>
      <c r="C49" s="89" t="s">
        <v>1382</v>
      </c>
      <c r="D49" s="89" t="s">
        <v>1396</v>
      </c>
      <c r="E49" s="149" t="s">
        <v>1257</v>
      </c>
      <c r="F49" s="166" t="s">
        <v>22</v>
      </c>
      <c r="G49" s="166"/>
      <c r="H49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>
      <c r="A2" s="69" t="s">
        <v>21</v>
      </c>
      <c r="B2" s="229" t="s">
        <v>1308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>
      <c r="A3" s="71" t="s">
        <v>23</v>
      </c>
      <c r="B3" s="229" t="s">
        <v>1309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>
      <c r="A4" s="69" t="s">
        <v>25</v>
      </c>
      <c r="B4" s="230" t="s">
        <v>48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3.5" thickBot="1">
      <c r="A6" s="78">
        <f>COUNTIF(F10:F982,"Pass")</f>
        <v>21</v>
      </c>
      <c r="B6" s="79">
        <f>COUNTIF(F10:F982,"Fail")</f>
        <v>1</v>
      </c>
      <c r="C6" s="79">
        <f>E6-D6-B6-A6</f>
        <v>0</v>
      </c>
      <c r="D6" s="80">
        <f>COUNTIF(F$10:F$982,"N/A")</f>
        <v>0</v>
      </c>
      <c r="E6" s="228">
        <f>COUNTA(A10:A982)</f>
        <v>22</v>
      </c>
      <c r="F6" s="228"/>
      <c r="G6" s="76"/>
      <c r="H6" s="76"/>
      <c r="I6" s="77"/>
      <c r="J6" s="68" t="s">
        <v>27</v>
      </c>
    </row>
    <row r="7" spans="1:10" s="68" customFormat="1">
      <c r="D7" s="81"/>
      <c r="E7" s="81"/>
      <c r="F7" s="76"/>
      <c r="G7" s="76"/>
      <c r="H7" s="76"/>
      <c r="I7" s="77"/>
    </row>
    <row r="8" spans="1:10" s="68" customForma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>
      <c r="A9" s="85"/>
      <c r="B9" s="85" t="s">
        <v>1310</v>
      </c>
      <c r="C9" s="86"/>
      <c r="D9" s="86"/>
      <c r="E9" s="86"/>
      <c r="F9" s="86"/>
      <c r="G9" s="86"/>
      <c r="H9" s="87"/>
      <c r="I9" s="88"/>
    </row>
    <row r="10" spans="1:10" s="152" customFormat="1" ht="102">
      <c r="A10" s="147" t="str">
        <f>IF(OR(B10&lt;&gt;"",D10&lt;&gt;""),"["&amp;TEXT($B$2,"##")&amp;"-"&amp;TEXT(ROW()-10,"##")&amp;"]","")</f>
        <v>[Book Module-]</v>
      </c>
      <c r="B10" s="147" t="s">
        <v>1311</v>
      </c>
      <c r="C10" s="147" t="s">
        <v>1312</v>
      </c>
      <c r="D10" s="148" t="s">
        <v>1313</v>
      </c>
      <c r="E10" s="149" t="s">
        <v>1257</v>
      </c>
      <c r="F10" s="147" t="s">
        <v>22</v>
      </c>
      <c r="G10" s="189">
        <v>42708</v>
      </c>
      <c r="H10" s="150"/>
      <c r="I10" s="151"/>
    </row>
    <row r="11" spans="1:10" s="152" customFormat="1" ht="51">
      <c r="A11" s="147" t="str">
        <f t="shared" ref="A11:A16" si="0">IF(OR(B11&lt;&gt;"",D11&lt;&gt;""),"["&amp;TEXT($B$2,"##")&amp;"-"&amp;TEXT(ROW()-10,"##")&amp;"]","")</f>
        <v>[Book Module-1]</v>
      </c>
      <c r="B11" s="147" t="s">
        <v>1314</v>
      </c>
      <c r="C11" s="147" t="s">
        <v>1315</v>
      </c>
      <c r="D11" s="148" t="s">
        <v>1316</v>
      </c>
      <c r="E11" s="149" t="s">
        <v>1257</v>
      </c>
      <c r="F11" s="147" t="s">
        <v>22</v>
      </c>
      <c r="G11" s="189">
        <v>42708</v>
      </c>
      <c r="H11" s="150"/>
      <c r="I11" s="151"/>
    </row>
    <row r="12" spans="1:10" s="152" customFormat="1" ht="51">
      <c r="A12" s="147" t="str">
        <f t="shared" si="0"/>
        <v>[Book Module-2]</v>
      </c>
      <c r="B12" s="147" t="s">
        <v>1317</v>
      </c>
      <c r="C12" s="147" t="s">
        <v>1318</v>
      </c>
      <c r="D12" s="148" t="s">
        <v>1319</v>
      </c>
      <c r="E12" s="149" t="s">
        <v>1257</v>
      </c>
      <c r="F12" s="147" t="s">
        <v>22</v>
      </c>
      <c r="G12" s="189">
        <v>42708</v>
      </c>
      <c r="H12" s="150"/>
      <c r="I12" s="151"/>
    </row>
    <row r="13" spans="1:10" s="93" customFormat="1" ht="51">
      <c r="A13" s="89" t="str">
        <f t="shared" si="0"/>
        <v>[Book Module-3]</v>
      </c>
      <c r="B13" s="147" t="s">
        <v>1320</v>
      </c>
      <c r="C13" s="147" t="s">
        <v>1321</v>
      </c>
      <c r="D13" s="148" t="s">
        <v>1322</v>
      </c>
      <c r="E13" s="149" t="s">
        <v>1257</v>
      </c>
      <c r="F13" s="89" t="s">
        <v>22</v>
      </c>
      <c r="G13" s="189">
        <v>42708</v>
      </c>
      <c r="H13" s="91"/>
      <c r="I13" s="92"/>
    </row>
    <row r="14" spans="1:10" s="93" customFormat="1" ht="51">
      <c r="A14" s="166" t="str">
        <f>IF(OR(B14&lt;&gt;"",D14&lt;&gt;""),"["&amp;TEXT($B$2,"##")&amp;"-"&amp;TEXT(ROW()-10,"##")&amp;"]","")</f>
        <v>[Book Module-4]</v>
      </c>
      <c r="B14" s="147" t="s">
        <v>1323</v>
      </c>
      <c r="C14" s="147" t="s">
        <v>1324</v>
      </c>
      <c r="D14" s="148" t="s">
        <v>1325</v>
      </c>
      <c r="E14" s="149" t="s">
        <v>1257</v>
      </c>
      <c r="F14" s="89" t="s">
        <v>22</v>
      </c>
      <c r="G14" s="189">
        <v>42708</v>
      </c>
      <c r="H14" s="91"/>
      <c r="I14" s="92"/>
    </row>
    <row r="15" spans="1:10" s="93" customFormat="1" ht="51">
      <c r="A15" s="166" t="str">
        <f t="shared" si="0"/>
        <v>[Book Module-5]</v>
      </c>
      <c r="B15" s="147" t="s">
        <v>1326</v>
      </c>
      <c r="C15" s="147" t="s">
        <v>1327</v>
      </c>
      <c r="D15" s="148" t="s">
        <v>1328</v>
      </c>
      <c r="E15" s="149" t="s">
        <v>1257</v>
      </c>
      <c r="F15" s="89" t="s">
        <v>22</v>
      </c>
      <c r="G15" s="189">
        <v>42708</v>
      </c>
      <c r="H15" s="91"/>
      <c r="I15" s="92"/>
    </row>
    <row r="16" spans="1:10" ht="51">
      <c r="A16" s="89" t="str">
        <f t="shared" si="0"/>
        <v>[Book Module-6]</v>
      </c>
      <c r="B16" s="89" t="s">
        <v>1329</v>
      </c>
      <c r="C16" s="147" t="s">
        <v>1330</v>
      </c>
      <c r="D16" s="94" t="s">
        <v>1331</v>
      </c>
      <c r="E16" s="149" t="s">
        <v>1257</v>
      </c>
      <c r="F16" s="89" t="s">
        <v>22</v>
      </c>
      <c r="G16" s="189">
        <v>42708</v>
      </c>
      <c r="H16" s="91"/>
      <c r="I16" s="92"/>
    </row>
    <row r="17" spans="1:23" ht="51">
      <c r="A17" s="166" t="str">
        <f>IF(OR(B17&lt;&gt;"",D17&lt;&gt;""),"["&amp;TEXT($B$2,"##")&amp;"-"&amp;TEXT(ROW()-10,"##")&amp;"]","")</f>
        <v>[Book Module-7]</v>
      </c>
      <c r="B17" s="89" t="s">
        <v>1332</v>
      </c>
      <c r="C17" s="147" t="s">
        <v>1333</v>
      </c>
      <c r="D17" s="94" t="s">
        <v>1334</v>
      </c>
      <c r="E17" s="149" t="s">
        <v>1257</v>
      </c>
      <c r="F17" s="89" t="s">
        <v>22</v>
      </c>
      <c r="G17" s="189">
        <v>42708</v>
      </c>
      <c r="H17" s="91"/>
      <c r="I17" s="92"/>
    </row>
    <row r="18" spans="1:23" ht="51">
      <c r="A18" s="166" t="str">
        <f>IF(OR(B18&lt;&gt;"",D18&lt;&gt;""),"["&amp;TEXT($B$2,"##")&amp;"-"&amp;TEXT(ROW()-10,"##")&amp;"]","")</f>
        <v>[Book Module-8]</v>
      </c>
      <c r="B18" s="89" t="s">
        <v>1335</v>
      </c>
      <c r="C18" s="147" t="s">
        <v>1336</v>
      </c>
      <c r="D18" s="94" t="s">
        <v>1337</v>
      </c>
      <c r="E18" s="149" t="s">
        <v>1257</v>
      </c>
      <c r="F18" s="89" t="s">
        <v>22</v>
      </c>
      <c r="G18" s="189">
        <v>42708</v>
      </c>
      <c r="H18" s="91"/>
      <c r="I18" s="92"/>
    </row>
    <row r="19" spans="1:23" ht="51">
      <c r="A19" s="166" t="str">
        <f>IF(OR(B19&lt;&gt;"",D19&lt;&gt;""),"["&amp;TEXT($B$2,"##")&amp;"-"&amp;TEXT(ROW()-10,"##")&amp;"]","")</f>
        <v>[Book Module-9]</v>
      </c>
      <c r="B19" s="89" t="s">
        <v>1338</v>
      </c>
      <c r="C19" s="147" t="s">
        <v>1339</v>
      </c>
      <c r="D19" s="94" t="s">
        <v>1340</v>
      </c>
      <c r="E19" s="149" t="s">
        <v>1257</v>
      </c>
      <c r="F19" s="89" t="s">
        <v>22</v>
      </c>
      <c r="G19" s="189">
        <v>42708</v>
      </c>
      <c r="H19" s="91"/>
      <c r="I19" s="92"/>
    </row>
    <row r="20" spans="1:23" ht="51">
      <c r="A20" s="166" t="str">
        <f>IF(OR(B20&lt;&gt;"",D20&lt;&gt;""),"["&amp;TEXT($B$2,"##")&amp;"-"&amp;TEXT(ROW()-10,"##")&amp;"]","")</f>
        <v>[Book Module-10]</v>
      </c>
      <c r="B20" s="89" t="s">
        <v>1341</v>
      </c>
      <c r="C20" s="147" t="s">
        <v>1342</v>
      </c>
      <c r="D20" s="94" t="s">
        <v>1343</v>
      </c>
      <c r="E20" s="149" t="s">
        <v>1257</v>
      </c>
      <c r="F20" s="89" t="s">
        <v>22</v>
      </c>
      <c r="G20" s="189">
        <v>42708</v>
      </c>
      <c r="H20" s="91"/>
      <c r="I20" s="92"/>
    </row>
    <row r="21" spans="1:23" s="68" customFormat="1">
      <c r="A21" s="86"/>
      <c r="B21" s="85" t="s">
        <v>1344</v>
      </c>
      <c r="C21" s="86"/>
      <c r="D21" s="86"/>
      <c r="E21" s="86"/>
      <c r="F21" s="86"/>
      <c r="G21" s="86"/>
      <c r="H21" s="87"/>
      <c r="I21" s="88"/>
    </row>
    <row r="22" spans="1:23" s="152" customFormat="1" ht="38.25">
      <c r="A22" s="147" t="str">
        <f>IF(OR(B22&lt;&gt;"",D22&lt;&gt;""),"["&amp;TEXT($B$2,"##")&amp;"-"&amp;TEXT(ROW()-11,"##")&amp;"]","")</f>
        <v>[Book Module-11]</v>
      </c>
      <c r="B22" s="147" t="s">
        <v>1345</v>
      </c>
      <c r="C22" s="147" t="s">
        <v>1312</v>
      </c>
      <c r="D22" s="148" t="s">
        <v>1346</v>
      </c>
      <c r="E22" s="149" t="s">
        <v>1257</v>
      </c>
      <c r="F22" s="147" t="s">
        <v>22</v>
      </c>
      <c r="G22" s="189">
        <v>42708</v>
      </c>
      <c r="H22" s="150"/>
      <c r="I22" s="151"/>
    </row>
    <row r="23" spans="1:23" s="152" customFormat="1" ht="38.25">
      <c r="A23" s="147" t="str">
        <f t="shared" ref="A23:A27" si="1">IF(OR(B23&lt;&gt;"",D23&lt;&gt;""),"["&amp;TEXT($B$2,"##")&amp;"-"&amp;TEXT(ROW()-11,"##")&amp;"]","")</f>
        <v>[Book Module-12]</v>
      </c>
      <c r="B23" s="147" t="s">
        <v>1347</v>
      </c>
      <c r="C23" s="147" t="s">
        <v>1312</v>
      </c>
      <c r="D23" s="148" t="s">
        <v>1348</v>
      </c>
      <c r="E23" s="149" t="s">
        <v>1257</v>
      </c>
      <c r="F23" s="147" t="s">
        <v>22</v>
      </c>
      <c r="G23" s="189">
        <v>42708</v>
      </c>
      <c r="H23" s="150"/>
      <c r="I23" s="151"/>
    </row>
    <row r="24" spans="1:23" ht="38.25">
      <c r="A24" s="147" t="str">
        <f t="shared" si="1"/>
        <v>[Book Module-13]</v>
      </c>
      <c r="B24" s="89" t="s">
        <v>1349</v>
      </c>
      <c r="C24" s="147" t="s">
        <v>1350</v>
      </c>
      <c r="D24" s="148" t="s">
        <v>398</v>
      </c>
      <c r="E24" s="149" t="s">
        <v>1257</v>
      </c>
      <c r="F24" s="89" t="s">
        <v>22</v>
      </c>
      <c r="G24" s="189">
        <v>42708</v>
      </c>
      <c r="H24" s="91"/>
      <c r="I24" s="92"/>
    </row>
    <row r="25" spans="1:23" ht="63.75">
      <c r="A25" s="147" t="str">
        <f>IF(OR(B25&lt;&gt;"",D25&lt;&gt;""),"["&amp;TEXT($B$2,"##")&amp;"-"&amp;TEXT(ROW()-11,"##")&amp;"]","")</f>
        <v>[Book Module-14]</v>
      </c>
      <c r="B25" s="89" t="s">
        <v>1351</v>
      </c>
      <c r="C25" s="147" t="s">
        <v>1352</v>
      </c>
      <c r="D25" s="94" t="s">
        <v>1353</v>
      </c>
      <c r="E25" s="149" t="s">
        <v>1257</v>
      </c>
      <c r="F25" s="89" t="s">
        <v>22</v>
      </c>
      <c r="G25" s="189">
        <v>42708</v>
      </c>
      <c r="H25" s="91"/>
      <c r="I25" s="92"/>
    </row>
    <row r="26" spans="1:23" ht="38.25">
      <c r="A26" s="147" t="str">
        <f>IF(OR(B26&lt;&gt;"",D26&lt;&gt;""),"["&amp;TEXT($B$2,"##")&amp;"-"&amp;TEXT(ROW()-11,"##")&amp;"]","")</f>
        <v>[Book Module-15]</v>
      </c>
      <c r="B26" s="89" t="s">
        <v>1354</v>
      </c>
      <c r="C26" s="147" t="s">
        <v>1355</v>
      </c>
      <c r="D26" s="94" t="s">
        <v>398</v>
      </c>
      <c r="E26" s="149" t="s">
        <v>1257</v>
      </c>
      <c r="F26" s="8" t="s">
        <v>22</v>
      </c>
      <c r="G26" s="189">
        <v>42708</v>
      </c>
      <c r="H26" s="91"/>
      <c r="I26" s="92"/>
    </row>
    <row r="27" spans="1:23" ht="51">
      <c r="A27" s="147" t="str">
        <f t="shared" si="1"/>
        <v>[Book Module-16]</v>
      </c>
      <c r="B27" s="89" t="s">
        <v>1356</v>
      </c>
      <c r="C27" s="147" t="s">
        <v>1357</v>
      </c>
      <c r="D27" s="94" t="s">
        <v>1358</v>
      </c>
      <c r="E27" s="149" t="s">
        <v>1257</v>
      </c>
      <c r="F27" s="89" t="s">
        <v>22</v>
      </c>
      <c r="G27" s="189">
        <v>42708</v>
      </c>
      <c r="H27" s="91"/>
      <c r="I27" s="92"/>
    </row>
    <row r="28" spans="1:23" s="68" customFormat="1">
      <c r="A28" s="85"/>
      <c r="B28" s="85" t="s">
        <v>1359</v>
      </c>
      <c r="C28" s="86"/>
      <c r="D28" s="86"/>
      <c r="E28" s="86"/>
      <c r="F28" s="86"/>
      <c r="G28" s="86"/>
      <c r="H28" s="87"/>
      <c r="I28" s="88"/>
    </row>
    <row r="29" spans="1:23" ht="25.5">
      <c r="A29" s="166" t="str">
        <f>IF(OR(B29&lt;&gt;"",D29&lt;&gt;""),"["&amp;TEXT($B$2,"##")&amp;"-"&amp;TEXT(ROW()-12,"##")&amp;"]","")</f>
        <v>[Book Module-17]</v>
      </c>
      <c r="B29" s="89" t="s">
        <v>1360</v>
      </c>
      <c r="C29" s="89" t="s">
        <v>1361</v>
      </c>
      <c r="D29" s="94" t="s">
        <v>1362</v>
      </c>
      <c r="E29" s="149" t="s">
        <v>1257</v>
      </c>
      <c r="F29" s="89" t="s">
        <v>22</v>
      </c>
      <c r="G29" s="189">
        <v>42708</v>
      </c>
      <c r="H29" s="91"/>
      <c r="I29" s="92"/>
    </row>
    <row r="30" spans="1:23" ht="76.5">
      <c r="A30" s="166" t="str">
        <f t="shared" ref="A30:A31" si="2">IF(OR(B30&lt;&gt;"",D30&lt;&gt;""),"["&amp;TEXT($B$2,"##")&amp;"-"&amp;TEXT(ROW()-12,"##")&amp;"]","")</f>
        <v>[Book Module-18]</v>
      </c>
      <c r="B30" s="89" t="s">
        <v>1363</v>
      </c>
      <c r="C30" s="89" t="s">
        <v>1364</v>
      </c>
      <c r="D30" s="94" t="s">
        <v>1365</v>
      </c>
      <c r="E30" s="149" t="s">
        <v>1257</v>
      </c>
      <c r="F30" s="89" t="s">
        <v>22</v>
      </c>
      <c r="G30" s="189">
        <v>42708</v>
      </c>
      <c r="H30" s="91"/>
      <c r="I30" s="92"/>
    </row>
    <row r="31" spans="1:23" ht="25.5">
      <c r="A31" s="166" t="str">
        <f t="shared" si="2"/>
        <v>[Book Module-19]</v>
      </c>
      <c r="B31" s="89" t="s">
        <v>1366</v>
      </c>
      <c r="C31" s="89" t="s">
        <v>1367</v>
      </c>
      <c r="D31" s="148" t="s">
        <v>398</v>
      </c>
      <c r="E31" s="149" t="s">
        <v>1257</v>
      </c>
      <c r="F31" s="89" t="s">
        <v>22</v>
      </c>
      <c r="G31" s="189">
        <v>42708</v>
      </c>
      <c r="H31" s="91"/>
      <c r="I31" s="92"/>
    </row>
    <row r="32" spans="1:23" ht="25.5">
      <c r="A32" s="166" t="str">
        <f>IF(OR(B32&lt;&gt;"",D32&lt;&gt;""),"["&amp;TEXT($B$2,"##")&amp;"-"&amp;TEXT(ROW()-12,"##")&amp;"]","")</f>
        <v>[Book Module-20]</v>
      </c>
      <c r="B32" s="89" t="s">
        <v>1368</v>
      </c>
      <c r="C32" s="89" t="s">
        <v>1369</v>
      </c>
      <c r="D32" s="89" t="s">
        <v>1370</v>
      </c>
      <c r="E32" s="149" t="s">
        <v>1257</v>
      </c>
      <c r="F32" s="89" t="s">
        <v>22</v>
      </c>
      <c r="G32" s="189">
        <v>42708</v>
      </c>
      <c r="H32" s="91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</row>
    <row r="33" spans="1:9" s="170" customFormat="1" ht="38.25">
      <c r="A33" s="166" t="str">
        <f t="shared" ref="A33" si="3">IF(OR(B33&lt;&gt;"",D33&lt;&gt;""),"["&amp;TEXT($B$2,"##")&amp;"-"&amp;TEXT(ROW()-12,"##")&amp;"]","")</f>
        <v>[Book Module-21]</v>
      </c>
      <c r="B33" s="166" t="s">
        <v>1371</v>
      </c>
      <c r="C33" s="89" t="s">
        <v>1372</v>
      </c>
      <c r="D33" s="166" t="s">
        <v>1373</v>
      </c>
      <c r="E33" s="149" t="s">
        <v>1257</v>
      </c>
      <c r="F33" s="166" t="s">
        <v>24</v>
      </c>
      <c r="G33" s="189">
        <v>42708</v>
      </c>
      <c r="H33" s="172"/>
      <c r="I33" s="169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7:F129 F7:F2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3" t="s">
        <v>57</v>
      </c>
    </row>
    <row r="2" spans="1:3" ht="14.25" thickBot="1"/>
    <row r="3" spans="1:3" ht="14.25">
      <c r="A3" s="134" t="s">
        <v>16</v>
      </c>
      <c r="B3" s="135" t="s">
        <v>58</v>
      </c>
      <c r="C3" s="136" t="s">
        <v>59</v>
      </c>
    </row>
    <row r="4" spans="1:3" s="143" customFormat="1" ht="15">
      <c r="A4" s="142" t="s">
        <v>60</v>
      </c>
      <c r="B4" s="141" t="s">
        <v>154</v>
      </c>
      <c r="C4" s="141"/>
    </row>
    <row r="5" spans="1:3" s="143" customFormat="1" ht="15">
      <c r="A5" s="142" t="s">
        <v>61</v>
      </c>
      <c r="B5" s="141" t="s">
        <v>106</v>
      </c>
      <c r="C5" s="141"/>
    </row>
    <row r="6" spans="1:3" s="143" customFormat="1" ht="15">
      <c r="A6" s="142" t="s">
        <v>62</v>
      </c>
      <c r="B6" s="141" t="s">
        <v>92</v>
      </c>
      <c r="C6" s="141"/>
    </row>
    <row r="7" spans="1:3" s="143" customFormat="1" ht="15">
      <c r="A7" s="142" t="s">
        <v>63</v>
      </c>
      <c r="B7" s="141" t="s">
        <v>306</v>
      </c>
      <c r="C7" s="141"/>
    </row>
    <row r="8" spans="1:3" s="143" customFormat="1" ht="15">
      <c r="A8" s="142" t="s">
        <v>64</v>
      </c>
      <c r="B8" s="141" t="s">
        <v>69</v>
      </c>
      <c r="C8" s="141"/>
    </row>
    <row r="9" spans="1:3" s="143" customFormat="1" ht="15">
      <c r="A9" s="142" t="s">
        <v>65</v>
      </c>
      <c r="B9" s="141" t="s">
        <v>73</v>
      </c>
      <c r="C9" s="141"/>
    </row>
    <row r="10" spans="1:3" s="143" customFormat="1" ht="15">
      <c r="A10" s="142" t="s">
        <v>66</v>
      </c>
      <c r="B10" s="141" t="s">
        <v>155</v>
      </c>
      <c r="C10" s="141"/>
    </row>
    <row r="11" spans="1:3" s="143" customFormat="1" ht="15">
      <c r="A11" s="142" t="s">
        <v>67</v>
      </c>
      <c r="B11" s="141" t="s">
        <v>103</v>
      </c>
      <c r="C11" s="141"/>
    </row>
    <row r="12" spans="1:3" s="143" customFormat="1" ht="15">
      <c r="A12" s="142" t="s">
        <v>68</v>
      </c>
      <c r="B12" s="141" t="s">
        <v>332</v>
      </c>
      <c r="C12" s="141"/>
    </row>
    <row r="13" spans="1:3" s="143" customFormat="1" ht="20.25" customHeight="1">
      <c r="A13" s="142" t="s">
        <v>70</v>
      </c>
      <c r="B13" s="144" t="s">
        <v>933</v>
      </c>
      <c r="C13" s="141"/>
    </row>
    <row r="14" spans="1:3" s="143" customFormat="1" ht="15">
      <c r="A14" s="142" t="s">
        <v>71</v>
      </c>
      <c r="B14" s="141" t="s">
        <v>928</v>
      </c>
      <c r="C14" s="141"/>
    </row>
    <row r="15" spans="1:3" s="143" customFormat="1" ht="15">
      <c r="A15" s="142" t="s">
        <v>72</v>
      </c>
      <c r="B15" s="141" t="s">
        <v>120</v>
      </c>
      <c r="C15" s="141"/>
    </row>
    <row r="16" spans="1:3" s="143" customFormat="1" ht="15">
      <c r="A16" s="142" t="s">
        <v>74</v>
      </c>
      <c r="B16" s="141" t="s">
        <v>121</v>
      </c>
      <c r="C16" s="141"/>
    </row>
    <row r="17" spans="1:3" ht="15">
      <c r="A17" s="142" t="s">
        <v>75</v>
      </c>
      <c r="B17" s="141" t="s">
        <v>943</v>
      </c>
      <c r="C17" s="137"/>
    </row>
    <row r="18" spans="1:3" ht="15" customHeight="1">
      <c r="A18" s="142" t="s">
        <v>76</v>
      </c>
      <c r="B18" s="138" t="s">
        <v>130</v>
      </c>
      <c r="C18" s="137"/>
    </row>
    <row r="19" spans="1:3" ht="15" customHeight="1">
      <c r="A19" s="142" t="s">
        <v>77</v>
      </c>
      <c r="B19" s="138" t="s">
        <v>977</v>
      </c>
      <c r="C19" s="137"/>
    </row>
    <row r="20" spans="1:3" ht="16.5" customHeight="1">
      <c r="A20" s="142" t="s">
        <v>78</v>
      </c>
      <c r="B20" s="138" t="s">
        <v>122</v>
      </c>
      <c r="C20" s="137"/>
    </row>
    <row r="21" spans="1:3" ht="15">
      <c r="A21" s="142" t="s">
        <v>79</v>
      </c>
      <c r="B21" s="139" t="s">
        <v>136</v>
      </c>
      <c r="C21" s="137"/>
    </row>
    <row r="22" spans="1:3" ht="15">
      <c r="A22" s="142" t="s">
        <v>80</v>
      </c>
      <c r="B22" s="137" t="s">
        <v>137</v>
      </c>
      <c r="C22" s="137"/>
    </row>
    <row r="23" spans="1:3" ht="15">
      <c r="A23" s="142" t="s">
        <v>81</v>
      </c>
      <c r="B23" s="137" t="s">
        <v>138</v>
      </c>
      <c r="C23" s="137"/>
    </row>
    <row r="24" spans="1:3" ht="15">
      <c r="A24" s="142" t="s">
        <v>82</v>
      </c>
      <c r="B24" s="137" t="s">
        <v>129</v>
      </c>
      <c r="C24" s="137"/>
    </row>
    <row r="25" spans="1:3" ht="15">
      <c r="A25" s="142" t="s">
        <v>83</v>
      </c>
      <c r="B25" s="137" t="s">
        <v>128</v>
      </c>
      <c r="C25" s="137"/>
    </row>
    <row r="26" spans="1:3" ht="15">
      <c r="A26" s="142" t="s">
        <v>84</v>
      </c>
      <c r="B26" s="137" t="s">
        <v>160</v>
      </c>
      <c r="C26" s="137"/>
    </row>
    <row r="27" spans="1:3" ht="15">
      <c r="A27" s="142" t="s">
        <v>85</v>
      </c>
      <c r="B27" s="137" t="s">
        <v>191</v>
      </c>
      <c r="C27" s="137"/>
    </row>
    <row r="28" spans="1:3" ht="15">
      <c r="A28" s="142" t="s">
        <v>86</v>
      </c>
      <c r="B28" s="137" t="s">
        <v>347</v>
      </c>
      <c r="C28" s="137"/>
    </row>
    <row r="29" spans="1:3" ht="15">
      <c r="A29" s="142" t="s">
        <v>87</v>
      </c>
      <c r="B29" s="137" t="s">
        <v>948</v>
      </c>
      <c r="C29" s="137"/>
    </row>
    <row r="30" spans="1:3" ht="15">
      <c r="A30" s="140" t="s">
        <v>88</v>
      </c>
      <c r="B30" s="137" t="s">
        <v>238</v>
      </c>
      <c r="C30" s="137"/>
    </row>
    <row r="31" spans="1:3" ht="15">
      <c r="A31" s="140" t="s">
        <v>89</v>
      </c>
      <c r="B31" s="137" t="s">
        <v>239</v>
      </c>
      <c r="C31" s="137"/>
    </row>
    <row r="32" spans="1:3" ht="15">
      <c r="A32" s="140" t="s">
        <v>90</v>
      </c>
      <c r="B32" s="137" t="s">
        <v>242</v>
      </c>
      <c r="C32" s="137"/>
    </row>
    <row r="33" spans="1:3" ht="15">
      <c r="A33" s="140" t="s">
        <v>91</v>
      </c>
      <c r="B33" s="137" t="s">
        <v>477</v>
      </c>
      <c r="C33" s="137"/>
    </row>
    <row r="34" spans="1:3" ht="15">
      <c r="A34" s="140" t="s">
        <v>927</v>
      </c>
      <c r="B34" s="137"/>
      <c r="C34" s="137"/>
    </row>
    <row r="35" spans="1:3" ht="15">
      <c r="A35" s="140" t="s">
        <v>929</v>
      </c>
      <c r="B35" s="137"/>
      <c r="C35" s="137"/>
    </row>
    <row r="36" spans="1:3" ht="15">
      <c r="A36" s="140" t="s">
        <v>934</v>
      </c>
      <c r="B36" s="137"/>
      <c r="C36" s="137"/>
    </row>
    <row r="37" spans="1:3" ht="15">
      <c r="A37" s="140" t="s">
        <v>942</v>
      </c>
      <c r="B37" s="137"/>
      <c r="C37" s="137"/>
    </row>
    <row r="38" spans="1:3" ht="15">
      <c r="A38" s="140" t="s">
        <v>976</v>
      </c>
      <c r="B38" s="137"/>
      <c r="C38" s="1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Admin Module</vt:lpstr>
      <vt:lpstr>Account Module</vt:lpstr>
      <vt:lpstr>Group Module</vt:lpstr>
      <vt:lpstr>Post Management Module</vt:lpstr>
      <vt:lpstr>Interaction Module</vt:lpstr>
      <vt:lpstr>Book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Hải Chu Minh</cp:lastModifiedBy>
  <dcterms:created xsi:type="dcterms:W3CDTF">2016-12-02T07:01:30Z</dcterms:created>
  <dcterms:modified xsi:type="dcterms:W3CDTF">2016-12-10T01:33:12Z</dcterms:modified>
  <cp:category>BM</cp:category>
</cp:coreProperties>
</file>