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E:\201609JS02\WIP\Users\HaiCM\"/>
    </mc:Choice>
  </mc:AlternateContent>
  <bookViews>
    <workbookView xWindow="0" yWindow="0" windowWidth="15360" windowHeight="7530" tabRatio="821" firstSheet="3" activeTab="7"/>
  </bookViews>
  <sheets>
    <sheet name="Cover" sheetId="1" r:id="rId1"/>
    <sheet name="Test case List" sheetId="2" r:id="rId2"/>
    <sheet name="Account Module" sheetId="3" r:id="rId3"/>
    <sheet name="Interaction Module" sheetId="10" r:id="rId4"/>
    <sheet name="Book Module" sheetId="9" r:id="rId5"/>
    <sheet name="Admin Module" sheetId="4" r:id="rId6"/>
    <sheet name="Group Module" sheetId="7" r:id="rId7"/>
    <sheet name="Post Management Module" sheetId="8" r:id="rId8"/>
    <sheet name="Message Rules" sheetId="6" r:id="rId9"/>
    <sheet name="Test Report" sheetId="5" r:id="rId10"/>
  </sheets>
  <definedNames>
    <definedName name="_xlnm._FilterDatabase" localSheetId="2" hidden="1">'Account Module'!$A$8:$H$30</definedName>
    <definedName name="_xlnm._FilterDatabase" localSheetId="5" hidden="1">'Admin Module'!$A$8:$H$22</definedName>
    <definedName name="_xlnm._FilterDatabase" localSheetId="6" hidden="1">'Group Module'!$A$8:$H$166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A6" i="7" l="1"/>
  <c r="A160" i="7"/>
  <c r="A161" i="7"/>
  <c r="A162" i="7"/>
  <c r="A163" i="7"/>
  <c r="A164" i="7"/>
  <c r="A165" i="7"/>
  <c r="A166" i="7"/>
  <c r="A159" i="7"/>
  <c r="A50" i="7" l="1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49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2" i="7"/>
  <c r="A101" i="7"/>
  <c r="A100" i="7"/>
  <c r="A99" i="7"/>
  <c r="A98" i="7"/>
  <c r="A97" i="7"/>
  <c r="A96" i="7"/>
  <c r="A95" i="7"/>
  <c r="A94" i="7"/>
  <c r="A93" i="7"/>
  <c r="A92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45" i="7"/>
  <c r="A45" i="10" l="1"/>
  <c r="A37" i="10"/>
  <c r="A38" i="10"/>
  <c r="A39" i="10"/>
  <c r="A40" i="10"/>
  <c r="A41" i="10"/>
  <c r="A42" i="10"/>
  <c r="A43" i="10"/>
  <c r="A36" i="10"/>
  <c r="A26" i="10"/>
  <c r="A27" i="10"/>
  <c r="A28" i="10"/>
  <c r="A30" i="10"/>
  <c r="A31" i="10"/>
  <c r="A33" i="10"/>
  <c r="A34" i="10"/>
  <c r="A16" i="10"/>
  <c r="A25" i="10"/>
  <c r="A24" i="10"/>
  <c r="A23" i="10"/>
  <c r="A22" i="10"/>
  <c r="A21" i="10"/>
  <c r="A19" i="10"/>
  <c r="A18" i="10"/>
  <c r="A15" i="10"/>
  <c r="A14" i="10"/>
  <c r="A13" i="10"/>
  <c r="A12" i="10"/>
  <c r="A11" i="10"/>
  <c r="A10" i="10"/>
  <c r="D6" i="10"/>
  <c r="B6" i="10"/>
  <c r="A6" i="10"/>
  <c r="A26" i="9"/>
  <c r="A25" i="9"/>
  <c r="A24" i="9"/>
  <c r="A32" i="9"/>
  <c r="A30" i="9"/>
  <c r="A31" i="9"/>
  <c r="A29" i="9"/>
  <c r="A23" i="9"/>
  <c r="A27" i="9"/>
  <c r="A22" i="9"/>
  <c r="A10" i="9"/>
  <c r="A20" i="9"/>
  <c r="A19" i="9"/>
  <c r="A18" i="9"/>
  <c r="A17" i="9"/>
  <c r="E6" i="10" l="1"/>
  <c r="C6" i="10" s="1"/>
  <c r="A33" i="9" l="1"/>
  <c r="A16" i="9"/>
  <c r="A15" i="9"/>
  <c r="A14" i="9"/>
  <c r="A13" i="9"/>
  <c r="A12" i="9"/>
  <c r="A11" i="9"/>
  <c r="D6" i="9"/>
  <c r="B6" i="9"/>
  <c r="A6" i="9"/>
  <c r="E6" i="9" l="1"/>
  <c r="C6" i="9" s="1"/>
  <c r="A38" i="3"/>
  <c r="A16" i="3"/>
  <c r="A104" i="8" l="1"/>
  <c r="A103" i="8"/>
  <c r="A102" i="8"/>
  <c r="A85" i="8"/>
  <c r="A29" i="8"/>
  <c r="A28" i="8"/>
  <c r="A27" i="8"/>
  <c r="A58" i="8"/>
  <c r="A59" i="8"/>
  <c r="A60" i="8"/>
  <c r="A84" i="8"/>
  <c r="A52" i="8"/>
  <c r="A53" i="8"/>
  <c r="A54" i="8"/>
  <c r="A55" i="8"/>
  <c r="A56" i="8"/>
  <c r="A57" i="8"/>
  <c r="A21" i="8"/>
  <c r="A22" i="8"/>
  <c r="A23" i="8"/>
  <c r="A24" i="8"/>
  <c r="A25" i="8"/>
  <c r="A26" i="8"/>
  <c r="A83" i="8"/>
  <c r="A68" i="8"/>
  <c r="A37" i="8"/>
  <c r="A67" i="8"/>
  <c r="A36" i="8"/>
  <c r="A46" i="7" l="1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1" i="7"/>
  <c r="A42" i="7"/>
  <c r="A40" i="7"/>
  <c r="A43" i="7"/>
  <c r="A44" i="7"/>
  <c r="A11" i="7"/>
  <c r="A108" i="8"/>
  <c r="A107" i="8"/>
  <c r="A89" i="8"/>
  <c r="A88" i="8"/>
  <c r="A35" i="8"/>
  <c r="A34" i="8"/>
  <c r="A66" i="8"/>
  <c r="A65" i="8"/>
  <c r="A100" i="8"/>
  <c r="A99" i="8"/>
  <c r="A81" i="8"/>
  <c r="A80" i="8"/>
  <c r="A98" i="8"/>
  <c r="A97" i="8"/>
  <c r="A78" i="8"/>
  <c r="A79" i="8"/>
  <c r="A63" i="8"/>
  <c r="A62" i="8"/>
  <c r="A32" i="8"/>
  <c r="A31" i="8"/>
  <c r="A14" i="8"/>
  <c r="A13" i="8"/>
  <c r="A12" i="8"/>
  <c r="A96" i="3"/>
  <c r="A97" i="3"/>
  <c r="A98" i="3"/>
  <c r="A99" i="3"/>
  <c r="A100" i="3"/>
  <c r="A101" i="3"/>
  <c r="A85" i="3"/>
  <c r="A86" i="3"/>
  <c r="A37" i="3"/>
  <c r="A31" i="3"/>
  <c r="A32" i="3"/>
  <c r="A33" i="3"/>
  <c r="A34" i="3"/>
  <c r="A35" i="3"/>
  <c r="A36" i="3"/>
  <c r="A14" i="3"/>
  <c r="A13" i="3"/>
  <c r="A12" i="3"/>
  <c r="A11" i="3"/>
  <c r="A15" i="3"/>
  <c r="A113" i="8"/>
  <c r="A112" i="8"/>
  <c r="A111" i="8"/>
  <c r="A110" i="8"/>
  <c r="A109" i="8"/>
  <c r="A106" i="8"/>
  <c r="A105" i="8"/>
  <c r="A101" i="8"/>
  <c r="A96" i="8"/>
  <c r="A94" i="8"/>
  <c r="A92" i="8"/>
  <c r="A93" i="8"/>
  <c r="A91" i="8"/>
  <c r="A90" i="8"/>
  <c r="A87" i="8"/>
  <c r="A86" i="8"/>
  <c r="A82" i="8"/>
  <c r="A77" i="8"/>
  <c r="A45" i="8"/>
  <c r="A61" i="8"/>
  <c r="A30" i="8"/>
  <c r="A20" i="8"/>
  <c r="A74" i="8"/>
  <c r="A73" i="8"/>
  <c r="A72" i="8"/>
  <c r="A71" i="8"/>
  <c r="A70" i="8"/>
  <c r="A69" i="8"/>
  <c r="A64" i="8"/>
  <c r="A51" i="8"/>
  <c r="A50" i="8"/>
  <c r="A49" i="8"/>
  <c r="A48" i="8"/>
  <c r="A47" i="8"/>
  <c r="A33" i="8"/>
  <c r="A46" i="8"/>
  <c r="A43" i="8"/>
  <c r="A15" i="8"/>
  <c r="A16" i="8"/>
  <c r="A17" i="8"/>
  <c r="A18" i="8"/>
  <c r="A19" i="8"/>
  <c r="A38" i="8"/>
  <c r="A39" i="8"/>
  <c r="A40" i="8"/>
  <c r="A41" i="8"/>
  <c r="A42" i="8"/>
  <c r="A11" i="8"/>
  <c r="E6" i="7" l="1"/>
  <c r="C6" i="7" s="1"/>
  <c r="A115" i="3"/>
  <c r="A114" i="3"/>
  <c r="A111" i="3"/>
  <c r="A110" i="3"/>
  <c r="A108" i="3"/>
  <c r="A107" i="3"/>
  <c r="A106" i="3"/>
  <c r="A105" i="3"/>
  <c r="A95" i="3"/>
  <c r="A94" i="3"/>
  <c r="A90" i="3"/>
  <c r="A89" i="3"/>
  <c r="A88" i="3"/>
  <c r="A84" i="3"/>
  <c r="A83" i="3"/>
  <c r="A80" i="3"/>
  <c r="A79" i="3"/>
  <c r="A78" i="3"/>
  <c r="A81" i="3"/>
  <c r="A77" i="3"/>
  <c r="A76" i="3"/>
  <c r="A75" i="3"/>
  <c r="A56" i="3"/>
  <c r="A55" i="3"/>
  <c r="A57" i="3"/>
  <c r="A54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8" i="3"/>
  <c r="A59" i="3"/>
  <c r="A30" i="3"/>
  <c r="A39" i="3"/>
  <c r="A17" i="3" l="1"/>
  <c r="A46" i="3"/>
  <c r="A47" i="3"/>
  <c r="A47" i="4"/>
  <c r="A46" i="4"/>
  <c r="A113" i="3"/>
  <c r="A112" i="3"/>
  <c r="A109" i="3"/>
  <c r="A104" i="3"/>
  <c r="A103" i="3"/>
  <c r="A102" i="3"/>
  <c r="D6" i="8"/>
  <c r="B6" i="8"/>
  <c r="A6" i="8"/>
  <c r="A17" i="4"/>
  <c r="A18" i="4"/>
  <c r="D6" i="7"/>
  <c r="B6" i="7"/>
  <c r="D13" i="5"/>
  <c r="A72" i="4"/>
  <c r="A71" i="4"/>
  <c r="A70" i="4"/>
  <c r="A69" i="4"/>
  <c r="A68" i="4"/>
  <c r="A67" i="4"/>
  <c r="A66" i="4"/>
  <c r="A65" i="4"/>
  <c r="A63" i="4"/>
  <c r="A62" i="4"/>
  <c r="A61" i="4"/>
  <c r="A60" i="4"/>
  <c r="A59" i="4"/>
  <c r="A58" i="4"/>
  <c r="A57" i="4"/>
  <c r="A54" i="4"/>
  <c r="A55" i="4"/>
  <c r="A53" i="4"/>
  <c r="A52" i="4"/>
  <c r="A51" i="4"/>
  <c r="A50" i="4"/>
  <c r="A49" i="4"/>
  <c r="A45" i="4"/>
  <c r="A43" i="4"/>
  <c r="A44" i="4"/>
  <c r="A42" i="4"/>
  <c r="A41" i="4"/>
  <c r="A48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4" i="4"/>
  <c r="A19" i="4"/>
  <c r="A24" i="3"/>
  <c r="A23" i="3"/>
  <c r="A16" i="4"/>
  <c r="A15" i="4"/>
  <c r="A14" i="4"/>
  <c r="A13" i="4"/>
  <c r="A12" i="4"/>
  <c r="A20" i="4"/>
  <c r="A11" i="4"/>
  <c r="A52" i="3"/>
  <c r="A51" i="3"/>
  <c r="A50" i="3"/>
  <c r="A92" i="3"/>
  <c r="A91" i="3"/>
  <c r="A87" i="3"/>
  <c r="A53" i="3"/>
  <c r="A44" i="3"/>
  <c r="A49" i="3"/>
  <c r="A48" i="3"/>
  <c r="A45" i="3"/>
  <c r="A43" i="3"/>
  <c r="A42" i="3"/>
  <c r="A41" i="3"/>
  <c r="A40" i="3"/>
  <c r="A18" i="3"/>
  <c r="A25" i="3"/>
  <c r="A22" i="3"/>
  <c r="A21" i="3"/>
  <c r="A20" i="3"/>
  <c r="A19" i="3"/>
  <c r="A26" i="3"/>
  <c r="C6" i="1"/>
  <c r="C4" i="5"/>
  <c r="C5" i="5" s="1"/>
  <c r="C3" i="5"/>
  <c r="A6" i="3"/>
  <c r="D11" i="5" s="1"/>
  <c r="B6" i="3"/>
  <c r="E11" i="5" s="1"/>
  <c r="A10" i="3"/>
  <c r="A28" i="3"/>
  <c r="D6" i="3"/>
  <c r="G11" i="5" s="1"/>
  <c r="A6" i="4"/>
  <c r="D12" i="5" s="1"/>
  <c r="B6" i="4"/>
  <c r="E12" i="5"/>
  <c r="A10" i="4"/>
  <c r="A22" i="4"/>
  <c r="D6" i="4"/>
  <c r="G12" i="5"/>
  <c r="D3" i="2"/>
  <c r="D4" i="2"/>
  <c r="C11" i="5"/>
  <c r="C12" i="5"/>
  <c r="E6" i="4"/>
  <c r="H12" i="5" s="1"/>
  <c r="C6" i="4" l="1"/>
  <c r="F12" i="5" s="1"/>
  <c r="E15" i="5"/>
  <c r="G15" i="5"/>
  <c r="D15" i="5"/>
  <c r="E6" i="8"/>
  <c r="C6" i="8" s="1"/>
  <c r="E6" i="3"/>
  <c r="H11" i="5" s="1"/>
  <c r="H15" i="5" s="1"/>
  <c r="C6" i="3" l="1"/>
  <c r="F11" i="5" s="1"/>
  <c r="F15" i="5" s="1"/>
  <c r="E17" i="5"/>
  <c r="E18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<sst xmlns="http://schemas.openxmlformats.org/spreadsheetml/2006/main" count="2390" uniqueCount="950">
  <si>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</si>
  <si>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</si>
  <si>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</si>
  <si>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</si>
  <si>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</si>
  <si>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</si>
  <si>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</si>
  <si>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</si>
  <si>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</si>
  <si>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</si>
  <si>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</si>
  <si>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</si>
  <si>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</si>
  <si>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</si>
  <si>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</si>
  <si>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</si>
  <si>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</si>
  <si>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</si>
  <si>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</si>
  <si>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</si>
  <si>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</si>
  <si>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</si>
  <si>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</si>
  <si>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</si>
  <si>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</si>
  <si>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</si>
  <si>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</si>
  <si>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</si>
  <si>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</si>
  <si>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</si>
  <si>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</si>
  <si>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</si>
  <si>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</si>
  <si>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</si>
  <si>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</si>
  <si>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</si>
  <si>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</si>
  <si>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</si>
  <si>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</si>
  <si>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</si>
  <si>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</si>
  <si>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</si>
  <si>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</si>
  <si>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</si>
  <si>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</si>
  <si>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</si>
  <si>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</si>
  <si>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</si>
  <si>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</si>
  <si>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</si>
  <si>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</si>
  <si>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</si>
  <si>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</si>
  <si>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</si>
  <si>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</si>
  <si>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</si>
  <si>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</si>
  <si>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</si>
  <si>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</si>
  <si>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</si>
  <si>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</si>
  <si>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</si>
  <si>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</si>
  <si>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</si>
  <si>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</si>
  <si>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</si>
  <si>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</si>
  <si>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</si>
  <si>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</si>
  <si>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</si>
  <si>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</si>
  <si>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</si>
  <si>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</si>
  <si>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</si>
  <si>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</si>
  <si>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</si>
  <si>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</si>
  <si>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</si>
  <si>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</si>
  <si>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</si>
  <si>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</si>
  <si>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</si>
  <si>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</si>
  <si>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</si>
  <si>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</si>
  <si>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</si>
  <si>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</si>
  <si>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</si>
  <si>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</si>
  <si>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</si>
  <si>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</si>
  <si>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</si>
  <si>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</si>
  <si>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</si>
  <si>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</si>
  <si>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</si>
  <si>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</si>
  <si>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</si>
  <si>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</si>
  <si>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</si>
  <si>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</si>
  <si>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</si>
  <si>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</si>
  <si>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</si>
  <si>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</si>
  <si>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</si>
  <si>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</si>
  <si>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</si>
  <si>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</si>
  <si>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</si>
  <si>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</si>
  <si>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</si>
  <si>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1.The admin page view form is displayed with the following informaion:
- "Username" field
- "Password" field
- Remember me button
- "Login" button</t>
  </si>
  <si>
    <t>1. Enter the admin page</t>
  </si>
  <si>
    <t>1. Enter the admin page
2. Click on "Đăng nhập" button</t>
  </si>
  <si>
    <t>1. Enter the admin page
2. Input "123456789" to "Mật khẩu" field</t>
  </si>
  <si>
    <t>1. The admin page is displayed
2. "123456789" is encoded "••••••"</t>
  </si>
  <si>
    <t>Check admin login when admin input correct Email and password</t>
  </si>
  <si>
    <t>1. The admin page is displayed 
2. Login successfully
3. The admin dashboard page is displayed.</t>
  </si>
  <si>
    <t>Check admin login when admin input Email empty</t>
  </si>
  <si>
    <t>1.Enter the admin page
2. Input username "yennthse03171"
password "123456789"
3.Click "Đăng nhập" button</t>
  </si>
  <si>
    <t>1. Enter the admin page
2. Input:
+ Email : 
+ Password : 123456789
3. Click "Đăng nhập" button</t>
  </si>
  <si>
    <t>1. Enter the admin page
2. Input:
+ Email : YenNTHSE03171@fpt.edu.vn
+ Password : 
3. Click "Đăng nhập" button</t>
  </si>
  <si>
    <r>
      <t xml:space="preserve">1. The admin page is displayed 
2. Display message </t>
    </r>
    <r>
      <rPr>
        <b/>
        <sz val="10"/>
        <color indexed="8"/>
        <rFont val="Tahoma"/>
        <family val="2"/>
      </rPr>
      <t>MS01</t>
    </r>
  </si>
  <si>
    <t>Check user and author login when user or author input wrong Email and wrong password</t>
  </si>
  <si>
    <t>1. Enter the admin page
2. Input:
+ Email:  YenNTHSE03171@fpt.edu.vn
+ Password: 123def
3. Click "Đăng nhập" button</t>
  </si>
  <si>
    <t>Check admin login when admin input correct Email and wrong Password</t>
  </si>
  <si>
    <t>Check admin login when admin input wrong Email and correct Password</t>
  </si>
  <si>
    <t>1. Enter the admin page
2. Input:
+ Email: YenNTHfpt.edu.vn
+ Password: 123456789
3. Click "Đăng nhập" button</t>
  </si>
  <si>
    <t xml:space="preserve">Check admin login when admin don't input anything and click "Đăng nhập" button 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</si>
  <si>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</si>
  <si>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</si>
  <si>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</si>
  <si>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Admin Dashboard module</t>
  </si>
  <si>
    <t>Test viewing Admin Dashboard .</t>
  </si>
  <si>
    <t>1. Enter the admin page
2. Login with admin role</t>
  </si>
  <si>
    <t>Test Admin when admin click "Quản lý tác giả" button in slidebar</t>
  </si>
  <si>
    <t>1. Enter the admin page
2. Click "Quản lý tác giả" button in slidebar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</si>
  <si>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</si>
  <si>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1. Admin "Quản lý tác giả" is displayed.
2. Content about author management is displayed with list following :
- Statistic list : total authors, total of new authors
- Search texbox 
- Table : list of user (name of user, email, image, action)</t>
  </si>
  <si>
    <t>Test Admin when admin click on Search textbox to search author .</t>
  </si>
  <si>
    <t xml:space="preserve">1. Enter the admin page
2. Click "Quản lý tác giả" button in slidebar
3. Click "Tìm kiếm" textbox 
4. Input </t>
  </si>
  <si>
    <t>Test Admin when admin click "Quản lý sách" button in slidebar</t>
  </si>
  <si>
    <t>1. Enter the admin page
2. Click "Quản lý sách" button in slidebar</t>
  </si>
  <si>
    <t xml:space="preserve">Test Admin when admin click "Thêm sách" button </t>
  </si>
  <si>
    <t>1. Admin "Quản lý sách" page is displayed.
2. Content about book management is displayed with list following :
- Statistic list : total books
- Search texbox 
- "Thêm sách" button
- Table : list of books (name of book,author, categories, Release day, publishers, description, action.</t>
  </si>
  <si>
    <t xml:space="preserve">Test Admin when admin don't input anything and click "Thêm" button  </t>
  </si>
  <si>
    <t>1. Enter the admin page
2. Click "Thêm sách" button 
3. Don't input anything .
3. Clcik "Thêm" button</t>
  </si>
  <si>
    <t>Test Admin when admin don't input book's name on "Tên sách" textbox and click "Thêm" button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</si>
  <si>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MS15</t>
    </r>
  </si>
  <si>
    <t>Test Admin when admin don't input author's name on "Tác giả" textbox and click "Thêm" button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</si>
  <si>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MS16</t>
    </r>
  </si>
  <si>
    <t>Test Admin when admin  can not choose categories and click "Thêm" button</t>
  </si>
  <si>
    <t>Bạn chưa chọn thể loại sách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</si>
  <si>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MS17</t>
    </r>
  </si>
  <si>
    <t>Test Admin when admin does not select date and click "Thêm" button</t>
  </si>
  <si>
    <t xml:space="preserve">1. Enter the admin page
2. Book's name : 
3. Click "Thêm" button </t>
  </si>
  <si>
    <t xml:space="preserve">Bạn chưa chọn ngày tháng </t>
  </si>
  <si>
    <t>Test Admin when admin don't input publisher's name on "Nhà xuất bản" textbox and click "Thêm" button</t>
  </si>
  <si>
    <t>Test Admin when admin don't input description on "Miêu tả" textbox and click "Thêm" button</t>
  </si>
  <si>
    <t>Test Admin when admin don't click "Thêm file" to add image of book and click "Thêm" button</t>
  </si>
  <si>
    <t xml:space="preserve">1. Enter the admin page
2. Author's name:
3. Click "Thêm" button </t>
  </si>
  <si>
    <t xml:space="preserve">1. Enter the admin page
2.The author can not choose categories
3. Click "Thêm" button </t>
  </si>
  <si>
    <t xml:space="preserve">1. Enter the admin page
2. The author does not select date 
3. Click "Thêm" button </t>
  </si>
  <si>
    <t xml:space="preserve">1. Enter the admin page
2. Publisher's name:
3. Click "Thêm" button </t>
  </si>
  <si>
    <t xml:space="preserve">1. Enter the admin page
2. Description:
3. Click "Thêm" button </t>
  </si>
  <si>
    <t xml:space="preserve">Bạn chưa có ảnh cho sách </t>
  </si>
  <si>
    <t>Test Admin when admin enter incorrectly format book's name  and click "Thêm" button</t>
  </si>
  <si>
    <t xml:space="preserve">1. Enter the admin page
2. Book's name: Sau!@#123
3. Click "Thêm" button </t>
  </si>
  <si>
    <t>Bạn chưa nhập tên sách hoặc tên sách sai định dạng</t>
  </si>
  <si>
    <t>Test Admin when admin enter incorrectly format author's name  and click "Thêm" button</t>
  </si>
  <si>
    <t xml:space="preserve">1. Enter the admin page
2. Author's name: Yen!@#123
3. Click "Thêm" button </t>
  </si>
  <si>
    <t>Bạn chưa nhập tên tác giả hoặc tên tác giả sai định dạng</t>
  </si>
  <si>
    <t>Test Admin when admin enter incorrectly format publisher's name  and click "Thêm" button</t>
  </si>
  <si>
    <t xml:space="preserve">1. Enter the admin page
2. Publisher's name: Kim Đồng!@#123
3. Click "Thêm" button </t>
  </si>
  <si>
    <t>Bạn chưa nhập tên nhà xuất bản hoặc tên nhà xuất bản sai định dạng</t>
  </si>
  <si>
    <t>Test Admin when admin don't input anything and click "Tìm" button</t>
  </si>
  <si>
    <t>1. Admin "Quản lý sách" page is displayed.
2. Admin "Quản lý sách" page is reload and displayed .</t>
  </si>
  <si>
    <t xml:space="preserve">1. Enter the admin page
2. "Tìm kiếm" textbox : 
</t>
  </si>
  <si>
    <t xml:space="preserve">Test Admin when admin input correctly </t>
  </si>
  <si>
    <t>Test Admin when admin click "Hủy" button</t>
  </si>
  <si>
    <t>Input all correctly</t>
  </si>
  <si>
    <t>Add book correctly and switch to statistical books table.</t>
  </si>
  <si>
    <t>Click "Hủy" button</t>
  </si>
  <si>
    <t>Statistical books table is displayed.</t>
  </si>
  <si>
    <t>Test Admin when admin click "Thêm thể loại" button</t>
  </si>
  <si>
    <t>Click "Thêm thể loại" button</t>
  </si>
  <si>
    <t>Popup add category appear.</t>
  </si>
  <si>
    <t>Test Admin when admin don't input "Tên thể loại" on category textbox and click "Thêm" button</t>
  </si>
  <si>
    <t>1. Category textbox: 
2. Click "Thêm" button</t>
  </si>
  <si>
    <t xml:space="preserve">Test Admin when admin input correctly category </t>
  </si>
  <si>
    <t>1. Category textbox: "Kinh dị"
2. Click "Thêm" button</t>
  </si>
  <si>
    <t>Test Admin when admin search and don't have data ( 0 record)</t>
  </si>
  <si>
    <t xml:space="preserve">Admin search but don't have data. 
</t>
  </si>
  <si>
    <t>Datagrid  only display header and does not display the  scroll.</t>
  </si>
  <si>
    <t>Test Admin when admin search and have 1 record</t>
  </si>
  <si>
    <t xml:space="preserve">Admin search and have 1 record
</t>
  </si>
  <si>
    <t>Datagrid  display header and 1 line record, corresponding to the column in the DB field, Prev and Next button disabled</t>
  </si>
  <si>
    <t>Test Admin when admin search and have 10 record</t>
  </si>
  <si>
    <t>Test Admin when admin search and have &gt; 10 record</t>
  </si>
  <si>
    <t>Datagrid  display header and 10 line record, corresponding to the column in the DB field, Prev and Next button disabled</t>
  </si>
  <si>
    <t>Datagrid  display header and 10 line record (record 1 to 10), corresponding to the column in the DB field, Prev and Next button enabled.</t>
  </si>
  <si>
    <t xml:space="preserve">Admin search and have 10 record
</t>
  </si>
  <si>
    <t>Admin search and have &gt; 10 record</t>
  </si>
  <si>
    <t>Test Admin when admin click "Sửa" button</t>
  </si>
  <si>
    <t xml:space="preserve">Admin click "Sửa" button </t>
  </si>
  <si>
    <t>Edit book page is displayed.</t>
  </si>
  <si>
    <t>Test Admin when admin don't edit and click "Lưu" button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</si>
  <si>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</si>
  <si>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</si>
  <si>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 xml:space="preserve">1. Don't edit anything 
2. Admin click "Lưu" button </t>
  </si>
  <si>
    <t xml:space="preserve">Admin click "Xóa" button </t>
  </si>
  <si>
    <t>Test Admin when admin want to delete a book and click "Xóa" button</t>
  </si>
  <si>
    <t>1. Admin click "Xóa" button 
2. Click "OK" button</t>
  </si>
  <si>
    <t>This book will be deleted successfully</t>
  </si>
  <si>
    <t>Slides Management  module</t>
  </si>
  <si>
    <t>Books Management  module</t>
  </si>
  <si>
    <t>Authors Management  module</t>
  </si>
  <si>
    <t xml:space="preserve"> Admin Add book page is displayed.</t>
  </si>
  <si>
    <t xml:space="preserve"> Click "Thêm sách" button </t>
  </si>
  <si>
    <t>Test Admin when admin click "Quản lý Slide" button in slidebar</t>
  </si>
  <si>
    <t>1. Admin "Quản lý slide" page is displayed.
2. Content about slide management is displayed with list following :
- Search texbox 
- "Thêm slide" button
- Table : list of slides (image of slide, description, on button, off button, edit button, delete button.</t>
  </si>
  <si>
    <t>1. Enter the admin page
2. Click "Quản lý slide" button in slidebar</t>
  </si>
  <si>
    <t xml:space="preserve">Test Admin when admin click "Thêm slide" button </t>
  </si>
  <si>
    <t>Admin click "Thêm slide" button</t>
  </si>
  <si>
    <t>Popup add slide will be displayed.</t>
  </si>
  <si>
    <t xml:space="preserve">Admin don't input anything and click "Thêm" button </t>
  </si>
  <si>
    <t xml:space="preserve"> Admin search and have 1 record</t>
  </si>
  <si>
    <t xml:space="preserve"> Admin search and have 10 record
</t>
  </si>
  <si>
    <t>Publishers Management  module</t>
  </si>
  <si>
    <t>Test Admin when admin click "Quản lý Nhà xuất bản " button in slidebar</t>
  </si>
  <si>
    <t>1. Enter the admin page
2. Click "Quản lý Nhà xuất bản " button in slidebar</t>
  </si>
  <si>
    <t xml:space="preserve">Test Admin when admin click "Thêm NXB" button </t>
  </si>
  <si>
    <t>Admin click "Thêm NXB" button</t>
  </si>
  <si>
    <t>Popup add publisher will be displayed.</t>
  </si>
  <si>
    <t>Tải lên thất bại.</t>
  </si>
  <si>
    <t xml:space="preserve">Test Admin when admin don't input name of publisher on "Tên NXB" textbox and click "Thêm" button </t>
  </si>
  <si>
    <t>1. "Tên NXB" : 
2. Click "Thêm" button</t>
  </si>
  <si>
    <t>1. Admin "Quản lý Nhà xuất bản" page is displayed.
2. Content about Publishers management is displayed with list following :
- Search texbox 
- "Thêm NXB" button
- Table : list of slides (image of publisher, name of publisher, address, phone number, "Sửa" button, " Xóa" button.</t>
  </si>
  <si>
    <t xml:space="preserve">Test Admin when admin don't input address on "Địa chỉ" textbox and click "Thêm" button </t>
  </si>
  <si>
    <t>1. "Địa chỉ" : 
2. Click "Thêm" button</t>
  </si>
  <si>
    <t xml:space="preserve">Test Admin when admin don't input phone number on "Số điện thoại" textbox and click "Thêm" button </t>
  </si>
  <si>
    <t>1. "Số điện thoại" : 
2. Click "Thêm" button</t>
  </si>
  <si>
    <t>Test Admin when admin input full and click "Thêm" button</t>
  </si>
  <si>
    <t>1. Input 
+ "Tên NXB" : Kim Đồng
+ "Địa chỉ" : Hà Nội
+ "Số điện thoại" : 01xxxxxxxx
+ Logo of publisher
2. Click "Thêm" button</t>
  </si>
  <si>
    <t>Tải lên thành công</t>
  </si>
  <si>
    <t>Test Admin when admin click "Xóa" button to delete Publisher</t>
  </si>
  <si>
    <r>
      <rPr>
        <sz val="10"/>
        <rFont val="Tahoma"/>
        <family val="2"/>
      </rPr>
      <t>Admin click "OK" on dialog and publisher will be deleted.</t>
    </r>
    <r>
      <rPr>
        <b/>
        <sz val="10"/>
        <rFont val="Tahoma"/>
        <family val="2"/>
      </rPr>
      <t xml:space="preserve">
</t>
    </r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</si>
  <si>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</si>
  <si>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</si>
  <si>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</si>
  <si>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</si>
  <si>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</si>
  <si>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</si>
  <si>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</si>
  <si>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</si>
  <si>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</si>
  <si>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</si>
  <si>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</si>
  <si>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</si>
  <si>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</si>
  <si>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</si>
  <si>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</si>
  <si>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Go to " Trang nhóm - Thảo luận" page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</si>
  <si>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</si>
  <si>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</si>
  <si>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</si>
  <si>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</si>
  <si>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1.The admin page is displayed 
2. Display error message </t>
    </r>
    <r>
      <rPr>
        <b/>
        <sz val="10"/>
        <color indexed="8"/>
        <rFont val="Tahoma"/>
        <family val="2"/>
      </rPr>
      <t>MS01 MS02</t>
    </r>
    <r>
      <rPr>
        <sz val="10"/>
        <color indexed="8"/>
        <rFont val="Tahoma"/>
        <family val="2"/>
      </rPr>
      <t xml:space="preserve">
</t>
    </r>
  </si>
  <si>
    <r>
      <t xml:space="preserve">1. The admin page is displayed 
2. Display message </t>
    </r>
    <r>
      <rPr>
        <b/>
        <sz val="10"/>
        <color indexed="8"/>
        <rFont val="Tahoma"/>
        <family val="2"/>
      </rPr>
      <t>MS02</t>
    </r>
  </si>
  <si>
    <t xml:space="preserve">Check admin login when admin input only Email </t>
  </si>
  <si>
    <t>1. Enter the admin page
2. Input only Email</t>
  </si>
  <si>
    <t>Check admin login when admin input only Password</t>
  </si>
  <si>
    <t>1. Enter the admin page
2. Input only password</t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</si>
  <si>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MS10 MS11 MS12 MS13 MS14 MS15 MS16 MS17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</si>
  <si>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MS10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</si>
  <si>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MS11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</si>
  <si>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MS12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</si>
  <si>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MS13</t>
    </r>
  </si>
  <si>
    <r>
      <t xml:space="preserve">1. Admin "Quản lý sách" page is displayed.
2. Admin Add book page is displayed.
3. 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</si>
  <si>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</si>
  <si>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dialog message </t>
    </r>
    <r>
      <rPr>
        <b/>
        <sz val="10"/>
        <rFont val="Tahoma"/>
        <family val="2"/>
      </rPr>
      <t>MS22</t>
    </r>
  </si>
  <si>
    <r>
      <t xml:space="preserve">Display dialog message </t>
    </r>
    <r>
      <rPr>
        <b/>
        <sz val="10"/>
        <rFont val="Tahoma"/>
        <family val="2"/>
      </rPr>
      <t xml:space="preserve">MS21
</t>
    </r>
    <r>
      <rPr>
        <sz val="10"/>
        <rFont val="Tahoma"/>
        <family val="2"/>
      </rPr>
      <t>New publisher will be added .</t>
    </r>
    <r>
      <rPr>
        <b/>
        <sz val="10"/>
        <rFont val="Tahoma"/>
        <family val="2"/>
      </rPr>
      <t xml:space="preserve">
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</si>
  <si>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</si>
  <si>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</si>
  <si>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</si>
  <si>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</si>
  <si>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</si>
  <si>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</si>
  <si>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</si>
  <si>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</si>
  <si>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</si>
  <si>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</si>
  <si>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</si>
  <si>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</si>
  <si>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</si>
  <si>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</si>
  <si>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</si>
  <si>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</si>
  <si>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</si>
  <si>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</si>
  <si>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</si>
  <si>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</si>
  <si>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</si>
  <si>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</si>
  <si>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</si>
  <si>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</si>
  <si>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</si>
  <si>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</si>
  <si>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</si>
  <si>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</si>
  <si>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</si>
  <si>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</si>
  <si>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</si>
  <si>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</si>
  <si>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</si>
  <si>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</si>
  <si>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</si>
  <si>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</si>
  <si>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</si>
  <si>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</si>
  <si>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</si>
  <si>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</si>
  <si>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</si>
  <si>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</si>
  <si>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</si>
  <si>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</si>
  <si>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</si>
  <si>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</si>
  <si>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</si>
  <si>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</si>
  <si>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</si>
  <si>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</si>
  <si>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</si>
  <si>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</si>
  <si>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</si>
  <si>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</si>
  <si>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</si>
  <si>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</si>
  <si>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</si>
  <si>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</si>
  <si>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</si>
  <si>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</si>
  <si>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</si>
  <si>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</si>
  <si>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</si>
  <si>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</si>
  <si>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</si>
  <si>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</si>
  <si>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</si>
  <si>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</si>
  <si>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</si>
  <si>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</si>
  <si>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</si>
  <si>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</si>
  <si>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</si>
  <si>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</si>
  <si>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</si>
  <si>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</si>
  <si>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</si>
  <si>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</si>
  <si>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</si>
  <si>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</si>
  <si>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</si>
  <si>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</si>
  <si>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</si>
  <si>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</si>
  <si>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</si>
  <si>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</si>
  <si>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</si>
  <si>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t>Tên thể loại bắt buộc</t>
  </si>
  <si>
    <r>
      <t xml:space="preserve">Display message </t>
    </r>
    <r>
      <rPr>
        <b/>
        <sz val="10"/>
        <rFont val="Tahoma"/>
        <family val="2"/>
      </rPr>
      <t>MS26</t>
    </r>
  </si>
  <si>
    <r>
      <t xml:space="preserve">1. Add new category successfully
2. Display message </t>
    </r>
    <r>
      <rPr>
        <b/>
        <sz val="10"/>
        <rFont val="Tahoma"/>
        <family val="2"/>
      </rPr>
      <t>MS27</t>
    </r>
  </si>
  <si>
    <t>Thêm thể loại thành công</t>
  </si>
  <si>
    <t>Test Admin when admin input category already exists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</si>
  <si>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</si>
  <si>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</si>
  <si>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</si>
  <si>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</si>
  <si>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</si>
  <si>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</si>
  <si>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</si>
  <si>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</si>
  <si>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</si>
  <si>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</si>
  <si>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</si>
  <si>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</si>
  <si>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</si>
  <si>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</si>
  <si>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</si>
  <si>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</si>
  <si>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</si>
  <si>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</si>
  <si>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</si>
  <si>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</si>
  <si>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</si>
  <si>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</si>
  <si>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</si>
  <si>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</si>
  <si>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</si>
  <si>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</si>
  <si>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</si>
  <si>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</si>
  <si>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</si>
  <si>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</si>
  <si>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</si>
  <si>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</si>
  <si>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</si>
  <si>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</si>
  <si>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</si>
  <si>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</si>
  <si>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</si>
  <si>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</si>
  <si>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</si>
  <si>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</si>
  <si>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</si>
  <si>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</si>
  <si>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</si>
  <si>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</si>
  <si>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</si>
  <si>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</si>
  <si>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</si>
  <si>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</si>
  <si>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</si>
  <si>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</si>
  <si>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</si>
  <si>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</si>
  <si>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</si>
  <si>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</si>
  <si>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</si>
  <si>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</si>
  <si>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</si>
  <si>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</si>
  <si>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</si>
  <si>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</si>
  <si>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</si>
  <si>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</si>
  <si>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</si>
  <si>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</si>
  <si>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</si>
  <si>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</si>
  <si>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</si>
  <si>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</si>
  <si>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</si>
  <si>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</si>
  <si>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</si>
  <si>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</si>
  <si>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</si>
  <si>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</si>
  <si>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</si>
  <si>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</si>
  <si>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</si>
  <si>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</si>
  <si>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</si>
  <si>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</si>
  <si>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</si>
  <si>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</si>
  <si>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</si>
  <si>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</si>
  <si>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</si>
  <si>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</si>
  <si>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</si>
  <si>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</si>
  <si>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</si>
  <si>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</si>
  <si>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</si>
  <si>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</si>
  <si>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</si>
  <si>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</si>
  <si>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</si>
  <si>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</si>
  <si>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</si>
  <si>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</si>
  <si>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</si>
  <si>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</si>
  <si>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</si>
  <si>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</si>
  <si>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</si>
  <si>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</si>
  <si>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</si>
  <si>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</si>
  <si>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</si>
  <si>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</si>
  <si>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</si>
  <si>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</si>
  <si>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</si>
  <si>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</si>
  <si>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</si>
  <si>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</si>
  <si>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</si>
  <si>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</si>
  <si>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</si>
  <si>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</si>
  <si>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</si>
  <si>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</si>
  <si>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</si>
  <si>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</si>
  <si>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</si>
  <si>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</si>
  <si>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</si>
  <si>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</si>
  <si>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</si>
  <si>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</si>
  <si>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</si>
  <si>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</si>
  <si>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</si>
  <si>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</si>
  <si>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</si>
  <si>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</si>
  <si>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</si>
  <si>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</si>
  <si>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</si>
  <si>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</si>
  <si>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</si>
  <si>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</si>
  <si>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</si>
  <si>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</si>
  <si>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</si>
  <si>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</si>
  <si>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</si>
  <si>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</si>
  <si>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</si>
  <si>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</si>
  <si>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</si>
  <si>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</si>
  <si>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</si>
  <si>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</si>
  <si>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</si>
  <si>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</si>
  <si>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</si>
  <si>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</si>
  <si>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</si>
  <si>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</si>
  <si>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</si>
  <si>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</si>
  <si>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</si>
  <si>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</si>
  <si>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</si>
  <si>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</si>
  <si>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</si>
  <si>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</si>
  <si>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</si>
  <si>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</si>
  <si>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</si>
  <si>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</si>
  <si>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</si>
  <si>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</si>
  <si>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</si>
  <si>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</si>
  <si>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</si>
  <si>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</si>
  <si>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</si>
  <si>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</si>
  <si>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</si>
  <si>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</si>
  <si>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</si>
  <si>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</si>
  <si>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</si>
  <si>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</si>
  <si>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</si>
  <si>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</si>
  <si>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</si>
  <si>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</si>
  <si>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</si>
  <si>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</si>
  <si>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Check "Thích" link and icon </t>
  </si>
  <si>
    <t xml:space="preserve">Point the mouse to the "Thíck" link and icon then click </t>
  </si>
  <si>
    <t>Check "Viết bình luận" textbox</t>
  </si>
  <si>
    <t xml:space="preserve"> Click "Viết bình luận" field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</si>
  <si>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</si>
  <si>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</si>
  <si>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</si>
  <si>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</si>
  <si>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</si>
  <si>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</si>
  <si>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</si>
  <si>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</si>
  <si>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</si>
  <si>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</si>
  <si>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</si>
  <si>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</si>
  <si>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</si>
  <si>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</si>
  <si>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</si>
  <si>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</si>
  <si>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</si>
  <si>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</si>
  <si>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</si>
  <si>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</si>
  <si>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</si>
  <si>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</si>
  <si>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</si>
  <si>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</si>
  <si>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</si>
  <si>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</si>
  <si>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</si>
  <si>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</si>
  <si>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</si>
  <si>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</si>
  <si>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</si>
  <si>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</si>
  <si>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</si>
  <si>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</si>
  <si>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</si>
  <si>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</si>
  <si>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</si>
  <si>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</si>
  <si>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</si>
  <si>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</si>
  <si>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</si>
  <si>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</si>
  <si>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</si>
  <si>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</si>
  <si>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</si>
  <si>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</si>
  <si>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</si>
  <si>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</si>
  <si>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</si>
  <si>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</si>
  <si>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</si>
  <si>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</si>
  <si>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</si>
  <si>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</si>
  <si>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</si>
  <si>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</si>
  <si>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</si>
  <si>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</si>
  <si>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</si>
  <si>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</si>
  <si>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</si>
  <si>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</si>
  <si>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</si>
  <si>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</si>
  <si>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</si>
  <si>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</si>
  <si>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</si>
  <si>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</si>
  <si>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</si>
  <si>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</si>
  <si>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</si>
  <si>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</si>
  <si>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</si>
  <si>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</si>
  <si>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</si>
  <si>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</si>
  <si>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</si>
  <si>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</si>
  <si>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</si>
  <si>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</si>
  <si>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</si>
  <si>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</si>
  <si>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</si>
  <si>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</si>
  <si>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</si>
  <si>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</si>
  <si>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</si>
  <si>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</si>
  <si>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</si>
  <si>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</si>
  <si>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</si>
  <si>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</si>
  <si>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</si>
  <si>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</si>
  <si>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</si>
  <si>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</si>
  <si>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</si>
  <si>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</si>
  <si>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</si>
  <si>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</si>
  <si>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</si>
  <si>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</si>
  <si>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</si>
  <si>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</si>
  <si>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</si>
  <si>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</si>
  <si>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</si>
  <si>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</si>
  <si>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</si>
  <si>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</si>
  <si>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</si>
  <si>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</si>
  <si>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</si>
  <si>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</si>
  <si>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</si>
  <si>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</si>
  <si>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</si>
  <si>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</si>
  <si>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</si>
  <si>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</si>
  <si>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</si>
  <si>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</si>
  <si>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</si>
  <si>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</si>
  <si>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</si>
  <si>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</si>
  <si>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</si>
  <si>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</si>
  <si>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</si>
  <si>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</si>
  <si>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</si>
  <si>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</si>
  <si>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</si>
  <si>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</si>
  <si>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</si>
  <si>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</si>
  <si>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</si>
  <si>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</si>
  <si>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</si>
  <si>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</si>
  <si>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</si>
  <si>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</si>
  <si>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</si>
  <si>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</si>
  <si>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</si>
  <si>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</si>
  <si>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</si>
  <si>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</si>
  <si>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</si>
  <si>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</si>
  <si>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</si>
  <si>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</si>
  <si>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</si>
  <si>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</si>
  <si>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</si>
  <si>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</si>
  <si>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</si>
  <si>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</si>
  <si>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</si>
  <si>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</si>
  <si>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</si>
  <si>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</si>
  <si>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</si>
  <si>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</si>
  <si>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</si>
  <si>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</si>
  <si>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</si>
  <si>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</si>
  <si>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</si>
  <si>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 The form login is displayed with the following information:
- "Email" field
-“Mật khẩu” field
-“Bạn quên ?” link
-“Đăng nhập” button 
</t>
  </si>
  <si>
    <t xml:space="preserve"> Input "1234" to "Mật khẩu" field</t>
  </si>
  <si>
    <t xml:space="preserve">Check login when user input password less than 8 characters on "Mật khẩu" field </t>
  </si>
  <si>
    <t xml:space="preserve">Check login when user input password more than 50 characters on "Mật khẩu" field </t>
  </si>
  <si>
    <t>Input "01234567890123456789012345678901234567890123456789" to "Mật khẩu" field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</si>
  <si>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</si>
  <si>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</si>
  <si>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</si>
  <si>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</si>
  <si>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Check click to previous slide</t>
  </si>
  <si>
    <t>Step 1: Enter the website
Step 2: Click "Mật khẩu" textbox</t>
  </si>
  <si>
    <t>Step 1: Enter the website
Step 2: Click "Xác nhận mật khẩu" textbox</t>
  </si>
  <si>
    <t>Check register as normal user when normal user input a string less than 8 characters on "Tên tài khoản" field</t>
  </si>
  <si>
    <t>Check register as normal user when normal user input username with string more than 50 character and contains special characters.</t>
  </si>
  <si>
    <t>Check register as normal user when normal user input username with string less than 8 character and contains special characters.</t>
  </si>
  <si>
    <t>Check register as normal user when normal user input username with string contains special characters.</t>
  </si>
  <si>
    <t>Check register as normal user when normal user input a string less than 8 characters on "Mật khẩu" field</t>
  </si>
  <si>
    <t xml:space="preserve">1. The Register-login page is displayed 
2. Popup "Bạn quên mật khẩu?" appear.
</t>
  </si>
  <si>
    <t>1. The Register-login page is displayed 
2. Popup "Bạn quên mật khẩu?" appear.
3. New password is sent email to YenNTHSE03171@fpt.edu.vn</t>
  </si>
  <si>
    <t>1. Logout user or author and redirect to Register-login  page.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</si>
  <si>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</si>
  <si>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t>1. The Register-login is displayed
2. Display "Kiểm tra Email để xác nhận tài khoản của bạn, bạn phải xác nhận tài khoản trước khi Đăng Nhập" message</t>
  </si>
  <si>
    <t xml:space="preserve">1. The Register-login page is displayed 
2. Login successfully
3. The home page displayed.
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</si>
  <si>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</si>
  <si>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</si>
  <si>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</si>
  <si>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</si>
  <si>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</si>
  <si>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</si>
  <si>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</si>
  <si>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</si>
  <si>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</si>
  <si>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</si>
  <si>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</si>
  <si>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</si>
  <si>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</si>
  <si>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</si>
  <si>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</si>
  <si>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</si>
  <si>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>MS32</t>
  </si>
  <si>
    <t>Value can not be null</t>
  </si>
  <si>
    <t>"Thay đổi ảnh bìa " button is displayed with the icon camera and does not broken layout.</t>
  </si>
  <si>
    <t xml:space="preserve">Step 1: Click on "Chỉnh sửa thông tin cá nhân" link on home page. 
Step 2: Move mouse control to avatar and cover area
</t>
  </si>
  <si>
    <r>
      <t xml:space="preserve">Display message </t>
    </r>
    <r>
      <rPr>
        <b/>
        <sz val="10"/>
        <rFont val="Tahoma"/>
        <family val="2"/>
      </rPr>
      <t>MS32</t>
    </r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</si>
  <si>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</si>
  <si>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</si>
  <si>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</si>
  <si>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</si>
  <si>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</si>
  <si>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</si>
  <si>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</si>
  <si>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</si>
  <si>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</si>
  <si>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</si>
  <si>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</si>
  <si>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</si>
  <si>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</si>
  <si>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</si>
  <si>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</si>
  <si>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</si>
  <si>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Test display of book page</t>
  </si>
  <si>
    <t xml:space="preserve"> Enter the book page by click book name in Home page, Personal page, etc.
</t>
  </si>
  <si>
    <t>[Account  Module-]</t>
  </si>
  <si>
    <t>Check Book image</t>
  </si>
  <si>
    <t>Book image does not broke layout</t>
  </si>
  <si>
    <t xml:space="preserve"> The book page is displayed with the following information:
- Book image
- Other book's information
- Rating stars
- Comment area
and does not broke layout
</t>
  </si>
  <si>
    <t>Check book's information area</t>
  </si>
  <si>
    <t>Book's information is displayed normal like book name, author,etc.</t>
  </si>
  <si>
    <t>Step 1: Enter the book page
Step 2: Point the mouse to first rating star</t>
  </si>
  <si>
    <t>The first star change to golden star and does not broke layout</t>
  </si>
  <si>
    <t>Step 1: Enter the book page
Step 2: Point the mouse to second rating star</t>
  </si>
  <si>
    <t>Check rating stars when move mouse control to first star from left to right</t>
  </si>
  <si>
    <t>Check rating stars when move mouse control to second star from left to right</t>
  </si>
  <si>
    <t>Check rating stars when move mouse control to third star from left to right</t>
  </si>
  <si>
    <t>Check rating stars when move mouse control to fourth star from left to right</t>
  </si>
  <si>
    <t>Check rating stars when move mouse control to fifth star from left to right</t>
  </si>
  <si>
    <t>Step 1: Enter the book page
Step 2: Point the mouse to third rating star</t>
  </si>
  <si>
    <t>Step 1: Enter the book page
Step 2: Point the mouse to fourth rating star</t>
  </si>
  <si>
    <t>Step 1: Enter the book page
Step 2: Point the mouse to fifth rating star</t>
  </si>
  <si>
    <t>The first two stars change to golden stars and does not broke layout</t>
  </si>
  <si>
    <t>The first three stars change to golden stars and does not broke layout</t>
  </si>
  <si>
    <t>The first four stars change to golden stars and does not broke layout</t>
  </si>
  <si>
    <t>All stars change to golden stars and does not broke layout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</si>
  <si>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</si>
  <si>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</si>
  <si>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1. Display "Cảm ơn bạn đã đánh giá" message
2. Book page reloaded and display 2 star rating in "Đánh giá"</t>
  </si>
  <si>
    <t>1. Display "Cảm ơn bạn đã đánh giá" message
2. Book page reloaded and display 3 star rating in "Đánh giá"</t>
  </si>
  <si>
    <t>1. Display "Cảm ơn bạn đã đánh giá" message
2. Book page reloaded and display 4 star rating in "Đánh giá"</t>
  </si>
  <si>
    <t>1. Display "Cảm ơn bạn đã đánh giá" message
2. Book page reloaded and display 5 star rating in "Đánh giá"</t>
  </si>
  <si>
    <t>Step 1: Enter the unrated book page 
Step 2: Point the mouse to second rating star and click</t>
  </si>
  <si>
    <t>Step 1: Enter the unrated book page 
Step 2: Point the mouse to third rating star and click</t>
  </si>
  <si>
    <t>Step 1: Enter the unrated book page 
Step 2: Point the mouse to fourth rating star and click</t>
  </si>
  <si>
    <t>Step 1: Enter the unrated book page 
Step 2: Point the mouse to fifth rating star and click</t>
  </si>
  <si>
    <t>Check displaying when click "Xem thêm" hyperlink to see description of the book</t>
  </si>
  <si>
    <t>Check "Xem thêm" hyperlink</t>
  </si>
  <si>
    <t>Step 1: Enter the book page
Step 2: Point the mouse to the "Xem thêm" hyperlink</t>
  </si>
  <si>
    <t>Step 1: Enter the book page
Step 2: Click "Xem thêm" hyperlink</t>
  </si>
  <si>
    <t>Check rating function when rate 5 star</t>
  </si>
  <si>
    <t>Check rating function when rate 4 star</t>
  </si>
  <si>
    <t>Check rating function when rate 3 star</t>
  </si>
  <si>
    <t>Check rating function when rate 2 star</t>
  </si>
  <si>
    <t>Check rating function when rate 1 star</t>
  </si>
  <si>
    <t>Rate a book</t>
  </si>
  <si>
    <t>Book Module</t>
  </si>
  <si>
    <t>This test cases wrere created to test Book module</t>
  </si>
  <si>
    <t>View a book's detail</t>
  </si>
  <si>
    <t>Comment on a book</t>
  </si>
  <si>
    <t>Check comment text area</t>
  </si>
  <si>
    <t>1. The Book page is displayed.
2.  Text area can be inputted data</t>
  </si>
  <si>
    <t>Check comment function</t>
  </si>
  <si>
    <t>Step 1: Enter the book page
Step 2: Click on comment text area</t>
  </si>
  <si>
    <t>Step 1: Enter the book page
Step 2: Click on comment text area
Step 3: Enter "Good book" comment then press enter</t>
  </si>
  <si>
    <t>Check Username hyperlink</t>
  </si>
  <si>
    <t>Point mouse control to username hyperlink</t>
  </si>
  <si>
    <t>Display entered comment includes:
- User's avatar
- Username hyperlink
- Comment's time
- Comment
and did not broken layout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</si>
  <si>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</si>
  <si>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</si>
  <si>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</si>
  <si>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</si>
  <si>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</si>
  <si>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</si>
  <si>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</si>
  <si>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</si>
  <si>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</si>
  <si>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</si>
  <si>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</si>
  <si>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</si>
  <si>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Interaction Module</t>
  </si>
  <si>
    <t>This test cases wrere created to test Interaction module</t>
  </si>
  <si>
    <t>Follow user account</t>
  </si>
  <si>
    <t>1. User's page is full displayed and did not broken layout
2. Button change to "Bỏ theo dõi" button</t>
  </si>
  <si>
    <t>Button change to "Bỏ theo dõi" button</t>
  </si>
  <si>
    <t>Check follow function by click "Theo dõi" button on normal user's page</t>
  </si>
  <si>
    <t>Check follow function by click "Theo dõi" button on author's page</t>
  </si>
  <si>
    <t>Step 1: Enter any author's page
Step 2: Click "Theo dõi" button</t>
  </si>
  <si>
    <t>Step 1: Enter any user's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</si>
  <si>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</si>
  <si>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</si>
  <si>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</si>
  <si>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</si>
  <si>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</si>
  <si>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</si>
  <si>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</si>
  <si>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</si>
  <si>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</si>
  <si>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</si>
  <si>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</si>
  <si>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</si>
  <si>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Send message</t>
  </si>
  <si>
    <t>Check displaying when click "Theo dõi"</t>
  </si>
  <si>
    <t>Click "Theo dõi" button</t>
  </si>
  <si>
    <t>Button change to "Bỏ theo dõi" button and did not change position</t>
  </si>
  <si>
    <t>Check opening chat box when click "Tin nhắn" button on user page</t>
  </si>
  <si>
    <t>Step 1: Enter any use'sr page
Step 2: Click "Tin nhắn" button</t>
  </si>
  <si>
    <t>Check opening chat box when click user in dropdown list from message icon on navigation bar</t>
  </si>
  <si>
    <t xml:space="preserve">Step 1: Click message icon on navigation bar
Step 2: Click a user
</t>
  </si>
  <si>
    <t>Chat box is full displayed and did not broken layout</t>
  </si>
  <si>
    <t>Report user account</t>
  </si>
  <si>
    <t>Step 1: Enter the any user's page
Step 2: Click on "Báo cáo" button</t>
  </si>
  <si>
    <t>Check radio button</t>
  </si>
  <si>
    <t>Chosen radio button have black dot inside</t>
  </si>
  <si>
    <t>Check text box</t>
  </si>
  <si>
    <t>Click on text box</t>
  </si>
  <si>
    <t>Textbox can be inputted data</t>
  </si>
  <si>
    <t>Point mouse control to "Hủy" button</t>
  </si>
  <si>
    <t>Point mouse control to "Gửi" button</t>
  </si>
  <si>
    <t>Check report function when choose a text box radio button</t>
  </si>
  <si>
    <t>Check report function when choose a reason radio button</t>
  </si>
  <si>
    <t>Step 1: Choose a reason radio button 
Step 2: Click "Gửi" button</t>
  </si>
  <si>
    <t>Click any reason radio button</t>
  </si>
  <si>
    <t>Report popup is displayed includes:
- User's avatar
- List reason radio buttons
- Another reason text box
- Cancel and send button
and layout did not break</t>
  </si>
  <si>
    <t>Step 1: Choose a text box radio button
Step 2: Enter another reason
Step 2: Click "Gửi" button</t>
  </si>
  <si>
    <t>Check report function when choose a text box radio button but enter nothing</t>
  </si>
  <si>
    <t>Send join-group request</t>
  </si>
  <si>
    <t>Step 1: Enter any group page
Step 2: Click "Tham gia" button</t>
  </si>
  <si>
    <t>Check click "Tham gia" button</t>
  </si>
  <si>
    <t>Leave a group</t>
  </si>
  <si>
    <t>Report a group</t>
  </si>
  <si>
    <t>Get notification</t>
  </si>
  <si>
    <t>Check "Tham gia" button</t>
  </si>
  <si>
    <t>Step 1: Enter any group page
Step 2: Point control to button</t>
  </si>
  <si>
    <t>The arrow switches to the hand</t>
  </si>
  <si>
    <t>1. Display "Hope you change your mind" message
2. Button change to "Tham gia" button</t>
  </si>
  <si>
    <t>1. Display "Chờ duyệt yêu cầu tham gia" message
2. Button change to "Đã tham gia" button</t>
  </si>
  <si>
    <t>Check "Đã tham gia" button</t>
  </si>
  <si>
    <t>Check click "Đã tham gia" button</t>
  </si>
  <si>
    <t>Step 1: Enter any group page
Step 2: Click "Đã tham gia" button</t>
  </si>
  <si>
    <t xml:space="preserve">Test viewing report user popup 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</si>
  <si>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</si>
  <si>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</si>
  <si>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</si>
  <si>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Step 1: Choose a text box radio button
Step 2: Enter nothing
Step 2: Click "Gửi" button</t>
  </si>
  <si>
    <t>Radio button can be selected</t>
  </si>
  <si>
    <t xml:space="preserve">Point the mouse to the "Báo cáo" button </t>
  </si>
  <si>
    <t xml:space="preserve">Point the mouse to the "Cài đặt" button </t>
  </si>
  <si>
    <t>Switch to this group page</t>
  </si>
  <si>
    <t>Slide switches to the next</t>
  </si>
  <si>
    <t>Slide switches to the previous</t>
  </si>
  <si>
    <t xml:space="preserve">Check viewing of post in the "Trang nhóm - Thảo luận" page </t>
  </si>
  <si>
    <t xml:space="preserve">User name can be clicked </t>
  </si>
  <si>
    <t xml:space="preserve">Click on user name link in the home page or click icon user in the navbar
</t>
  </si>
  <si>
    <t xml:space="preserve">Button is lighted and can be clicked </t>
  </si>
  <si>
    <t xml:space="preserve">User name can be clickeded </t>
  </si>
  <si>
    <t>The arrow changes to a hand then link can be clickeded</t>
  </si>
  <si>
    <t>The arrow changes to a hand then button can be clicked .</t>
  </si>
  <si>
    <t>The arrow changes to a hand then link can be clicked .</t>
  </si>
  <si>
    <t>Textbox can be inputted</t>
  </si>
  <si>
    <t xml:space="preserve"> Textbox can be inputted</t>
  </si>
  <si>
    <t>1. The Register- login page is displayed
2. Textbox can be inputted</t>
  </si>
  <si>
    <t>Radio button can be clicked</t>
  </si>
  <si>
    <t>1. The arrow changes to a hand then button can be clicked .
2. Switch to create group popup</t>
  </si>
  <si>
    <t xml:space="preserve">Button is lighted and can be clickeded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</si>
</sst>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26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7" fillId="2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14" fontId="2" fillId="8" borderId="2" xfId="3" applyNumberFormat="1" applyFont="1" applyFill="1" applyBorder="1" applyAlignment="1">
      <alignment vertical="top" wrapText="1"/>
    </xf>
    <xf numFmtId="0" fontId="15" fillId="0" borderId="0" xfId="1" applyFill="1"/>
    <xf numFmtId="0" fontId="15" fillId="2" borderId="7" xfId="1" applyFill="1" applyBorder="1" applyAlignment="1">
      <alignment horizontal="left" vertical="center"/>
    </xf>
    <xf numFmtId="0" fontId="2" fillId="2" borderId="38" xfId="0" applyNumberFormat="1" applyFont="1" applyFill="1" applyBorder="1"/>
    <xf numFmtId="0" fontId="2" fillId="2" borderId="38" xfId="0" applyNumberFormat="1" applyFont="1" applyFill="1" applyBorder="1" applyAlignment="1">
      <alignment horizontal="center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 applyAlignment="1">
      <alignment horizontal="center"/>
    </xf>
    <xf numFmtId="0" fontId="13" fillId="11" borderId="21" xfId="3" applyFont="1" applyFill="1" applyBorder="1" applyAlignment="1">
      <alignment horizontal="left" vertical="center"/>
    </xf>
    <xf numFmtId="0" fontId="13" fillId="11" borderId="1" xfId="3" applyFont="1" applyFill="1" applyBorder="1" applyAlignment="1">
      <alignment horizontal="left" vertical="center"/>
    </xf>
    <xf numFmtId="0" fontId="2" fillId="11" borderId="2" xfId="3" applyFont="1" applyFill="1" applyBorder="1" applyAlignment="1">
      <alignment vertical="top" wrapText="1"/>
    </xf>
    <xf numFmtId="0" fontId="2" fillId="11" borderId="1" xfId="3" applyFont="1" applyFill="1" applyBorder="1" applyAlignment="1">
      <alignment horizontal="left" vertical="center"/>
    </xf>
    <xf numFmtId="0" fontId="13" fillId="12" borderId="2" xfId="3" applyFont="1" applyFill="1" applyBorder="1" applyAlignment="1">
      <alignment vertical="top" wrapText="1"/>
    </xf>
    <xf numFmtId="0" fontId="2" fillId="12" borderId="2" xfId="3" applyFont="1" applyFill="1" applyBorder="1" applyAlignment="1">
      <alignment vertical="top" wrapText="1"/>
    </xf>
    <xf numFmtId="0" fontId="17" fillId="12" borderId="2" xfId="0" applyFont="1" applyFill="1" applyBorder="1" applyAlignment="1">
      <alignment horizontal="left" vertical="top" wrapText="1"/>
    </xf>
    <xf numFmtId="0" fontId="2" fillId="2" borderId="1" xfId="3" applyFont="1" applyFill="1" applyBorder="1" applyAlignment="1">
      <alignment vertical="top" wrapText="1"/>
    </xf>
    <xf numFmtId="0" fontId="13" fillId="0" borderId="2" xfId="3" applyFont="1" applyFill="1" applyBorder="1" applyAlignment="1">
      <alignment horizontal="left" vertical="center"/>
    </xf>
    <xf numFmtId="0" fontId="13" fillId="11" borderId="2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2" fillId="8" borderId="21" xfId="3" applyFont="1" applyFill="1" applyBorder="1" applyAlignment="1">
      <alignment vertical="top" wrapText="1"/>
    </xf>
    <xf numFmtId="0" fontId="13" fillId="5" borderId="4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11" borderId="20" xfId="3" applyFont="1" applyFill="1" applyBorder="1" applyAlignment="1">
      <alignment horizontal="left" vertical="center"/>
    </xf>
    <xf numFmtId="0" fontId="2" fillId="8" borderId="42" xfId="3" applyFont="1" applyFill="1" applyBorder="1" applyAlignment="1">
      <alignment vertical="top" wrapText="1"/>
    </xf>
    <xf numFmtId="0" fontId="17" fillId="8" borderId="42" xfId="0" applyFont="1" applyFill="1" applyBorder="1" applyAlignment="1">
      <alignment horizontal="left" vertical="top" wrapText="1"/>
    </xf>
    <xf numFmtId="0" fontId="17" fillId="2" borderId="42" xfId="0" applyFont="1" applyFill="1" applyBorder="1" applyAlignment="1">
      <alignment horizontal="left" vertical="top" wrapText="1"/>
    </xf>
    <xf numFmtId="0" fontId="2" fillId="8" borderId="43" xfId="3" applyFont="1" applyFill="1" applyBorder="1" applyAlignment="1">
      <alignment vertical="top" wrapText="1"/>
    </xf>
    <xf numFmtId="0" fontId="17" fillId="8" borderId="42" xfId="0" applyFont="1" applyFill="1" applyBorder="1" applyAlignment="1">
      <alignment vertical="top" wrapText="1"/>
    </xf>
    <xf numFmtId="0" fontId="2" fillId="2" borderId="33" xfId="3" applyFont="1" applyFill="1" applyBorder="1" applyAlignment="1">
      <alignment vertical="top" wrapText="1"/>
    </xf>
    <xf numFmtId="0" fontId="17" fillId="2" borderId="33" xfId="0" applyFont="1" applyFill="1" applyBorder="1" applyAlignment="1">
      <alignment horizontal="left" vertical="top" wrapText="1"/>
    </xf>
    <xf numFmtId="0" fontId="2" fillId="0" borderId="33" xfId="3" applyFont="1" applyFill="1" applyBorder="1" applyAlignment="1">
      <alignment horizontal="left" vertical="center"/>
    </xf>
    <xf numFmtId="0" fontId="17" fillId="2" borderId="33" xfId="0" applyFont="1" applyFill="1" applyBorder="1" applyAlignment="1">
      <alignment vertical="top" wrapText="1"/>
    </xf>
    <xf numFmtId="0" fontId="2" fillId="8" borderId="33" xfId="3" applyFont="1" applyFill="1" applyBorder="1" applyAlignment="1">
      <alignment vertical="top" wrapText="1"/>
    </xf>
    <xf numFmtId="0" fontId="17" fillId="8" borderId="33" xfId="0" applyFont="1" applyFill="1" applyBorder="1" applyAlignment="1">
      <alignment horizontal="left" vertical="top" wrapText="1"/>
    </xf>
    <xf numFmtId="0" fontId="17" fillId="8" borderId="33" xfId="0" applyFont="1" applyFill="1" applyBorder="1" applyAlignment="1">
      <alignment vertical="top" wrapText="1"/>
    </xf>
    <xf numFmtId="0" fontId="13" fillId="11" borderId="3" xfId="3" applyFont="1" applyFill="1" applyBorder="1" applyAlignment="1">
      <alignment horizontal="left" vertical="center"/>
    </xf>
    <xf numFmtId="0" fontId="17" fillId="12" borderId="2" xfId="0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4" fontId="2" fillId="2" borderId="33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36</xdr:row>
      <xdr:rowOff>180975</xdr:rowOff>
    </xdr:from>
    <xdr:to>
      <xdr:col>2</xdr:col>
      <xdr:colOff>1152525</xdr:colOff>
      <xdr:row>36</xdr:row>
      <xdr:rowOff>504825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001202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37</xdr:row>
      <xdr:rowOff>180975</xdr:rowOff>
    </xdr:from>
    <xdr:ext cx="361950" cy="323850"/>
    <xdr:pic>
      <xdr:nvPicPr>
        <xdr:cNvPr id="3" name="Picture 2">
          <a:extLst>
            <a:ext uri="{FF2B5EF4-FFF2-40B4-BE49-F238E27FC236}">
              <a16:creationId xmlns:a16="http://schemas.microsoft.com/office/drawing/2014/main" id="{7598705E-FF89-4D52-B03A-8D0EE3CE4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41987" y="20239504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1051984</xdr:colOff>
      <xdr:row>116</xdr:row>
      <xdr:rowOff>204258</xdr:rowOff>
    </xdr:from>
    <xdr:to>
      <xdr:col>2</xdr:col>
      <xdr:colOff>1404409</xdr:colOff>
      <xdr:row>116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909" y="42866733"/>
          <a:ext cx="352425" cy="262467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136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1271059</xdr:colOff>
      <xdr:row>147</xdr:row>
      <xdr:rowOff>23283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984" y="58173408"/>
          <a:ext cx="352425" cy="447675"/>
        </a:xfrm>
        <a:prstGeom prst="rect">
          <a:avLst/>
        </a:prstGeom>
      </xdr:spPr>
    </xdr:pic>
    <xdr:clientData/>
  </xdr:oneCellAnchor>
  <xdr:twoCellAnchor editAs="oneCell">
    <xdr:from>
      <xdr:col>2</xdr:col>
      <xdr:colOff>718609</xdr:colOff>
      <xdr:row>116</xdr:row>
      <xdr:rowOff>175683</xdr:rowOff>
    </xdr:from>
    <xdr:to>
      <xdr:col>2</xdr:col>
      <xdr:colOff>1071034</xdr:colOff>
      <xdr:row>116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ED406B-BAA5-461C-8715-E320B0C7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9534" y="42838158"/>
          <a:ext cx="352425" cy="300567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134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id="{1AD6D2F5-B0C4-45FC-B78B-6EE8F3FB7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147</xdr:row>
      <xdr:rowOff>42333</xdr:rowOff>
    </xdr:from>
    <xdr:ext cx="352425" cy="447675"/>
    <xdr:pic>
      <xdr:nvPicPr>
        <xdr:cNvPr id="7" name="Picture 6">
          <a:extLst>
            <a:ext uri="{FF2B5EF4-FFF2-40B4-BE49-F238E27FC236}">
              <a16:creationId xmlns:a16="http://schemas.microsoft.com/office/drawing/2014/main" id="{9DFE8080-14CC-4019-B1DE-D4AB6859B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8478208"/>
          <a:ext cx="352425" cy="4476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2" sqref="G12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23" t="s">
        <v>0</v>
      </c>
      <c r="D2" s="223"/>
      <c r="E2" s="223"/>
      <c r="F2" s="223"/>
      <c r="G2" s="223"/>
    </row>
    <row r="3" spans="1:7">
      <c r="B3" s="6"/>
      <c r="C3" s="7"/>
      <c r="F3" s="8"/>
    </row>
    <row r="4" spans="1:7" ht="14.25" customHeight="1">
      <c r="B4" s="9" t="s">
        <v>1</v>
      </c>
      <c r="C4" s="224" t="s">
        <v>49</v>
      </c>
      <c r="D4" s="224"/>
      <c r="E4" s="224"/>
      <c r="F4" s="9" t="s">
        <v>2</v>
      </c>
      <c r="G4" s="10" t="s">
        <v>50</v>
      </c>
    </row>
    <row r="5" spans="1:7" ht="14.25" customHeight="1">
      <c r="B5" s="9" t="s">
        <v>3</v>
      </c>
      <c r="C5" s="224" t="s">
        <v>52</v>
      </c>
      <c r="D5" s="224"/>
      <c r="E5" s="224"/>
      <c r="F5" s="9" t="s">
        <v>4</v>
      </c>
      <c r="G5" s="10" t="s">
        <v>51</v>
      </c>
    </row>
    <row r="6" spans="1:7" ht="15.75" customHeight="1">
      <c r="B6" s="225" t="s">
        <v>5</v>
      </c>
      <c r="C6" s="226" t="str">
        <f>C5&amp;"_"&amp;"System Test Case"&amp;"_"&amp;"v1.0"</f>
        <v>BSN_System Test Case_v1.0</v>
      </c>
      <c r="D6" s="226"/>
      <c r="E6" s="226"/>
      <c r="F6" s="9" t="s">
        <v>6</v>
      </c>
      <c r="G6" s="129">
        <v>42685</v>
      </c>
    </row>
    <row r="7" spans="1:7" ht="13.5" customHeight="1">
      <c r="B7" s="225"/>
      <c r="C7" s="226"/>
      <c r="D7" s="226"/>
      <c r="E7" s="226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130">
        <v>42685</v>
      </c>
      <c r="C12" s="131" t="s">
        <v>53</v>
      </c>
      <c r="D12" s="132"/>
      <c r="E12" s="132" t="s">
        <v>54</v>
      </c>
      <c r="F12" s="28"/>
      <c r="G12" s="29"/>
    </row>
    <row r="13" spans="1:7" s="25" customFormat="1" ht="21.75" customHeight="1">
      <c r="B13" s="30"/>
      <c r="C13" s="26"/>
      <c r="D13" s="27"/>
      <c r="E13" s="27"/>
      <c r="F13" s="27"/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2" sqref="D22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37" t="s">
        <v>39</v>
      </c>
      <c r="C1" s="237"/>
      <c r="D1" s="237"/>
      <c r="E1" s="237"/>
      <c r="F1" s="237"/>
      <c r="G1" s="237"/>
      <c r="H1" s="237"/>
    </row>
    <row r="2" spans="1:8" ht="14.25" customHeight="1">
      <c r="A2" s="98"/>
      <c r="B2" s="98"/>
      <c r="C2" s="99"/>
      <c r="D2" s="99"/>
      <c r="E2" s="99"/>
      <c r="F2" s="99"/>
      <c r="G2" s="99"/>
      <c r="H2" s="100"/>
    </row>
    <row r="3" spans="1:8" ht="12" customHeight="1">
      <c r="B3" s="11" t="s">
        <v>1</v>
      </c>
      <c r="C3" s="230" t="str">
        <f>Cover!C4</f>
        <v>Bookaholic Social Network</v>
      </c>
      <c r="D3" s="230"/>
      <c r="E3" s="235" t="s">
        <v>2</v>
      </c>
      <c r="F3" s="235"/>
      <c r="G3" s="101"/>
      <c r="H3" s="102"/>
    </row>
    <row r="4" spans="1:8" ht="12" customHeight="1">
      <c r="B4" s="11" t="s">
        <v>3</v>
      </c>
      <c r="C4" s="230" t="str">
        <f>Cover!C5</f>
        <v>BSN</v>
      </c>
      <c r="D4" s="230"/>
      <c r="E4" s="235" t="s">
        <v>4</v>
      </c>
      <c r="F4" s="235"/>
      <c r="G4" s="101"/>
      <c r="H4" s="102"/>
    </row>
    <row r="5" spans="1:8" ht="12" customHeight="1">
      <c r="B5" s="103" t="s">
        <v>5</v>
      </c>
      <c r="C5" s="230" t="str">
        <f>C4&amp;"_"&amp;"Test Report"&amp;"_"&amp;"vx.x"</f>
        <v>BSN_Test Report_vx.x</v>
      </c>
      <c r="D5" s="230"/>
      <c r="E5" s="235" t="s">
        <v>6</v>
      </c>
      <c r="F5" s="235"/>
      <c r="G5" s="101"/>
      <c r="H5" s="104" t="s">
        <v>40</v>
      </c>
    </row>
    <row r="6" spans="1:8" ht="21.75" customHeight="1">
      <c r="A6" s="98"/>
      <c r="B6" s="103" t="s">
        <v>41</v>
      </c>
      <c r="C6" s="236" t="s">
        <v>42</v>
      </c>
      <c r="D6" s="236"/>
      <c r="E6" s="236"/>
      <c r="F6" s="236"/>
      <c r="G6" s="236"/>
      <c r="H6" s="236"/>
    </row>
    <row r="7" spans="1:8" ht="14.25" customHeight="1">
      <c r="A7" s="98"/>
      <c r="B7" s="105"/>
      <c r="C7" s="106"/>
      <c r="D7" s="99"/>
      <c r="E7" s="99"/>
      <c r="F7" s="99"/>
      <c r="G7" s="99"/>
      <c r="H7" s="100"/>
    </row>
    <row r="8" spans="1:8">
      <c r="B8" s="105"/>
      <c r="C8" s="106"/>
      <c r="D8" s="99"/>
      <c r="E8" s="99"/>
      <c r="F8" s="99"/>
      <c r="G8" s="99"/>
      <c r="H8" s="100"/>
    </row>
    <row r="9" spans="1:8">
      <c r="A9" s="107"/>
      <c r="B9" s="107"/>
      <c r="C9" s="107"/>
      <c r="D9" s="107"/>
      <c r="E9" s="107"/>
      <c r="F9" s="107"/>
      <c r="G9" s="107"/>
      <c r="H9" s="107"/>
    </row>
    <row r="10" spans="1:8">
      <c r="A10" s="108"/>
      <c r="B10" s="109" t="s">
        <v>16</v>
      </c>
      <c r="C10" s="110" t="s">
        <v>43</v>
      </c>
      <c r="D10" s="111" t="s">
        <v>22</v>
      </c>
      <c r="E10" s="110" t="s">
        <v>24</v>
      </c>
      <c r="F10" s="110" t="s">
        <v>26</v>
      </c>
      <c r="G10" s="112" t="s">
        <v>27</v>
      </c>
      <c r="H10" s="113" t="s">
        <v>44</v>
      </c>
    </row>
    <row r="11" spans="1:8">
      <c r="A11" s="114"/>
      <c r="B11" s="115">
        <v>1</v>
      </c>
      <c r="C11" s="116" t="str">
        <f>'Account Module'!B2</f>
        <v>Account Module</v>
      </c>
      <c r="D11" s="117">
        <f>'Account Module'!A6</f>
        <v>45</v>
      </c>
      <c r="E11" s="117">
        <f>'Account Module'!B6</f>
        <v>57</v>
      </c>
      <c r="F11" s="117">
        <f>'Account Module'!C6</f>
        <v>0</v>
      </c>
      <c r="G11" s="118">
        <f>'Account Module'!D6</f>
        <v>0</v>
      </c>
      <c r="H11" s="119">
        <f>'Account Module'!E6</f>
        <v>102</v>
      </c>
    </row>
    <row r="12" spans="1:8">
      <c r="A12" s="114"/>
      <c r="B12" s="115">
        <v>2</v>
      </c>
      <c r="C12" s="116" t="str">
        <f>'Admin Module'!B2</f>
        <v>Admin module</v>
      </c>
      <c r="D12" s="117">
        <f>'Admin Module'!A6</f>
        <v>0</v>
      </c>
      <c r="E12" s="117">
        <f>'Admin Module'!B6</f>
        <v>0</v>
      </c>
      <c r="F12" s="117">
        <f>'Admin Module'!C6</f>
        <v>57</v>
      </c>
      <c r="G12" s="118">
        <f>'Admin Module'!D6</f>
        <v>0</v>
      </c>
      <c r="H12" s="119">
        <f>'Admin Module'!E6</f>
        <v>57</v>
      </c>
    </row>
    <row r="13" spans="1:8">
      <c r="A13" s="114"/>
      <c r="B13" s="115">
        <v>3</v>
      </c>
      <c r="C13" s="116" t="s">
        <v>251</v>
      </c>
      <c r="D13" s="117">
        <f>'Group Module'!A6</f>
        <v>148</v>
      </c>
      <c r="E13" s="117"/>
      <c r="F13" s="117"/>
      <c r="G13" s="118"/>
      <c r="H13" s="119"/>
    </row>
    <row r="14" spans="1:8">
      <c r="A14" s="114"/>
      <c r="B14" s="115">
        <v>4</v>
      </c>
      <c r="C14" s="190" t="s">
        <v>841</v>
      </c>
      <c r="D14" s="191"/>
      <c r="E14" s="191"/>
      <c r="F14" s="191"/>
      <c r="G14" s="192"/>
      <c r="H14" s="193"/>
    </row>
    <row r="15" spans="1:8">
      <c r="A15" s="114"/>
      <c r="B15" s="120"/>
      <c r="C15" s="121" t="s">
        <v>45</v>
      </c>
      <c r="D15" s="122">
        <f>SUM(D9:D13)</f>
        <v>193</v>
      </c>
      <c r="E15" s="122">
        <f>SUM(E9:E13)</f>
        <v>57</v>
      </c>
      <c r="F15" s="122">
        <f>SUM(F9:F13)</f>
        <v>57</v>
      </c>
      <c r="G15" s="122">
        <f>SUM(G9:G13)</f>
        <v>0</v>
      </c>
      <c r="H15" s="123">
        <f>SUM(H9:H13)</f>
        <v>159</v>
      </c>
    </row>
    <row r="16" spans="1:8">
      <c r="A16" s="107"/>
      <c r="B16" s="124"/>
      <c r="C16" s="107"/>
      <c r="D16" s="125"/>
      <c r="E16" s="126"/>
      <c r="F16" s="126"/>
      <c r="G16" s="126"/>
      <c r="H16" s="126"/>
    </row>
    <row r="17" spans="1:8">
      <c r="A17" s="107"/>
      <c r="B17" s="107"/>
      <c r="C17" s="127" t="s">
        <v>46</v>
      </c>
      <c r="D17" s="107"/>
      <c r="E17" s="128">
        <f>(D15+E15)*100/(H15-G15)</f>
        <v>157.23270440251574</v>
      </c>
      <c r="F17" s="107" t="s">
        <v>47</v>
      </c>
      <c r="G17" s="107"/>
      <c r="H17" s="82"/>
    </row>
    <row r="18" spans="1:8">
      <c r="A18" s="107"/>
      <c r="B18" s="107"/>
      <c r="C18" s="127" t="s">
        <v>48</v>
      </c>
      <c r="D18" s="107"/>
      <c r="E18" s="128">
        <f>D15*100/(H15-G15)</f>
        <v>121.38364779874213</v>
      </c>
      <c r="F18" s="107" t="s">
        <v>47</v>
      </c>
      <c r="G18" s="107"/>
      <c r="H18" s="82"/>
    </row>
    <row r="19" spans="1:8">
      <c r="C19" s="107"/>
      <c r="D19" s="10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D16" sqref="D16"/>
    </sheetView>
  </sheetViews>
  <sheetFormatPr defaultRowHeight="12.75"/>
  <cols>
    <col min="1" max="1" width="1.375" style="8" customWidth="1"/>
    <col min="2" max="2" width="11.75" style="36" customWidth="1"/>
    <col min="3" max="3" width="26.5" style="37" customWidth="1"/>
    <col min="4" max="4" width="25.5" style="37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38"/>
      <c r="D1" s="39" t="s">
        <v>14</v>
      </c>
      <c r="E1" s="40"/>
    </row>
    <row r="2" spans="2:6" ht="13.5" customHeight="1">
      <c r="B2" s="38"/>
      <c r="D2" s="41"/>
      <c r="E2" s="41"/>
    </row>
    <row r="3" spans="2:6">
      <c r="B3" s="229" t="s">
        <v>1</v>
      </c>
      <c r="C3" s="229"/>
      <c r="D3" s="230" t="str">
        <f>Cover!C4</f>
        <v>Bookaholic Social Network</v>
      </c>
      <c r="E3" s="230"/>
      <c r="F3" s="230"/>
    </row>
    <row r="4" spans="2:6">
      <c r="B4" s="229" t="s">
        <v>3</v>
      </c>
      <c r="C4" s="229"/>
      <c r="D4" s="230" t="str">
        <f>Cover!C5</f>
        <v>BSN</v>
      </c>
      <c r="E4" s="230"/>
      <c r="F4" s="230"/>
    </row>
    <row r="5" spans="2:6" s="42" customFormat="1" ht="84.75" customHeight="1">
      <c r="B5" s="227" t="s">
        <v>15</v>
      </c>
      <c r="C5" s="227"/>
      <c r="D5" s="228" t="s">
        <v>55</v>
      </c>
      <c r="E5" s="228"/>
      <c r="F5" s="228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16</v>
      </c>
      <c r="C8" s="50" t="s">
        <v>17</v>
      </c>
      <c r="D8" s="50" t="s">
        <v>18</v>
      </c>
      <c r="E8" s="51" t="s">
        <v>19</v>
      </c>
      <c r="F8" s="52" t="s">
        <v>20</v>
      </c>
    </row>
    <row r="9" spans="2:6" ht="13.5">
      <c r="B9" s="53">
        <v>1</v>
      </c>
      <c r="C9" s="54" t="s">
        <v>290</v>
      </c>
      <c r="D9" s="133" t="s">
        <v>291</v>
      </c>
      <c r="E9" s="55"/>
      <c r="F9" s="56"/>
    </row>
    <row r="10" spans="2:6" ht="13.5">
      <c r="B10" s="53">
        <v>2</v>
      </c>
      <c r="C10" s="54" t="s">
        <v>250</v>
      </c>
      <c r="D10" s="133" t="s">
        <v>250</v>
      </c>
      <c r="E10" s="55"/>
      <c r="F10" s="56"/>
    </row>
    <row r="11" spans="2:6" ht="13.5">
      <c r="B11" s="53">
        <v>3</v>
      </c>
      <c r="C11" s="54" t="s">
        <v>251</v>
      </c>
      <c r="D11" s="133" t="s">
        <v>251</v>
      </c>
      <c r="E11" s="55"/>
      <c r="F11" s="56"/>
    </row>
    <row r="12" spans="2:6" ht="13.5">
      <c r="B12" s="53">
        <v>4</v>
      </c>
      <c r="C12" s="54" t="s">
        <v>499</v>
      </c>
      <c r="D12" s="133" t="s">
        <v>499</v>
      </c>
      <c r="E12" s="55"/>
      <c r="F12" s="56"/>
    </row>
    <row r="13" spans="2:6" ht="14.25">
      <c r="B13" s="53">
        <v>5</v>
      </c>
      <c r="C13" s="54" t="s">
        <v>841</v>
      </c>
      <c r="D13" s="188" t="s">
        <v>841</v>
      </c>
      <c r="E13" s="57"/>
      <c r="F13" s="56"/>
    </row>
    <row r="14" spans="2:6" ht="13.5">
      <c r="B14" s="53">
        <v>6</v>
      </c>
      <c r="C14" s="54" t="s">
        <v>865</v>
      </c>
      <c r="D14" s="189" t="s">
        <v>865</v>
      </c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8"/>
      <c r="C20" s="59"/>
      <c r="D20" s="60"/>
      <c r="E20" s="60"/>
      <c r="F20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Account Module'!A1" display="Account Module"/>
    <hyperlink ref="D10" location="'Admin Module'!A1" display="Admin module"/>
    <hyperlink ref="D11" location="'Group Module'!A1" display="Group Module"/>
    <hyperlink ref="D12" location="'Post Management Module'!A1" display="Post Management Module"/>
    <hyperlink ref="D13" location="'Book Module'!A1" display="Book Module"/>
    <hyperlink ref="D14" location="'Interaction Module'!A1" display="Interactio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5"/>
  <sheetViews>
    <sheetView zoomScale="70" zoomScaleNormal="70" workbookViewId="0">
      <pane ySplit="8" topLeftCell="A95" activePane="bottomLeft" state="frozen"/>
      <selection pane="bottomLeft" activeCell="D97" sqref="D97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21</v>
      </c>
      <c r="B2" s="232" t="s">
        <v>291</v>
      </c>
      <c r="C2" s="232"/>
      <c r="D2" s="232"/>
      <c r="E2" s="232"/>
      <c r="F2" s="232"/>
      <c r="G2" s="71"/>
      <c r="H2" s="42"/>
      <c r="I2" s="68"/>
      <c r="J2" s="69" t="s">
        <v>22</v>
      </c>
    </row>
    <row r="3" spans="1:10" s="69" customFormat="1" ht="15.75" customHeight="1">
      <c r="A3" s="72" t="s">
        <v>23</v>
      </c>
      <c r="B3" s="232" t="s">
        <v>56</v>
      </c>
      <c r="C3" s="232"/>
      <c r="D3" s="232"/>
      <c r="E3" s="232"/>
      <c r="F3" s="232"/>
      <c r="G3" s="71"/>
      <c r="H3" s="42"/>
      <c r="I3" s="68"/>
      <c r="J3" s="69" t="s">
        <v>24</v>
      </c>
    </row>
    <row r="4" spans="1:10" s="69" customFormat="1" ht="13.5" customHeight="1">
      <c r="A4" s="70" t="s">
        <v>25</v>
      </c>
      <c r="B4" s="233" t="s">
        <v>50</v>
      </c>
      <c r="C4" s="233"/>
      <c r="D4" s="233"/>
      <c r="E4" s="233"/>
      <c r="F4" s="233"/>
      <c r="G4" s="71"/>
      <c r="H4" s="42"/>
      <c r="I4" s="68"/>
      <c r="J4" s="73"/>
    </row>
    <row r="5" spans="1:10" s="69" customFormat="1" ht="19.5" customHeight="1">
      <c r="A5" s="74" t="s">
        <v>22</v>
      </c>
      <c r="B5" s="75" t="s">
        <v>24</v>
      </c>
      <c r="C5" s="75" t="s">
        <v>26</v>
      </c>
      <c r="D5" s="76" t="s">
        <v>27</v>
      </c>
      <c r="E5" s="234" t="s">
        <v>28</v>
      </c>
      <c r="F5" s="234"/>
      <c r="G5" s="77"/>
      <c r="H5" s="77"/>
      <c r="I5" s="78"/>
      <c r="J5" s="69" t="s">
        <v>29</v>
      </c>
    </row>
    <row r="6" spans="1:10" s="69" customFormat="1" ht="15" customHeight="1">
      <c r="A6" s="79">
        <f>COUNTIF(F10:F1064,"Pass")</f>
        <v>45</v>
      </c>
      <c r="B6" s="80">
        <f>COUNTIF(F10:F1064,"Fail")</f>
        <v>57</v>
      </c>
      <c r="C6" s="80">
        <f>E6-D6-B6-A6</f>
        <v>0</v>
      </c>
      <c r="D6" s="81">
        <f>COUNTIF(F$10:F$1064,"N/A")</f>
        <v>0</v>
      </c>
      <c r="E6" s="231">
        <f>COUNTA(A10:A1064)</f>
        <v>102</v>
      </c>
      <c r="F6" s="231"/>
      <c r="G6" s="77"/>
      <c r="H6" s="77"/>
      <c r="I6" s="78"/>
      <c r="J6" s="69" t="s">
        <v>27</v>
      </c>
    </row>
    <row r="7" spans="1:10" s="69" customFormat="1" ht="15" customHeight="1">
      <c r="D7" s="82"/>
      <c r="E7" s="82"/>
      <c r="F7" s="77"/>
      <c r="G7" s="77"/>
      <c r="H7" s="77"/>
      <c r="I7" s="78"/>
    </row>
    <row r="8" spans="1:10" s="69" customFormat="1" ht="25.5" customHeight="1">
      <c r="A8" s="83" t="s">
        <v>30</v>
      </c>
      <c r="B8" s="83" t="s">
        <v>31</v>
      </c>
      <c r="C8" s="83" t="s">
        <v>32</v>
      </c>
      <c r="D8" s="83" t="s">
        <v>33</v>
      </c>
      <c r="E8" s="84" t="s">
        <v>34</v>
      </c>
      <c r="F8" s="84" t="s">
        <v>35</v>
      </c>
      <c r="G8" s="84" t="s">
        <v>36</v>
      </c>
      <c r="H8" s="83" t="s">
        <v>37</v>
      </c>
      <c r="I8" s="85"/>
    </row>
    <row r="9" spans="1:10" s="69" customFormat="1" ht="15.75" customHeight="1">
      <c r="A9" s="86"/>
      <c r="B9" s="86" t="s">
        <v>57</v>
      </c>
      <c r="C9" s="87"/>
      <c r="D9" s="87"/>
      <c r="E9" s="87"/>
      <c r="F9" s="87"/>
      <c r="G9" s="87"/>
      <c r="H9" s="88"/>
      <c r="I9" s="89"/>
    </row>
    <row r="10" spans="1:10" s="153" customFormat="1" ht="120.95" customHeight="1">
      <c r="A10" s="148" t="str">
        <f t="shared" ref="A10:A18" si="0">IF(OR(B10&lt;&gt;"",D10&lt;&gt;""),"["&amp;TEXT($B$2,"##")&amp;"-"&amp;TEXT(ROW()-10,"##")&amp;"]","")</f>
        <v>[Account Module-]</v>
      </c>
      <c r="B10" s="148" t="s">
        <v>419</v>
      </c>
      <c r="C10" s="148" t="s">
        <v>420</v>
      </c>
      <c r="D10" s="149" t="s">
        <v>738</v>
      </c>
      <c r="E10" s="150" t="s">
        <v>58</v>
      </c>
      <c r="F10" s="148" t="s">
        <v>22</v>
      </c>
      <c r="G10" s="187">
        <v>42707</v>
      </c>
      <c r="H10" s="151"/>
      <c r="I10" s="152"/>
    </row>
    <row r="11" spans="1:10" s="153" customFormat="1" ht="45" customHeight="1">
      <c r="A11" s="148" t="str">
        <f t="shared" si="0"/>
        <v>[Account Module-1]</v>
      </c>
      <c r="B11" s="148" t="s">
        <v>525</v>
      </c>
      <c r="C11" s="148" t="s">
        <v>526</v>
      </c>
      <c r="D11" s="149" t="s">
        <v>946</v>
      </c>
      <c r="E11" s="150" t="s">
        <v>58</v>
      </c>
      <c r="F11" s="148" t="s">
        <v>22</v>
      </c>
      <c r="G11" s="187">
        <v>42707</v>
      </c>
      <c r="H11" s="151"/>
      <c r="I11" s="152"/>
    </row>
    <row r="12" spans="1:10" s="153" customFormat="1" ht="45" customHeight="1">
      <c r="A12" s="148" t="str">
        <f t="shared" si="0"/>
        <v>[Account Module-2]</v>
      </c>
      <c r="B12" s="148" t="s">
        <v>528</v>
      </c>
      <c r="C12" s="148" t="s">
        <v>529</v>
      </c>
      <c r="D12" s="149" t="s">
        <v>946</v>
      </c>
      <c r="E12" s="150" t="s">
        <v>58</v>
      </c>
      <c r="F12" s="148" t="s">
        <v>22</v>
      </c>
      <c r="G12" s="187">
        <v>42707</v>
      </c>
      <c r="H12" s="151"/>
      <c r="I12" s="152"/>
    </row>
    <row r="13" spans="1:10" s="153" customFormat="1" ht="29.25" customHeight="1">
      <c r="A13" s="148" t="str">
        <f t="shared" si="0"/>
        <v>[Account Module-3]</v>
      </c>
      <c r="B13" s="148" t="s">
        <v>530</v>
      </c>
      <c r="C13" s="148" t="s">
        <v>533</v>
      </c>
      <c r="D13" s="149" t="s">
        <v>531</v>
      </c>
      <c r="E13" s="150" t="s">
        <v>58</v>
      </c>
      <c r="F13" s="148" t="s">
        <v>22</v>
      </c>
      <c r="G13" s="187">
        <v>42707</v>
      </c>
      <c r="H13" s="151"/>
      <c r="I13" s="152"/>
    </row>
    <row r="14" spans="1:10" s="153" customFormat="1" ht="38.25">
      <c r="A14" s="148" t="str">
        <f t="shared" si="0"/>
        <v>[Account Module-4]</v>
      </c>
      <c r="B14" s="148" t="s">
        <v>532</v>
      </c>
      <c r="C14" s="148" t="s">
        <v>534</v>
      </c>
      <c r="D14" s="149" t="s">
        <v>535</v>
      </c>
      <c r="E14" s="150" t="s">
        <v>58</v>
      </c>
      <c r="F14" s="148" t="s">
        <v>22</v>
      </c>
      <c r="G14" s="187">
        <v>42707</v>
      </c>
      <c r="H14" s="151"/>
      <c r="I14" s="152"/>
    </row>
    <row r="15" spans="1:10" s="94" customFormat="1" ht="40.5" customHeight="1">
      <c r="A15" s="90" t="str">
        <f t="shared" si="0"/>
        <v>[Account Module-5]</v>
      </c>
      <c r="B15" s="90" t="s">
        <v>95</v>
      </c>
      <c r="C15" s="90" t="s">
        <v>332</v>
      </c>
      <c r="D15" s="95" t="s">
        <v>527</v>
      </c>
      <c r="E15" s="146" t="s">
        <v>58</v>
      </c>
      <c r="F15" s="90" t="s">
        <v>22</v>
      </c>
      <c r="G15" s="187">
        <v>42707</v>
      </c>
      <c r="H15" s="92"/>
      <c r="I15" s="93"/>
    </row>
    <row r="16" spans="1:10" s="94" customFormat="1" ht="54" customHeight="1">
      <c r="A16" s="167" t="str">
        <f>IF(OR(B16&lt;&gt;"",D16&lt;&gt;""),"["&amp;TEXT($B$2,"##")&amp;"-"&amp;TEXT(ROW()-10,"##")&amp;"]","")</f>
        <v>[Account Module-6]</v>
      </c>
      <c r="B16" s="90" t="s">
        <v>740</v>
      </c>
      <c r="C16" s="90" t="s">
        <v>739</v>
      </c>
      <c r="D16" s="95" t="s">
        <v>398</v>
      </c>
      <c r="E16" s="146" t="s">
        <v>58</v>
      </c>
      <c r="F16" s="90" t="s">
        <v>24</v>
      </c>
      <c r="G16" s="187">
        <v>42707</v>
      </c>
      <c r="H16" s="92"/>
      <c r="I16" s="93"/>
    </row>
    <row r="17" spans="1:9" s="94" customFormat="1" ht="66" customHeight="1">
      <c r="A17" s="167" t="str">
        <f t="shared" si="0"/>
        <v>[Account Module-7]</v>
      </c>
      <c r="B17" s="90" t="s">
        <v>741</v>
      </c>
      <c r="C17" s="90" t="s">
        <v>742</v>
      </c>
      <c r="D17" s="95" t="s">
        <v>398</v>
      </c>
      <c r="E17" s="146" t="s">
        <v>58</v>
      </c>
      <c r="F17" s="90" t="s">
        <v>24</v>
      </c>
      <c r="G17" s="187">
        <v>42707</v>
      </c>
      <c r="H17" s="92"/>
      <c r="I17" s="93"/>
    </row>
    <row r="18" spans="1:9" ht="63.75">
      <c r="A18" s="90" t="str">
        <f t="shared" si="0"/>
        <v>[Account Module-8]</v>
      </c>
      <c r="B18" s="90" t="s">
        <v>97</v>
      </c>
      <c r="C18" s="90" t="s">
        <v>345</v>
      </c>
      <c r="D18" s="95" t="s">
        <v>760</v>
      </c>
      <c r="E18" s="95" t="s">
        <v>58</v>
      </c>
      <c r="F18" s="90" t="s">
        <v>22</v>
      </c>
      <c r="G18" s="187">
        <v>42707</v>
      </c>
      <c r="H18" s="92"/>
      <c r="I18" s="93"/>
    </row>
    <row r="19" spans="1:9" ht="47.25" customHeight="1">
      <c r="A19" s="167" t="str">
        <f>IF(OR(B18&lt;&gt;"",D18&lt;&gt;""),"["&amp;TEXT($B$2,"##")&amp;"-"&amp;TEXT(ROW()-10,"##")&amp;"]","")</f>
        <v>[Account Module-9]</v>
      </c>
      <c r="B19" s="90" t="s">
        <v>96</v>
      </c>
      <c r="C19" s="90" t="s">
        <v>333</v>
      </c>
      <c r="D19" s="95" t="s">
        <v>793</v>
      </c>
      <c r="E19" s="95" t="s">
        <v>58</v>
      </c>
      <c r="F19" s="90" t="s">
        <v>24</v>
      </c>
      <c r="G19" s="187">
        <v>42707</v>
      </c>
      <c r="H19" s="92"/>
      <c r="I19" s="93"/>
    </row>
    <row r="20" spans="1:9" ht="64.5" customHeight="1">
      <c r="A20" s="167" t="str">
        <f>IF(OR(B18&lt;&gt;"",D18&lt;&gt;""),"["&amp;TEXT($B$2,"##")&amp;"-"&amp;TEXT(ROW()-10,"##")&amp;"]","")</f>
        <v>[Account Module-10]</v>
      </c>
      <c r="B20" s="90" t="s">
        <v>98</v>
      </c>
      <c r="C20" s="90" t="s">
        <v>346</v>
      </c>
      <c r="D20" s="95" t="s">
        <v>794</v>
      </c>
      <c r="E20" s="95" t="s">
        <v>58</v>
      </c>
      <c r="F20" s="90" t="s">
        <v>24</v>
      </c>
      <c r="G20" s="187">
        <v>42707</v>
      </c>
      <c r="H20" s="92"/>
      <c r="I20" s="93"/>
    </row>
    <row r="21" spans="1:9" ht="63.75">
      <c r="A21" s="167" t="str">
        <f>IF(OR(B18&lt;&gt;"",D18&lt;&gt;""),"["&amp;TEXT($B$2,"##")&amp;"-"&amp;TEXT(ROW()-10,"##")&amp;"]","")</f>
        <v>[Account Module-11]</v>
      </c>
      <c r="B21" s="90" t="s">
        <v>99</v>
      </c>
      <c r="C21" s="90" t="s">
        <v>347</v>
      </c>
      <c r="D21" s="95" t="s">
        <v>795</v>
      </c>
      <c r="E21" s="95" t="s">
        <v>58</v>
      </c>
      <c r="F21" s="90" t="s">
        <v>24</v>
      </c>
      <c r="G21" s="187">
        <v>42707</v>
      </c>
      <c r="H21" s="92"/>
      <c r="I21" s="93"/>
    </row>
    <row r="22" spans="1:9" ht="76.5" customHeight="1">
      <c r="A22" s="167" t="str">
        <f>IF(OR(B18&lt;&gt;"",D18&lt;&gt;""),"["&amp;TEXT($B$2,"##")&amp;"-"&amp;TEXT(ROW()-10,"##")&amp;"]","")</f>
        <v>[Account Module-12]</v>
      </c>
      <c r="B22" s="90" t="s">
        <v>100</v>
      </c>
      <c r="C22" s="90" t="s">
        <v>348</v>
      </c>
      <c r="D22" s="95" t="s">
        <v>796</v>
      </c>
      <c r="E22" s="95" t="s">
        <v>58</v>
      </c>
      <c r="F22" s="90" t="s">
        <v>24</v>
      </c>
      <c r="G22" s="187">
        <v>42707</v>
      </c>
      <c r="H22" s="92"/>
      <c r="I22" s="93"/>
    </row>
    <row r="23" spans="1:9" ht="63.75">
      <c r="A23" s="167" t="str">
        <f>IF(OR(B23&lt;&gt;"",D23&lt;&gt;""),"["&amp;TEXT($B$2,"##")&amp;"-"&amp;TEXT(ROW()-10,"##")&amp;"]","")</f>
        <v>[Account Module-13]</v>
      </c>
      <c r="B23" s="90" t="s">
        <v>101</v>
      </c>
      <c r="C23" s="90" t="s">
        <v>349</v>
      </c>
      <c r="D23" s="95" t="s">
        <v>796</v>
      </c>
      <c r="E23" s="95" t="s">
        <v>58</v>
      </c>
      <c r="F23" s="90" t="s">
        <v>24</v>
      </c>
      <c r="G23" s="187">
        <v>42707</v>
      </c>
      <c r="H23" s="92"/>
      <c r="I23" s="93"/>
    </row>
    <row r="24" spans="1:9" ht="38.25">
      <c r="A24" s="167" t="str">
        <f>IF(OR(B24&lt;&gt;"",D24&lt;&gt;""),"["&amp;TEXT($B$2,"##")&amp;"-"&amp;TEXT(ROW()-10,"##")&amp;"]","")</f>
        <v>[Account Module-14]</v>
      </c>
      <c r="B24" s="90" t="s">
        <v>265</v>
      </c>
      <c r="C24" s="90" t="s">
        <v>334</v>
      </c>
      <c r="D24" s="95" t="s">
        <v>795</v>
      </c>
      <c r="E24" s="95" t="s">
        <v>58</v>
      </c>
      <c r="F24" s="90" t="s">
        <v>24</v>
      </c>
      <c r="G24" s="187">
        <v>42707</v>
      </c>
      <c r="H24" s="92"/>
      <c r="I24" s="93"/>
    </row>
    <row r="25" spans="1:9" ht="51">
      <c r="A25" s="167" t="str">
        <f>IF(OR(B18&lt;&gt;"",D18&lt;&gt;""),"["&amp;TEXT($B$2,"##")&amp;"-"&amp;TEXT(ROW()-10,"##")&amp;"]","")</f>
        <v>[Account Module-15]</v>
      </c>
      <c r="B25" s="90" t="s">
        <v>266</v>
      </c>
      <c r="C25" s="90" t="s">
        <v>335</v>
      </c>
      <c r="D25" s="95" t="s">
        <v>794</v>
      </c>
      <c r="E25" s="95" t="s">
        <v>58</v>
      </c>
      <c r="F25" s="90" t="s">
        <v>24</v>
      </c>
      <c r="G25" s="187">
        <v>42707</v>
      </c>
      <c r="H25" s="92"/>
      <c r="I25" s="93"/>
    </row>
    <row r="26" spans="1:9" ht="63.75">
      <c r="A26" s="167" t="str">
        <f>IF(OR(B26&lt;&gt;"",D26&lt;&gt;""),"["&amp;TEXT($B$2,"##")&amp;"-"&amp;TEXT(ROW()-10,"##")&amp;"]","")</f>
        <v>[Account Module-16]</v>
      </c>
      <c r="B26" s="90" t="s">
        <v>124</v>
      </c>
      <c r="C26" s="90" t="s">
        <v>350</v>
      </c>
      <c r="D26" s="95" t="s">
        <v>797</v>
      </c>
      <c r="E26" s="95" t="s">
        <v>58</v>
      </c>
      <c r="F26" s="90" t="s">
        <v>24</v>
      </c>
      <c r="G26" s="187">
        <v>42707</v>
      </c>
      <c r="H26" s="92"/>
      <c r="I26" s="93"/>
    </row>
    <row r="27" spans="1:9" s="69" customFormat="1" ht="15.75" customHeight="1">
      <c r="A27" s="87"/>
      <c r="B27" s="86" t="s">
        <v>102</v>
      </c>
      <c r="C27" s="87"/>
      <c r="D27" s="87"/>
      <c r="E27" s="87"/>
      <c r="F27" s="87"/>
      <c r="G27" s="87"/>
      <c r="H27" s="88"/>
      <c r="I27" s="89"/>
    </row>
    <row r="28" spans="1:9" ht="63.75">
      <c r="A28" s="90" t="str">
        <f>IF(OR(B28&lt;&gt;"",D28&lt;&gt;""),"["&amp;TEXT($B$2,"##")&amp;"-"&amp;TEXT(ROW()-11,"##")&amp;"]","")</f>
        <v>[Account Module-17]</v>
      </c>
      <c r="B28" s="90" t="s">
        <v>103</v>
      </c>
      <c r="C28" s="90" t="s">
        <v>351</v>
      </c>
      <c r="D28" s="90" t="s">
        <v>757</v>
      </c>
      <c r="E28" s="90" t="s">
        <v>58</v>
      </c>
      <c r="F28" s="90" t="s">
        <v>22</v>
      </c>
      <c r="G28" s="187">
        <v>42707</v>
      </c>
      <c r="H28" s="92"/>
      <c r="I28" s="93"/>
    </row>
    <row r="29" spans="1:9" s="69" customFormat="1" ht="15.75" customHeight="1">
      <c r="A29" s="86"/>
      <c r="B29" s="86" t="s">
        <v>104</v>
      </c>
      <c r="C29" s="87"/>
      <c r="D29" s="87"/>
      <c r="E29" s="87"/>
      <c r="F29" s="87"/>
      <c r="G29" s="87"/>
      <c r="H29" s="88"/>
      <c r="I29" s="89"/>
    </row>
    <row r="30" spans="1:9" ht="147.75" customHeight="1">
      <c r="A30" s="90" t="str">
        <f>IF(OR(B30&lt;&gt;"",D30&lt;&gt;""),"["&amp;TEXT($B$2,"##")&amp;"-"&amp;TEXT(ROW()-12,"##")&amp;"]","")</f>
        <v>[Account Module-18]</v>
      </c>
      <c r="B30" s="90" t="s">
        <v>423</v>
      </c>
      <c r="C30" s="90" t="s">
        <v>421</v>
      </c>
      <c r="D30" s="90" t="s">
        <v>422</v>
      </c>
      <c r="E30" s="90" t="s">
        <v>58</v>
      </c>
      <c r="F30" s="90" t="s">
        <v>22</v>
      </c>
      <c r="G30" s="187">
        <v>42707</v>
      </c>
      <c r="H30" s="92"/>
      <c r="I30" s="93"/>
    </row>
    <row r="31" spans="1:9" s="171" customFormat="1" ht="32.25" customHeight="1">
      <c r="A31" s="167" t="str">
        <f t="shared" ref="A31:A38" si="1">IF(OR(B31&lt;&gt;"",D31&lt;&gt;""),"["&amp;TEXT($B$2,"##")&amp;"-"&amp;TEXT(ROW()-12,"##")&amp;"]","")</f>
        <v>[Account Module-19]</v>
      </c>
      <c r="B31" s="167" t="s">
        <v>536</v>
      </c>
      <c r="C31" s="167" t="s">
        <v>537</v>
      </c>
      <c r="D31" s="167" t="s">
        <v>944</v>
      </c>
      <c r="E31" s="90" t="s">
        <v>58</v>
      </c>
      <c r="F31" s="167" t="s">
        <v>22</v>
      </c>
      <c r="G31" s="187">
        <v>42707</v>
      </c>
      <c r="H31" s="173"/>
      <c r="I31" s="170"/>
    </row>
    <row r="32" spans="1:9" s="171" customFormat="1" ht="32.25" customHeight="1">
      <c r="A32" s="167" t="str">
        <f t="shared" si="1"/>
        <v>[Account Module-20]</v>
      </c>
      <c r="B32" s="167" t="s">
        <v>538</v>
      </c>
      <c r="C32" s="167" t="s">
        <v>539</v>
      </c>
      <c r="D32" s="167" t="s">
        <v>944</v>
      </c>
      <c r="E32" s="90" t="s">
        <v>58</v>
      </c>
      <c r="F32" s="167" t="s">
        <v>22</v>
      </c>
      <c r="G32" s="187">
        <v>42707</v>
      </c>
      <c r="H32" s="173"/>
      <c r="I32" s="170"/>
    </row>
    <row r="33" spans="1:9" s="171" customFormat="1" ht="32.25" customHeight="1">
      <c r="A33" s="167" t="str">
        <f t="shared" si="1"/>
        <v>[Account Module-21]</v>
      </c>
      <c r="B33" s="167" t="s">
        <v>528</v>
      </c>
      <c r="C33" s="167" t="s">
        <v>748</v>
      </c>
      <c r="D33" s="167" t="s">
        <v>944</v>
      </c>
      <c r="E33" s="90" t="s">
        <v>58</v>
      </c>
      <c r="F33" s="167" t="s">
        <v>22</v>
      </c>
      <c r="G33" s="187">
        <v>42707</v>
      </c>
      <c r="H33" s="173"/>
      <c r="I33" s="170"/>
    </row>
    <row r="34" spans="1:9" s="171" customFormat="1" ht="32.25" customHeight="1">
      <c r="A34" s="167" t="str">
        <f t="shared" si="1"/>
        <v>[Account Module-22]</v>
      </c>
      <c r="B34" s="167" t="s">
        <v>540</v>
      </c>
      <c r="C34" s="167" t="s">
        <v>749</v>
      </c>
      <c r="D34" s="167" t="s">
        <v>944</v>
      </c>
      <c r="E34" s="90" t="s">
        <v>58</v>
      </c>
      <c r="F34" s="167" t="s">
        <v>22</v>
      </c>
      <c r="G34" s="187">
        <v>42707</v>
      </c>
      <c r="H34" s="173"/>
      <c r="I34" s="170"/>
    </row>
    <row r="35" spans="1:9" s="171" customFormat="1" ht="38.25">
      <c r="A35" s="167" t="str">
        <f t="shared" si="1"/>
        <v>[Account Module-23]</v>
      </c>
      <c r="B35" s="167" t="s">
        <v>541</v>
      </c>
      <c r="C35" s="167" t="s">
        <v>743</v>
      </c>
      <c r="D35" s="168" t="s">
        <v>531</v>
      </c>
      <c r="E35" s="174" t="s">
        <v>58</v>
      </c>
      <c r="F35" s="167" t="s">
        <v>22</v>
      </c>
      <c r="G35" s="187">
        <v>42707</v>
      </c>
      <c r="H35" s="173"/>
      <c r="I35" s="170"/>
    </row>
    <row r="36" spans="1:9" s="171" customFormat="1" ht="38.25">
      <c r="A36" s="167" t="str">
        <f t="shared" si="1"/>
        <v>[Account Module-24]</v>
      </c>
      <c r="B36" s="167" t="s">
        <v>744</v>
      </c>
      <c r="C36" s="167" t="s">
        <v>745</v>
      </c>
      <c r="D36" s="168" t="s">
        <v>535</v>
      </c>
      <c r="E36" s="174" t="s">
        <v>58</v>
      </c>
      <c r="F36" s="167" t="s">
        <v>22</v>
      </c>
      <c r="G36" s="187">
        <v>42707</v>
      </c>
      <c r="H36" s="173"/>
      <c r="I36" s="170"/>
    </row>
    <row r="37" spans="1:9" s="171" customFormat="1" ht="42" customHeight="1">
      <c r="A37" s="167" t="str">
        <f t="shared" si="1"/>
        <v>[Account Module-25]</v>
      </c>
      <c r="B37" s="167" t="s">
        <v>746</v>
      </c>
      <c r="C37" s="167" t="s">
        <v>542</v>
      </c>
      <c r="D37" s="168" t="s">
        <v>934</v>
      </c>
      <c r="E37" s="174" t="s">
        <v>58</v>
      </c>
      <c r="F37" s="167" t="s">
        <v>22</v>
      </c>
      <c r="G37" s="187">
        <v>42707</v>
      </c>
      <c r="H37" s="173"/>
      <c r="I37" s="170"/>
    </row>
    <row r="38" spans="1:9" s="171" customFormat="1" ht="42" customHeight="1">
      <c r="A38" s="167" t="str">
        <f t="shared" si="1"/>
        <v>[Account Module-26]</v>
      </c>
      <c r="B38" s="167" t="s">
        <v>747</v>
      </c>
      <c r="C38" s="167" t="s">
        <v>542</v>
      </c>
      <c r="D38" s="168" t="s">
        <v>935</v>
      </c>
      <c r="E38" s="174" t="s">
        <v>58</v>
      </c>
      <c r="F38" s="167" t="s">
        <v>22</v>
      </c>
      <c r="G38" s="187">
        <v>42707</v>
      </c>
      <c r="H38" s="173"/>
      <c r="I38" s="170"/>
    </row>
    <row r="39" spans="1:9" ht="147.75" customHeight="1">
      <c r="A39" s="90" t="str">
        <f>IF(OR(B39&lt;&gt;"",D39&lt;&gt;""),"["&amp;TEXT($B$2,"##")&amp;"-"&amp;TEXT(ROW()-12,"##")&amp;"]","")</f>
        <v>[Account Module-27]</v>
      </c>
      <c r="B39" s="90" t="s">
        <v>436</v>
      </c>
      <c r="C39" s="90" t="s">
        <v>758</v>
      </c>
      <c r="D39" s="90" t="s">
        <v>437</v>
      </c>
      <c r="E39" s="90" t="s">
        <v>58</v>
      </c>
      <c r="F39" s="90" t="s">
        <v>22</v>
      </c>
      <c r="G39" s="187">
        <v>42707</v>
      </c>
      <c r="H39" s="92"/>
      <c r="I39" s="93"/>
    </row>
    <row r="40" spans="1:9" ht="77.25" customHeight="1">
      <c r="A40" s="90" t="str">
        <f>IF(OR(B30&lt;&gt;"",D30&lt;&gt;""),"["&amp;TEXT($B$2,"##")&amp;"-"&amp;TEXT(ROW()-12,"##")&amp;"]","")</f>
        <v>[Account Module-28]</v>
      </c>
      <c r="B40" s="90" t="s">
        <v>432</v>
      </c>
      <c r="C40" s="90" t="s">
        <v>352</v>
      </c>
      <c r="D40" s="90" t="s">
        <v>792</v>
      </c>
      <c r="E40" s="90" t="s">
        <v>58</v>
      </c>
      <c r="F40" s="90" t="s">
        <v>24</v>
      </c>
      <c r="G40" s="187">
        <v>42707</v>
      </c>
      <c r="H40" s="92"/>
      <c r="I40" s="93"/>
    </row>
    <row r="41" spans="1:9" ht="69.75" customHeight="1">
      <c r="A41" s="90" t="str">
        <f t="shared" ref="A41:A49" si="2">IF(OR(B40&lt;&gt;"",D40&lt;&gt;""),"["&amp;TEXT($B$2,"##")&amp;"-"&amp;TEXT(ROW()-12,"##")&amp;"]","")</f>
        <v>[Account Module-29]</v>
      </c>
      <c r="B41" s="90" t="s">
        <v>750</v>
      </c>
      <c r="C41" s="90" t="s">
        <v>353</v>
      </c>
      <c r="D41" s="90" t="s">
        <v>791</v>
      </c>
      <c r="E41" s="90" t="s">
        <v>58</v>
      </c>
      <c r="F41" s="90" t="s">
        <v>24</v>
      </c>
      <c r="G41" s="187">
        <v>42707</v>
      </c>
      <c r="H41" s="92"/>
      <c r="I41" s="93"/>
    </row>
    <row r="42" spans="1:9" ht="77.25" customHeight="1">
      <c r="A42" s="90" t="str">
        <f t="shared" si="2"/>
        <v>[Account Module-30]</v>
      </c>
      <c r="B42" s="90" t="s">
        <v>440</v>
      </c>
      <c r="C42" s="90" t="s">
        <v>354</v>
      </c>
      <c r="D42" s="90" t="s">
        <v>791</v>
      </c>
      <c r="E42" s="90" t="s">
        <v>58</v>
      </c>
      <c r="F42" s="90" t="s">
        <v>24</v>
      </c>
      <c r="G42" s="187">
        <v>42707</v>
      </c>
      <c r="H42" s="92"/>
      <c r="I42" s="93"/>
    </row>
    <row r="43" spans="1:9" ht="77.25" customHeight="1">
      <c r="A43" s="90" t="str">
        <f t="shared" si="2"/>
        <v>[Account Module-31]</v>
      </c>
      <c r="B43" s="90" t="s">
        <v>753</v>
      </c>
      <c r="C43" s="90" t="s">
        <v>355</v>
      </c>
      <c r="D43" s="90" t="s">
        <v>790</v>
      </c>
      <c r="E43" s="90" t="s">
        <v>58</v>
      </c>
      <c r="F43" s="90" t="s">
        <v>24</v>
      </c>
      <c r="G43" s="187">
        <v>42707</v>
      </c>
      <c r="H43" s="92"/>
      <c r="I43" s="93"/>
    </row>
    <row r="44" spans="1:9" ht="77.25" customHeight="1">
      <c r="A44" s="90" t="str">
        <f t="shared" si="2"/>
        <v>[Account Module-32]</v>
      </c>
      <c r="B44" s="90" t="s">
        <v>752</v>
      </c>
      <c r="C44" s="90" t="s">
        <v>356</v>
      </c>
      <c r="D44" s="90" t="s">
        <v>789</v>
      </c>
      <c r="E44" s="90" t="s">
        <v>58</v>
      </c>
      <c r="F44" s="90" t="s">
        <v>24</v>
      </c>
      <c r="G44" s="187">
        <v>42707</v>
      </c>
      <c r="H44" s="92"/>
      <c r="I44" s="93"/>
    </row>
    <row r="45" spans="1:9" ht="77.25" customHeight="1">
      <c r="A45" s="90" t="str">
        <f t="shared" si="2"/>
        <v>[Account Module-33]</v>
      </c>
      <c r="B45" s="90" t="s">
        <v>751</v>
      </c>
      <c r="C45" s="90" t="s">
        <v>445</v>
      </c>
      <c r="D45" s="90" t="s">
        <v>788</v>
      </c>
      <c r="E45" s="90" t="s">
        <v>58</v>
      </c>
      <c r="F45" s="90" t="s">
        <v>24</v>
      </c>
      <c r="G45" s="187">
        <v>42707</v>
      </c>
      <c r="H45" s="92"/>
      <c r="I45" s="93"/>
    </row>
    <row r="46" spans="1:9" ht="77.25" customHeight="1">
      <c r="A46" s="90" t="str">
        <f>IF(OR(B46&lt;&gt;"",D46&lt;&gt;""),"["&amp;TEXT($B$2,"##")&amp;"-"&amp;TEXT(ROW()-12,"##")&amp;"]","")</f>
        <v>[Account Module-34]</v>
      </c>
      <c r="B46" s="90" t="s">
        <v>754</v>
      </c>
      <c r="C46" s="90" t="s">
        <v>357</v>
      </c>
      <c r="D46" s="90" t="s">
        <v>782</v>
      </c>
      <c r="E46" s="90" t="s">
        <v>58</v>
      </c>
      <c r="F46" s="90" t="s">
        <v>24</v>
      </c>
      <c r="G46" s="187">
        <v>42707</v>
      </c>
      <c r="H46" s="92"/>
      <c r="I46" s="93"/>
    </row>
    <row r="47" spans="1:9" ht="77.25" customHeight="1">
      <c r="A47" s="90" t="str">
        <f>IF(OR(B47&lt;&gt;"",D47&lt;&gt;""),"["&amp;TEXT($B$2,"##")&amp;"-"&amp;TEXT(ROW()-12,"##")&amp;"]","")</f>
        <v>[Account Module-35]</v>
      </c>
      <c r="B47" s="90" t="s">
        <v>424</v>
      </c>
      <c r="C47" s="90" t="s">
        <v>399</v>
      </c>
      <c r="D47" s="90" t="s">
        <v>400</v>
      </c>
      <c r="E47" s="90" t="s">
        <v>58</v>
      </c>
      <c r="F47" s="90" t="s">
        <v>24</v>
      </c>
      <c r="G47" s="187">
        <v>42707</v>
      </c>
      <c r="H47" s="92"/>
      <c r="I47" s="93"/>
    </row>
    <row r="48" spans="1:9" ht="77.25" customHeight="1">
      <c r="A48" s="90" t="str">
        <f>IF(OR(B46&lt;&gt;"",D46&lt;&gt;""),"["&amp;TEXT($B$2,"##")&amp;"-"&amp;TEXT(ROW()-12,"##")&amp;"]","")</f>
        <v>[Account Module-36]</v>
      </c>
      <c r="B48" s="90" t="s">
        <v>425</v>
      </c>
      <c r="C48" s="90" t="s">
        <v>358</v>
      </c>
      <c r="D48" s="90" t="s">
        <v>783</v>
      </c>
      <c r="E48" s="90" t="s">
        <v>58</v>
      </c>
      <c r="F48" s="90" t="s">
        <v>24</v>
      </c>
      <c r="G48" s="187">
        <v>42707</v>
      </c>
      <c r="H48" s="92"/>
      <c r="I48" s="93"/>
    </row>
    <row r="49" spans="1:9" ht="77.25" customHeight="1">
      <c r="A49" s="90" t="str">
        <f t="shared" si="2"/>
        <v>[Account Module-37]</v>
      </c>
      <c r="B49" s="90" t="s">
        <v>426</v>
      </c>
      <c r="C49" s="90" t="s">
        <v>359</v>
      </c>
      <c r="D49" s="90" t="s">
        <v>784</v>
      </c>
      <c r="E49" s="90" t="s">
        <v>58</v>
      </c>
      <c r="F49" s="90" t="s">
        <v>24</v>
      </c>
      <c r="G49" s="187">
        <v>42707</v>
      </c>
      <c r="H49" s="92"/>
      <c r="I49" s="93"/>
    </row>
    <row r="50" spans="1:9" ht="77.25" customHeight="1">
      <c r="A50" s="90" t="str">
        <f>IF(OR(B50&lt;&gt;"",D50&lt;&gt;""),"["&amp;TEXT($B$2,"##")&amp;"-"&amp;TEXT(ROW()-12,"##")&amp;"]","")</f>
        <v>[Account Module-38]</v>
      </c>
      <c r="B50" s="90" t="s">
        <v>427</v>
      </c>
      <c r="C50" s="90" t="s">
        <v>360</v>
      </c>
      <c r="D50" s="90" t="s">
        <v>787</v>
      </c>
      <c r="E50" s="90" t="s">
        <v>58</v>
      </c>
      <c r="F50" s="90" t="s">
        <v>24</v>
      </c>
      <c r="G50" s="187">
        <v>42707</v>
      </c>
      <c r="H50" s="92"/>
      <c r="I50" s="93"/>
    </row>
    <row r="51" spans="1:9" ht="77.25" customHeight="1">
      <c r="A51" s="90" t="str">
        <f>IF(OR(B51&lt;&gt;"",D51&lt;&gt;""),"["&amp;TEXT($B$2,"##")&amp;"-"&amp;TEXT(ROW()-12,"##")&amp;"]","")</f>
        <v>[Account Module-39]</v>
      </c>
      <c r="B51" s="90" t="s">
        <v>428</v>
      </c>
      <c r="C51" s="90" t="s">
        <v>337</v>
      </c>
      <c r="D51" s="90" t="s">
        <v>787</v>
      </c>
      <c r="E51" s="90" t="s">
        <v>58</v>
      </c>
      <c r="F51" s="90" t="s">
        <v>24</v>
      </c>
      <c r="G51" s="187">
        <v>42707</v>
      </c>
      <c r="H51" s="92"/>
      <c r="I51" s="93"/>
    </row>
    <row r="52" spans="1:9" ht="77.25" customHeight="1">
      <c r="A52" s="90" t="str">
        <f>IF(OR(B51&lt;&gt;"",D51&lt;&gt;""),"["&amp;TEXT($B$2,"##")&amp;"-"&amp;TEXT(ROW()-12,"##")&amp;"]","")</f>
        <v>[Account Module-40]</v>
      </c>
      <c r="B52" s="90" t="s">
        <v>429</v>
      </c>
      <c r="C52" s="90" t="s">
        <v>338</v>
      </c>
      <c r="D52" s="90" t="s">
        <v>787</v>
      </c>
      <c r="E52" s="90" t="s">
        <v>58</v>
      </c>
      <c r="F52" s="90" t="s">
        <v>24</v>
      </c>
      <c r="G52" s="187">
        <v>42707</v>
      </c>
      <c r="H52" s="92"/>
      <c r="I52" s="93"/>
    </row>
    <row r="53" spans="1:9" ht="77.25" customHeight="1">
      <c r="A53" s="90" t="str">
        <f>IF(OR(B50&lt;&gt;"",D50&lt;&gt;""),"["&amp;TEXT($B$2,"##")&amp;"-"&amp;TEXT(ROW()-12,"##")&amp;"]","")</f>
        <v>[Account Module-41]</v>
      </c>
      <c r="B53" s="90" t="s">
        <v>433</v>
      </c>
      <c r="C53" s="90" t="s">
        <v>361</v>
      </c>
      <c r="D53" s="90" t="s">
        <v>786</v>
      </c>
      <c r="E53" s="90" t="s">
        <v>58</v>
      </c>
      <c r="F53" s="90" t="s">
        <v>24</v>
      </c>
      <c r="G53" s="187">
        <v>42707</v>
      </c>
      <c r="H53" s="92"/>
      <c r="I53" s="93"/>
    </row>
    <row r="54" spans="1:9" ht="77.25" customHeight="1">
      <c r="A54" s="90" t="str">
        <f>IF(OR(B54&lt;&gt;"",D54&lt;&gt;""),"["&amp;TEXT($B$2,"##")&amp;"-"&amp;TEXT(ROW()-12,"##")&amp;"]","")</f>
        <v>[Account Module-42]</v>
      </c>
      <c r="B54" s="90" t="s">
        <v>434</v>
      </c>
      <c r="C54" s="90" t="s">
        <v>362</v>
      </c>
      <c r="D54" s="90" t="s">
        <v>784</v>
      </c>
      <c r="E54" s="90" t="s">
        <v>58</v>
      </c>
      <c r="F54" s="90" t="s">
        <v>24</v>
      </c>
      <c r="G54" s="187">
        <v>42707</v>
      </c>
      <c r="H54" s="92"/>
      <c r="I54" s="93"/>
    </row>
    <row r="55" spans="1:9" ht="77.25" customHeight="1">
      <c r="A55" s="90" t="str">
        <f>IF(OR(B55&lt;&gt;"",D55&lt;&gt;""),"["&amp;TEXT($B$2,"##")&amp;"-"&amp;TEXT(ROW()-12,"##")&amp;"]","")</f>
        <v>[Account Module-43]</v>
      </c>
      <c r="B55" s="90" t="s">
        <v>456</v>
      </c>
      <c r="C55" s="90" t="s">
        <v>457</v>
      </c>
      <c r="D55" s="90" t="s">
        <v>784</v>
      </c>
      <c r="E55" s="90" t="s">
        <v>58</v>
      </c>
      <c r="F55" s="90" t="s">
        <v>24</v>
      </c>
      <c r="G55" s="187">
        <v>42707</v>
      </c>
      <c r="H55" s="92"/>
      <c r="I55" s="93"/>
    </row>
    <row r="56" spans="1:9" ht="77.25" customHeight="1">
      <c r="A56" s="90" t="str">
        <f>IF(OR(B56&lt;&gt;"",D56&lt;&gt;""),"["&amp;TEXT($B$2,"##")&amp;"-"&amp;TEXT(ROW()-12,"##")&amp;"]","")</f>
        <v>[Account Module-44]</v>
      </c>
      <c r="B56" s="90" t="s">
        <v>458</v>
      </c>
      <c r="C56" s="90" t="s">
        <v>459</v>
      </c>
      <c r="D56" s="90" t="s">
        <v>784</v>
      </c>
      <c r="E56" s="90" t="s">
        <v>58</v>
      </c>
      <c r="F56" s="90" t="s">
        <v>24</v>
      </c>
      <c r="G56" s="187">
        <v>42707</v>
      </c>
      <c r="H56" s="92"/>
      <c r="I56" s="93"/>
    </row>
    <row r="57" spans="1:9" ht="77.25" customHeight="1">
      <c r="A57" s="90" t="str">
        <f>IF(OR(B57&lt;&gt;"",D57&lt;&gt;""),"["&amp;TEXT($B$2,"##")&amp;"-"&amp;TEXT(ROW()-12,"##")&amp;"]","")</f>
        <v>[Account Module-45]</v>
      </c>
      <c r="B57" s="90" t="s">
        <v>430</v>
      </c>
      <c r="C57" s="90" t="s">
        <v>463</v>
      </c>
      <c r="D57" s="90" t="s">
        <v>785</v>
      </c>
      <c r="E57" s="90" t="s">
        <v>58</v>
      </c>
      <c r="F57" s="90" t="s">
        <v>24</v>
      </c>
      <c r="G57" s="187">
        <v>42707</v>
      </c>
      <c r="H57" s="92"/>
      <c r="I57" s="93"/>
    </row>
    <row r="58" spans="1:9" ht="77.25" customHeight="1">
      <c r="A58" s="90" t="str">
        <f>IF(OR(B58&lt;&gt;"",D58&lt;&gt;""),"["&amp;TEXT($B$2,"##")&amp;"-"&amp;TEXT(ROW()-12,"##")&amp;"]","")</f>
        <v>[Account Module-46]</v>
      </c>
      <c r="B58" s="90" t="s">
        <v>431</v>
      </c>
      <c r="C58" s="90" t="s">
        <v>364</v>
      </c>
      <c r="D58" s="90" t="s">
        <v>759</v>
      </c>
      <c r="E58" s="90" t="s">
        <v>58</v>
      </c>
      <c r="F58" s="90" t="s">
        <v>22</v>
      </c>
      <c r="G58" s="187">
        <v>42707</v>
      </c>
      <c r="H58" s="92"/>
      <c r="I58" s="93"/>
    </row>
    <row r="59" spans="1:9" s="159" customFormat="1" ht="135.75" customHeight="1">
      <c r="A59" s="148" t="str">
        <f>IF(OR(B53&lt;&gt;"",D53&lt;&gt;""),"["&amp;TEXT($B$2,"##")&amp;"-"&amp;TEXT(ROW()-12,"##")&amp;"]","")</f>
        <v>[Account Module-47]</v>
      </c>
      <c r="B59" s="148" t="s">
        <v>435</v>
      </c>
      <c r="C59" s="148" t="s">
        <v>336</v>
      </c>
      <c r="D59" s="148" t="s">
        <v>761</v>
      </c>
      <c r="E59" s="148" t="s">
        <v>58</v>
      </c>
      <c r="F59" s="148" t="s">
        <v>22</v>
      </c>
      <c r="G59" s="187">
        <v>42707</v>
      </c>
      <c r="H59" s="151"/>
      <c r="I59" s="152"/>
    </row>
    <row r="60" spans="1:9" ht="77.25" customHeight="1">
      <c r="A60" s="90" t="str">
        <f>IF(OR(B58&lt;&gt;"",D58&lt;&gt;""),"["&amp;TEXT($B$2,"##")&amp;"-"&amp;TEXT(ROW()-12,"##")&amp;"]","")</f>
        <v>[Account Module-48]</v>
      </c>
      <c r="B60" s="90" t="s">
        <v>438</v>
      </c>
      <c r="C60" s="90" t="s">
        <v>352</v>
      </c>
      <c r="D60" s="90" t="s">
        <v>762</v>
      </c>
      <c r="E60" s="90" t="s">
        <v>58</v>
      </c>
      <c r="F60" s="90" t="s">
        <v>24</v>
      </c>
      <c r="G60" s="187">
        <v>42707</v>
      </c>
      <c r="H60" s="92"/>
      <c r="I60" s="93"/>
    </row>
    <row r="61" spans="1:9" ht="69.75" customHeight="1">
      <c r="A61" s="90" t="str">
        <f t="shared" ref="A61:A65" si="3">IF(OR(B60&lt;&gt;"",D60&lt;&gt;""),"["&amp;TEXT($B$2,"##")&amp;"-"&amp;TEXT(ROW()-12,"##")&amp;"]","")</f>
        <v>[Account Module-49]</v>
      </c>
      <c r="B61" s="90" t="s">
        <v>439</v>
      </c>
      <c r="C61" s="90" t="s">
        <v>353</v>
      </c>
      <c r="D61" s="90" t="s">
        <v>763</v>
      </c>
      <c r="E61" s="90" t="s">
        <v>58</v>
      </c>
      <c r="F61" s="90" t="s">
        <v>24</v>
      </c>
      <c r="G61" s="187">
        <v>42707</v>
      </c>
      <c r="H61" s="92"/>
      <c r="I61" s="93"/>
    </row>
    <row r="62" spans="1:9" ht="77.25" customHeight="1">
      <c r="A62" s="90" t="str">
        <f t="shared" si="3"/>
        <v>[Account Module-50]</v>
      </c>
      <c r="B62" s="90" t="s">
        <v>442</v>
      </c>
      <c r="C62" s="90" t="s">
        <v>354</v>
      </c>
      <c r="D62" s="90" t="s">
        <v>763</v>
      </c>
      <c r="E62" s="90" t="s">
        <v>58</v>
      </c>
      <c r="F62" s="90" t="s">
        <v>24</v>
      </c>
      <c r="G62" s="187">
        <v>42707</v>
      </c>
      <c r="H62" s="92"/>
      <c r="I62" s="93"/>
    </row>
    <row r="63" spans="1:9" ht="77.25" customHeight="1">
      <c r="A63" s="90" t="str">
        <f t="shared" si="3"/>
        <v>[Account Module-51]</v>
      </c>
      <c r="B63" s="90" t="s">
        <v>443</v>
      </c>
      <c r="C63" s="90" t="s">
        <v>355</v>
      </c>
      <c r="D63" s="90" t="s">
        <v>764</v>
      </c>
      <c r="E63" s="90" t="s">
        <v>58</v>
      </c>
      <c r="F63" s="90" t="s">
        <v>24</v>
      </c>
      <c r="G63" s="187">
        <v>42707</v>
      </c>
      <c r="H63" s="92"/>
      <c r="I63" s="93"/>
    </row>
    <row r="64" spans="1:9" ht="77.25" customHeight="1">
      <c r="A64" s="90" t="str">
        <f t="shared" si="3"/>
        <v>[Account Module-52]</v>
      </c>
      <c r="B64" s="90" t="s">
        <v>444</v>
      </c>
      <c r="C64" s="90" t="s">
        <v>356</v>
      </c>
      <c r="D64" s="90" t="s">
        <v>765</v>
      </c>
      <c r="E64" s="90" t="s">
        <v>58</v>
      </c>
      <c r="F64" s="90" t="s">
        <v>24</v>
      </c>
      <c r="G64" s="187">
        <v>42707</v>
      </c>
      <c r="H64" s="92"/>
      <c r="I64" s="93"/>
    </row>
    <row r="65" spans="1:9" ht="77.25" customHeight="1">
      <c r="A65" s="90" t="str">
        <f t="shared" si="3"/>
        <v>[Account Module-53]</v>
      </c>
      <c r="B65" s="90" t="s">
        <v>446</v>
      </c>
      <c r="C65" s="90" t="s">
        <v>445</v>
      </c>
      <c r="D65" s="90" t="s">
        <v>765</v>
      </c>
      <c r="E65" s="90" t="s">
        <v>58</v>
      </c>
      <c r="F65" s="90" t="s">
        <v>24</v>
      </c>
      <c r="G65" s="187">
        <v>42707</v>
      </c>
      <c r="H65" s="92"/>
      <c r="I65" s="93"/>
    </row>
    <row r="66" spans="1:9" ht="77.25" customHeight="1">
      <c r="A66" s="90" t="str">
        <f>IF(OR(B66&lt;&gt;"",D66&lt;&gt;""),"["&amp;TEXT($B$2,"##")&amp;"-"&amp;TEXT(ROW()-12,"##")&amp;"]","")</f>
        <v>[Account Module-54]</v>
      </c>
      <c r="B66" s="90" t="s">
        <v>447</v>
      </c>
      <c r="C66" s="90" t="s">
        <v>357</v>
      </c>
      <c r="D66" s="90" t="s">
        <v>766</v>
      </c>
      <c r="E66" s="90" t="s">
        <v>58</v>
      </c>
      <c r="F66" s="90" t="s">
        <v>24</v>
      </c>
      <c r="G66" s="187">
        <v>42707</v>
      </c>
      <c r="H66" s="92"/>
      <c r="I66" s="93"/>
    </row>
    <row r="67" spans="1:9" ht="77.25" customHeight="1">
      <c r="A67" s="90" t="str">
        <f>IF(OR(B67&lt;&gt;"",D67&lt;&gt;""),"["&amp;TEXT($B$2,"##")&amp;"-"&amp;TEXT(ROW()-12,"##")&amp;"]","")</f>
        <v>[Account Module-55]</v>
      </c>
      <c r="B67" s="90" t="s">
        <v>448</v>
      </c>
      <c r="C67" s="90" t="s">
        <v>399</v>
      </c>
      <c r="D67" s="90" t="s">
        <v>400</v>
      </c>
      <c r="E67" s="90"/>
      <c r="F67" s="90" t="s">
        <v>24</v>
      </c>
      <c r="G67" s="187">
        <v>42707</v>
      </c>
      <c r="H67" s="92"/>
      <c r="I67" s="93"/>
    </row>
    <row r="68" spans="1:9" ht="77.25" customHeight="1">
      <c r="A68" s="90" t="str">
        <f>IF(OR(B66&lt;&gt;"",D66&lt;&gt;""),"["&amp;TEXT($B$2,"##")&amp;"-"&amp;TEXT(ROW()-12,"##")&amp;"]","")</f>
        <v>[Account Module-56]</v>
      </c>
      <c r="B68" s="90" t="s">
        <v>449</v>
      </c>
      <c r="C68" s="90" t="s">
        <v>358</v>
      </c>
      <c r="D68" s="90" t="s">
        <v>767</v>
      </c>
      <c r="E68" s="90" t="s">
        <v>58</v>
      </c>
      <c r="F68" s="90" t="s">
        <v>24</v>
      </c>
      <c r="G68" s="187">
        <v>42707</v>
      </c>
      <c r="H68" s="92"/>
      <c r="I68" s="93"/>
    </row>
    <row r="69" spans="1:9" ht="77.25" customHeight="1">
      <c r="A69" s="90" t="str">
        <f t="shared" ref="A69" si="4">IF(OR(B68&lt;&gt;"",D68&lt;&gt;""),"["&amp;TEXT($B$2,"##")&amp;"-"&amp;TEXT(ROW()-12,"##")&amp;"]","")</f>
        <v>[Account Module-57]</v>
      </c>
      <c r="B69" s="90" t="s">
        <v>450</v>
      </c>
      <c r="C69" s="90" t="s">
        <v>359</v>
      </c>
      <c r="D69" s="90" t="s">
        <v>768</v>
      </c>
      <c r="E69" s="90" t="s">
        <v>58</v>
      </c>
      <c r="F69" s="90" t="s">
        <v>24</v>
      </c>
      <c r="G69" s="187">
        <v>42707</v>
      </c>
      <c r="H69" s="92"/>
      <c r="I69" s="93"/>
    </row>
    <row r="70" spans="1:9" ht="77.25" customHeight="1">
      <c r="A70" s="90" t="str">
        <f>IF(OR(B70&lt;&gt;"",D70&lt;&gt;""),"["&amp;TEXT($B$2,"##")&amp;"-"&amp;TEXT(ROW()-12,"##")&amp;"]","")</f>
        <v>[Account Module-58]</v>
      </c>
      <c r="B70" s="90" t="s">
        <v>451</v>
      </c>
      <c r="C70" s="90" t="s">
        <v>360</v>
      </c>
      <c r="D70" s="90" t="s">
        <v>769</v>
      </c>
      <c r="E70" s="90" t="s">
        <v>58</v>
      </c>
      <c r="F70" s="90" t="s">
        <v>24</v>
      </c>
      <c r="G70" s="187">
        <v>42707</v>
      </c>
      <c r="H70" s="92"/>
      <c r="I70" s="93"/>
    </row>
    <row r="71" spans="1:9" ht="77.25" customHeight="1">
      <c r="A71" s="90" t="str">
        <f>IF(OR(B71&lt;&gt;"",D71&lt;&gt;""),"["&amp;TEXT($B$2,"##")&amp;"-"&amp;TEXT(ROW()-12,"##")&amp;"]","")</f>
        <v>[Account Module-59]</v>
      </c>
      <c r="B71" s="90" t="s">
        <v>452</v>
      </c>
      <c r="C71" s="90" t="s">
        <v>337</v>
      </c>
      <c r="D71" s="90" t="s">
        <v>769</v>
      </c>
      <c r="E71" s="90" t="s">
        <v>58</v>
      </c>
      <c r="F71" s="90" t="s">
        <v>24</v>
      </c>
      <c r="G71" s="187">
        <v>42707</v>
      </c>
      <c r="H71" s="92"/>
      <c r="I71" s="93"/>
    </row>
    <row r="72" spans="1:9" ht="77.25" customHeight="1">
      <c r="A72" s="90" t="str">
        <f>IF(OR(B71&lt;&gt;"",D71&lt;&gt;""),"["&amp;TEXT($B$2,"##")&amp;"-"&amp;TEXT(ROW()-12,"##")&amp;"]","")</f>
        <v>[Account Module-60]</v>
      </c>
      <c r="B72" s="90" t="s">
        <v>453</v>
      </c>
      <c r="C72" s="90" t="s">
        <v>338</v>
      </c>
      <c r="D72" s="90" t="s">
        <v>769</v>
      </c>
      <c r="E72" s="90" t="s">
        <v>58</v>
      </c>
      <c r="F72" s="90" t="s">
        <v>24</v>
      </c>
      <c r="G72" s="187">
        <v>42707</v>
      </c>
      <c r="H72" s="92"/>
      <c r="I72" s="93"/>
    </row>
    <row r="73" spans="1:9" ht="77.25" customHeight="1">
      <c r="A73" s="90" t="str">
        <f>IF(OR(B70&lt;&gt;"",D70&lt;&gt;""),"["&amp;TEXT($B$2,"##")&amp;"-"&amp;TEXT(ROW()-12,"##")&amp;"]","")</f>
        <v>[Account Module-61]</v>
      </c>
      <c r="B73" s="90" t="s">
        <v>454</v>
      </c>
      <c r="C73" s="90" t="s">
        <v>361</v>
      </c>
      <c r="D73" s="90" t="s">
        <v>764</v>
      </c>
      <c r="E73" s="90" t="s">
        <v>58</v>
      </c>
      <c r="F73" s="90" t="s">
        <v>24</v>
      </c>
      <c r="G73" s="187">
        <v>42707</v>
      </c>
      <c r="H73" s="92"/>
      <c r="I73" s="93"/>
    </row>
    <row r="74" spans="1:9" ht="77.25" customHeight="1">
      <c r="A74" s="90" t="str">
        <f>IF(OR(B73&lt;&gt;"",D73&lt;&gt;""),"["&amp;TEXT($B$2,"##")&amp;"-"&amp;TEXT(ROW()-12,"##")&amp;"]","")</f>
        <v>[Account Module-62]</v>
      </c>
      <c r="B74" s="90" t="s">
        <v>455</v>
      </c>
      <c r="C74" s="90" t="s">
        <v>362</v>
      </c>
      <c r="D74" s="90" t="s">
        <v>768</v>
      </c>
      <c r="E74" s="90" t="s">
        <v>58</v>
      </c>
      <c r="F74" s="90" t="s">
        <v>24</v>
      </c>
      <c r="G74" s="187">
        <v>42707</v>
      </c>
      <c r="H74" s="92"/>
      <c r="I74" s="93"/>
    </row>
    <row r="75" spans="1:9" ht="77.25" customHeight="1">
      <c r="A75" s="90" t="str">
        <f>IF(OR(B75&lt;&gt;"",D75&lt;&gt;""),"["&amp;TEXT($B$2,"##")&amp;"-"&amp;TEXT(ROW()-12,"##")&amp;"]","")</f>
        <v>[Account Module-63]</v>
      </c>
      <c r="B75" s="90" t="s">
        <v>460</v>
      </c>
      <c r="C75" s="90" t="s">
        <v>457</v>
      </c>
      <c r="D75" s="90" t="s">
        <v>768</v>
      </c>
      <c r="E75" s="90" t="s">
        <v>58</v>
      </c>
      <c r="F75" s="90" t="s">
        <v>24</v>
      </c>
      <c r="G75" s="187">
        <v>42707</v>
      </c>
      <c r="H75" s="92"/>
      <c r="I75" s="93"/>
    </row>
    <row r="76" spans="1:9" ht="77.25" customHeight="1">
      <c r="A76" s="90" t="str">
        <f>IF(OR(B76&lt;&gt;"",D76&lt;&gt;""),"["&amp;TEXT($B$2,"##")&amp;"-"&amp;TEXT(ROW()-12,"##")&amp;"]","")</f>
        <v>[Account Module-64]</v>
      </c>
      <c r="B76" s="90" t="s">
        <v>461</v>
      </c>
      <c r="C76" s="90" t="s">
        <v>459</v>
      </c>
      <c r="D76" s="90" t="s">
        <v>768</v>
      </c>
      <c r="E76" s="90" t="s">
        <v>58</v>
      </c>
      <c r="F76" s="90" t="s">
        <v>24</v>
      </c>
      <c r="G76" s="187">
        <v>42707</v>
      </c>
      <c r="H76" s="92"/>
      <c r="I76" s="93"/>
    </row>
    <row r="77" spans="1:9" ht="77.25" customHeight="1">
      <c r="A77" s="90" t="str">
        <f>IF(OR(B77&lt;&gt;"",D77&lt;&gt;""),"["&amp;TEXT($B$2,"##")&amp;"-"&amp;TEXT(ROW()-12,"##")&amp;"]","")</f>
        <v>[Account Module-65]</v>
      </c>
      <c r="B77" s="90" t="s">
        <v>462</v>
      </c>
      <c r="C77" s="90" t="s">
        <v>463</v>
      </c>
      <c r="D77" s="90" t="s">
        <v>770</v>
      </c>
      <c r="E77" s="90" t="s">
        <v>58</v>
      </c>
      <c r="F77" s="90" t="s">
        <v>24</v>
      </c>
      <c r="G77" s="187">
        <v>42707</v>
      </c>
      <c r="H77" s="92"/>
      <c r="I77" s="93"/>
    </row>
    <row r="78" spans="1:9" s="159" customFormat="1" ht="57" customHeight="1">
      <c r="A78" s="148" t="str">
        <f>IF(OR(B55&lt;&gt;"",D55&lt;&gt;""),"["&amp;TEXT($B$2,"##")&amp;"-"&amp;TEXT(ROW()-12,"##")&amp;"]","")</f>
        <v>[Account Module-66]</v>
      </c>
      <c r="B78" s="148" t="s">
        <v>464</v>
      </c>
      <c r="C78" s="148" t="s">
        <v>363</v>
      </c>
      <c r="D78" s="148" t="s">
        <v>771</v>
      </c>
      <c r="E78" s="148" t="s">
        <v>58</v>
      </c>
      <c r="F78" s="148" t="s">
        <v>24</v>
      </c>
      <c r="G78" s="187">
        <v>42707</v>
      </c>
      <c r="H78" s="151"/>
      <c r="I78" s="152"/>
    </row>
    <row r="79" spans="1:9" s="159" customFormat="1" ht="42" customHeight="1">
      <c r="A79" s="148" t="str">
        <f>IF(OR(B79&lt;&gt;"",D79&lt;&gt;""),"["&amp;TEXT($B$2,"##")&amp;"-"&amp;TEXT(ROW()-12,"##")&amp;"]","")</f>
        <v>[Account Module-67]</v>
      </c>
      <c r="B79" s="148" t="s">
        <v>468</v>
      </c>
      <c r="C79" s="148" t="s">
        <v>469</v>
      </c>
      <c r="D79" s="148" t="s">
        <v>470</v>
      </c>
      <c r="E79" s="148" t="s">
        <v>58</v>
      </c>
      <c r="F79" s="148" t="s">
        <v>22</v>
      </c>
      <c r="G79" s="187">
        <v>42707</v>
      </c>
      <c r="H79" s="151"/>
      <c r="I79" s="152"/>
    </row>
    <row r="80" spans="1:9" s="159" customFormat="1" ht="77.25" customHeight="1">
      <c r="A80" s="148" t="str">
        <f>IF(OR(B80&lt;&gt;"",D80&lt;&gt;""),"["&amp;TEXT($B$2,"##")&amp;"-"&amp;TEXT(ROW()-12,"##")&amp;"]","")</f>
        <v>[Account Module-68]</v>
      </c>
      <c r="B80" s="148" t="s">
        <v>465</v>
      </c>
      <c r="C80" s="148" t="s">
        <v>466</v>
      </c>
      <c r="D80" s="148" t="s">
        <v>771</v>
      </c>
      <c r="E80" s="148" t="s">
        <v>58</v>
      </c>
      <c r="F80" s="148" t="s">
        <v>24</v>
      </c>
      <c r="G80" s="187">
        <v>42707</v>
      </c>
      <c r="H80" s="151"/>
      <c r="I80" s="152"/>
    </row>
    <row r="81" spans="1:9" ht="77.25" customHeight="1">
      <c r="A81" s="90" t="str">
        <f>IF(OR(B81&lt;&gt;"",D81&lt;&gt;""),"["&amp;TEXT($B$2,"##")&amp;"-"&amp;TEXT(ROW()-12,"##")&amp;"]","")</f>
        <v>[Account Module-69]</v>
      </c>
      <c r="B81" s="90" t="s">
        <v>431</v>
      </c>
      <c r="C81" s="90" t="s">
        <v>364</v>
      </c>
      <c r="D81" s="90" t="s">
        <v>772</v>
      </c>
      <c r="E81" s="90" t="s">
        <v>58</v>
      </c>
      <c r="F81" s="90" t="s">
        <v>22</v>
      </c>
      <c r="G81" s="187">
        <v>42707</v>
      </c>
      <c r="H81" s="92"/>
      <c r="I81" s="93"/>
    </row>
    <row r="82" spans="1:9" s="69" customFormat="1" ht="15.75" customHeight="1">
      <c r="A82" s="87"/>
      <c r="B82" s="86" t="s">
        <v>106</v>
      </c>
      <c r="C82" s="87"/>
      <c r="D82" s="87"/>
      <c r="E82" s="87"/>
      <c r="F82" s="87"/>
      <c r="G82" s="87"/>
      <c r="H82" s="88"/>
      <c r="I82" s="89"/>
    </row>
    <row r="83" spans="1:9" ht="77.25" customHeight="1">
      <c r="A83" s="90" t="str">
        <f>IF(OR(B83&lt;&gt;"",D83&lt;&gt;""),"["&amp;TEXT($B$2,"##")&amp;"-"&amp;TEXT(ROW()-13,"##")&amp;"]","")</f>
        <v>[Account Module-70]</v>
      </c>
      <c r="B83" s="90" t="s">
        <v>471</v>
      </c>
      <c r="C83" s="90" t="s">
        <v>339</v>
      </c>
      <c r="D83" s="90" t="s">
        <v>755</v>
      </c>
      <c r="E83" s="90" t="s">
        <v>58</v>
      </c>
      <c r="F83" s="90" t="s">
        <v>22</v>
      </c>
      <c r="G83" s="187">
        <v>42707</v>
      </c>
      <c r="H83" s="92"/>
      <c r="I83" s="93"/>
    </row>
    <row r="84" spans="1:9" ht="77.25" customHeight="1">
      <c r="A84" s="90" t="str">
        <f>IF(OR(B84&lt;&gt;"",D84&lt;&gt;""),"["&amp;TEXT($B$2,"##")&amp;"-"&amp;TEXT(ROW()-13,"##")&amp;"]","")</f>
        <v>[Account Module-71]</v>
      </c>
      <c r="B84" s="90" t="s">
        <v>472</v>
      </c>
      <c r="C84" s="90" t="s">
        <v>473</v>
      </c>
      <c r="D84" s="90" t="s">
        <v>474</v>
      </c>
      <c r="E84" s="90" t="s">
        <v>58</v>
      </c>
      <c r="F84" s="90" t="s">
        <v>22</v>
      </c>
      <c r="G84" s="187">
        <v>42707</v>
      </c>
      <c r="H84" s="92"/>
      <c r="I84" s="93"/>
    </row>
    <row r="85" spans="1:9" s="171" customFormat="1" ht="77.25" customHeight="1">
      <c r="A85" s="90" t="str">
        <f t="shared" ref="A85:A86" si="5">IF(OR(B85&lt;&gt;"",D85&lt;&gt;""),"["&amp;TEXT($B$2,"##")&amp;"-"&amp;TEXT(ROW()-13,"##")&amp;"]","")</f>
        <v>[Account Module-72]</v>
      </c>
      <c r="B85" s="167" t="s">
        <v>538</v>
      </c>
      <c r="C85" s="167" t="s">
        <v>539</v>
      </c>
      <c r="D85" s="167" t="s">
        <v>944</v>
      </c>
      <c r="E85" s="167" t="s">
        <v>58</v>
      </c>
      <c r="F85" s="167" t="s">
        <v>22</v>
      </c>
      <c r="G85" s="187">
        <v>42707</v>
      </c>
      <c r="H85" s="173"/>
      <c r="I85" s="170"/>
    </row>
    <row r="86" spans="1:9" s="171" customFormat="1" ht="77.25" customHeight="1">
      <c r="A86" s="90" t="str">
        <f t="shared" si="5"/>
        <v>[Account Module-73]</v>
      </c>
      <c r="B86" s="167" t="s">
        <v>543</v>
      </c>
      <c r="C86" s="167" t="s">
        <v>544</v>
      </c>
      <c r="D86" s="168" t="s">
        <v>535</v>
      </c>
      <c r="E86" s="174" t="s">
        <v>58</v>
      </c>
      <c r="F86" s="167" t="s">
        <v>22</v>
      </c>
      <c r="G86" s="187">
        <v>42707</v>
      </c>
      <c r="H86" s="173"/>
      <c r="I86" s="170"/>
    </row>
    <row r="87" spans="1:9" ht="77.25" customHeight="1">
      <c r="A87" s="90" t="str">
        <f>IF(OR(B87&lt;&gt;"",D87&lt;&gt;""),"["&amp;TEXT($B$2,"##")&amp;"-"&amp;TEXT(ROW()-13,"##")&amp;"]","")</f>
        <v>[Account Module-74]</v>
      </c>
      <c r="B87" s="90" t="s">
        <v>475</v>
      </c>
      <c r="C87" s="90" t="s">
        <v>365</v>
      </c>
      <c r="D87" s="90" t="s">
        <v>773</v>
      </c>
      <c r="E87" s="90" t="s">
        <v>58</v>
      </c>
      <c r="F87" s="90" t="s">
        <v>24</v>
      </c>
      <c r="G87" s="187">
        <v>42707</v>
      </c>
      <c r="H87" s="92"/>
      <c r="I87" s="93"/>
    </row>
    <row r="88" spans="1:9" ht="77.25" customHeight="1">
      <c r="A88" s="90" t="str">
        <f>IF(OR(B87&lt;&gt;"",D87&lt;&gt;""),"["&amp;TEXT($B$2,"##")&amp;"-"&amp;TEXT(ROW()-12,"##")&amp;"]","")</f>
        <v>[Account Module-76]</v>
      </c>
      <c r="B88" s="90" t="s">
        <v>478</v>
      </c>
      <c r="C88" s="90" t="s">
        <v>362</v>
      </c>
      <c r="D88" s="90" t="s">
        <v>774</v>
      </c>
      <c r="E88" s="90" t="s">
        <v>58</v>
      </c>
      <c r="F88" s="90" t="s">
        <v>24</v>
      </c>
      <c r="G88" s="187">
        <v>42707</v>
      </c>
      <c r="H88" s="92"/>
      <c r="I88" s="93"/>
    </row>
    <row r="89" spans="1:9" ht="77.25" customHeight="1">
      <c r="A89" s="90" t="str">
        <f>IF(OR(B89&lt;&gt;"",D89&lt;&gt;""),"["&amp;TEXT($B$2,"##")&amp;"-"&amp;TEXT(ROW()-12,"##")&amp;"]","")</f>
        <v>[Account Module-77]</v>
      </c>
      <c r="B89" s="90" t="s">
        <v>477</v>
      </c>
      <c r="C89" s="90" t="s">
        <v>457</v>
      </c>
      <c r="D89" s="90" t="s">
        <v>774</v>
      </c>
      <c r="E89" s="90" t="s">
        <v>58</v>
      </c>
      <c r="F89" s="90" t="s">
        <v>24</v>
      </c>
      <c r="G89" s="187">
        <v>42707</v>
      </c>
      <c r="H89" s="92"/>
      <c r="I89" s="93"/>
    </row>
    <row r="90" spans="1:9" ht="77.25" customHeight="1">
      <c r="A90" s="90" t="str">
        <f>IF(OR(B90&lt;&gt;"",D90&lt;&gt;""),"["&amp;TEXT($B$2,"##")&amp;"-"&amp;TEXT(ROW()-12,"##")&amp;"]","")</f>
        <v>[Account Module-78]</v>
      </c>
      <c r="B90" s="90" t="s">
        <v>476</v>
      </c>
      <c r="C90" s="90" t="s">
        <v>459</v>
      </c>
      <c r="D90" s="90" t="s">
        <v>774</v>
      </c>
      <c r="E90" s="90" t="s">
        <v>58</v>
      </c>
      <c r="F90" s="90" t="s">
        <v>24</v>
      </c>
      <c r="G90" s="187">
        <v>42707</v>
      </c>
      <c r="H90" s="92"/>
      <c r="I90" s="93"/>
    </row>
    <row r="91" spans="1:9" ht="77.25" customHeight="1">
      <c r="A91" s="90" t="str">
        <f>IF(OR(B91&lt;&gt;"",D91&lt;&gt;""),"["&amp;TEXT($B$2,"##")&amp;"-"&amp;TEXT(ROW()-13,"##")&amp;"]","")</f>
        <v>[Account Module-78]</v>
      </c>
      <c r="B91" s="90" t="s">
        <v>267</v>
      </c>
      <c r="C91" s="90" t="s">
        <v>366</v>
      </c>
      <c r="D91" s="90" t="s">
        <v>773</v>
      </c>
      <c r="E91" s="90" t="s">
        <v>58</v>
      </c>
      <c r="F91" s="90" t="s">
        <v>24</v>
      </c>
      <c r="G91" s="187">
        <v>42707</v>
      </c>
      <c r="H91" s="92"/>
      <c r="I91" s="93"/>
    </row>
    <row r="92" spans="1:9" ht="77.25" customHeight="1">
      <c r="A92" s="90" t="str">
        <f>IF(OR(B92&lt;&gt;"",D92&lt;&gt;""),"["&amp;TEXT($B$2,"##")&amp;"-"&amp;TEXT(ROW()-13,"##")&amp;"]","")</f>
        <v>[Account Module-79]</v>
      </c>
      <c r="B92" s="90" t="s">
        <v>107</v>
      </c>
      <c r="C92" s="90" t="s">
        <v>367</v>
      </c>
      <c r="D92" s="90" t="s">
        <v>756</v>
      </c>
      <c r="E92" s="90" t="s">
        <v>58</v>
      </c>
      <c r="F92" s="90" t="s">
        <v>22</v>
      </c>
      <c r="G92" s="187">
        <v>42707</v>
      </c>
      <c r="H92" s="92"/>
      <c r="I92" s="93"/>
    </row>
    <row r="93" spans="1:9" s="69" customFormat="1" ht="15.75" customHeight="1">
      <c r="A93" s="87"/>
      <c r="B93" s="86" t="s">
        <v>317</v>
      </c>
      <c r="C93" s="87"/>
      <c r="D93" s="87"/>
      <c r="E93" s="87"/>
      <c r="F93" s="87"/>
      <c r="G93" s="87"/>
      <c r="H93" s="88"/>
      <c r="I93" s="89"/>
    </row>
    <row r="94" spans="1:9" ht="77.25" customHeight="1">
      <c r="A94" s="90" t="str">
        <f>IF(OR(B94&lt;&gt;"",D94&lt;&gt;""),"["&amp;TEXT($B$2,"##")&amp;"-"&amp;TEXT(ROW()-14,"##")&amp;"]","")</f>
        <v>[Account Module-80]</v>
      </c>
      <c r="B94" s="90" t="s">
        <v>318</v>
      </c>
      <c r="C94" s="90" t="s">
        <v>479</v>
      </c>
      <c r="D94" s="90" t="s">
        <v>322</v>
      </c>
      <c r="E94" s="90" t="s">
        <v>58</v>
      </c>
      <c r="F94" s="90" t="s">
        <v>22</v>
      </c>
      <c r="G94" s="187">
        <v>42707</v>
      </c>
      <c r="H94" s="92"/>
      <c r="I94" s="93"/>
    </row>
    <row r="95" spans="1:9" ht="120" customHeight="1">
      <c r="A95" s="90" t="str">
        <f>IF(OR(B95&lt;&gt;"",D95&lt;&gt;""),"["&amp;TEXT($B$2,"##")&amp;"-"&amp;TEXT(ROW()-14,"##")&amp;"]","")</f>
        <v>[Account Module-81]</v>
      </c>
      <c r="B95" s="90" t="s">
        <v>480</v>
      </c>
      <c r="C95" s="90" t="s">
        <v>319</v>
      </c>
      <c r="D95" s="90" t="s">
        <v>481</v>
      </c>
      <c r="E95" s="90" t="s">
        <v>58</v>
      </c>
      <c r="F95" s="90" t="s">
        <v>22</v>
      </c>
      <c r="G95" s="187">
        <v>42707</v>
      </c>
      <c r="H95" s="92"/>
      <c r="I95" s="93"/>
    </row>
    <row r="96" spans="1:9" s="171" customFormat="1" ht="25.5">
      <c r="A96" s="167" t="str">
        <f t="shared" ref="A96:A101" si="6">IF(OR(B96&lt;&gt;"",D96&lt;&gt;""),"["&amp;TEXT($B$2,"##")&amp;"-"&amp;TEXT(ROW()-14,"##")&amp;"]","")</f>
        <v>[Account Module-82]</v>
      </c>
      <c r="B96" s="167" t="s">
        <v>545</v>
      </c>
      <c r="C96" s="167" t="s">
        <v>546</v>
      </c>
      <c r="D96" s="167" t="s">
        <v>944</v>
      </c>
      <c r="E96" s="167" t="s">
        <v>58</v>
      </c>
      <c r="F96" s="167" t="s">
        <v>22</v>
      </c>
      <c r="G96" s="187">
        <v>42707</v>
      </c>
      <c r="H96" s="173"/>
      <c r="I96" s="170"/>
    </row>
    <row r="97" spans="1:9" s="171" customFormat="1" ht="25.5">
      <c r="A97" s="167" t="str">
        <f t="shared" si="6"/>
        <v>[Account Module-83]</v>
      </c>
      <c r="B97" s="167" t="s">
        <v>547</v>
      </c>
      <c r="C97" s="167" t="s">
        <v>548</v>
      </c>
      <c r="D97" s="167" t="s">
        <v>947</v>
      </c>
      <c r="E97" s="167" t="s">
        <v>58</v>
      </c>
      <c r="F97" s="167" t="s">
        <v>22</v>
      </c>
      <c r="G97" s="187">
        <v>42707</v>
      </c>
      <c r="H97" s="173"/>
      <c r="I97" s="170"/>
    </row>
    <row r="98" spans="1:9" s="171" customFormat="1" ht="25.5">
      <c r="A98" s="167" t="str">
        <f t="shared" si="6"/>
        <v>[Account Module-84]</v>
      </c>
      <c r="B98" s="167" t="s">
        <v>549</v>
      </c>
      <c r="C98" s="167" t="s">
        <v>550</v>
      </c>
      <c r="D98" s="167" t="s">
        <v>944</v>
      </c>
      <c r="E98" s="167" t="s">
        <v>58</v>
      </c>
      <c r="F98" s="167" t="s">
        <v>22</v>
      </c>
      <c r="G98" s="187">
        <v>42707</v>
      </c>
      <c r="H98" s="173"/>
      <c r="I98" s="170"/>
    </row>
    <row r="99" spans="1:9" s="171" customFormat="1" ht="25.5">
      <c r="A99" s="167" t="str">
        <f t="shared" si="6"/>
        <v>[Account Module-85]</v>
      </c>
      <c r="B99" s="167" t="s">
        <v>554</v>
      </c>
      <c r="C99" s="167" t="s">
        <v>551</v>
      </c>
      <c r="D99" s="167" t="s">
        <v>944</v>
      </c>
      <c r="E99" s="167" t="s">
        <v>58</v>
      </c>
      <c r="F99" s="167" t="s">
        <v>22</v>
      </c>
      <c r="G99" s="187">
        <v>42707</v>
      </c>
      <c r="H99" s="173"/>
      <c r="I99" s="170"/>
    </row>
    <row r="100" spans="1:9" s="171" customFormat="1" ht="25.5">
      <c r="A100" s="167" t="str">
        <f t="shared" si="6"/>
        <v>[Account Module-86]</v>
      </c>
      <c r="B100" s="167" t="s">
        <v>552</v>
      </c>
      <c r="C100" s="167" t="s">
        <v>553</v>
      </c>
      <c r="D100" s="168" t="s">
        <v>535</v>
      </c>
      <c r="E100" s="174" t="s">
        <v>58</v>
      </c>
      <c r="F100" s="167" t="s">
        <v>22</v>
      </c>
      <c r="G100" s="187">
        <v>42707</v>
      </c>
      <c r="H100" s="173"/>
      <c r="I100" s="170"/>
    </row>
    <row r="101" spans="1:9" s="171" customFormat="1" ht="25.5">
      <c r="A101" s="167" t="str">
        <f t="shared" si="6"/>
        <v>[Account Module-87]</v>
      </c>
      <c r="B101" s="167" t="s">
        <v>555</v>
      </c>
      <c r="C101" s="167" t="s">
        <v>556</v>
      </c>
      <c r="D101" s="168" t="s">
        <v>535</v>
      </c>
      <c r="E101" s="174" t="s">
        <v>58</v>
      </c>
      <c r="F101" s="167" t="s">
        <v>22</v>
      </c>
      <c r="G101" s="187">
        <v>42707</v>
      </c>
      <c r="H101" s="173"/>
      <c r="I101" s="170"/>
    </row>
    <row r="102" spans="1:9" ht="77.25" customHeight="1">
      <c r="A102" s="90" t="str">
        <f t="shared" ref="A102:A109" si="7">IF(OR(B102&lt;&gt;"",D102&lt;&gt;""),"["&amp;TEXT($B$2,"##")&amp;"-"&amp;TEXT(ROW()-14,"##")&amp;"]","")</f>
        <v>[Account Module-88]</v>
      </c>
      <c r="B102" s="90" t="s">
        <v>320</v>
      </c>
      <c r="C102" s="90" t="s">
        <v>340</v>
      </c>
      <c r="D102" s="90" t="s">
        <v>321</v>
      </c>
      <c r="E102" s="90" t="s">
        <v>58</v>
      </c>
      <c r="F102" s="90" t="s">
        <v>24</v>
      </c>
      <c r="G102" s="187">
        <v>42707</v>
      </c>
      <c r="H102" s="92"/>
      <c r="I102" s="93"/>
    </row>
    <row r="103" spans="1:9" ht="77.25" customHeight="1">
      <c r="A103" s="90" t="str">
        <f t="shared" si="7"/>
        <v>[Account Module-89]</v>
      </c>
      <c r="B103" s="90" t="s">
        <v>323</v>
      </c>
      <c r="C103" s="90" t="s">
        <v>341</v>
      </c>
      <c r="D103" s="90" t="s">
        <v>325</v>
      </c>
      <c r="E103" s="90" t="s">
        <v>58</v>
      </c>
      <c r="F103" s="90" t="s">
        <v>24</v>
      </c>
      <c r="G103" s="187">
        <v>42707</v>
      </c>
      <c r="H103" s="92"/>
      <c r="I103" s="93"/>
    </row>
    <row r="104" spans="1:9" ht="77.25" customHeight="1">
      <c r="A104" s="90" t="str">
        <f t="shared" si="7"/>
        <v>[Account Module-90]</v>
      </c>
      <c r="B104" s="90" t="s">
        <v>326</v>
      </c>
      <c r="C104" s="90" t="s">
        <v>342</v>
      </c>
      <c r="D104" s="90" t="s">
        <v>327</v>
      </c>
      <c r="E104" s="90" t="s">
        <v>58</v>
      </c>
      <c r="F104" s="90" t="s">
        <v>24</v>
      </c>
      <c r="G104" s="187">
        <v>42707</v>
      </c>
      <c r="H104" s="92"/>
      <c r="I104" s="93"/>
    </row>
    <row r="105" spans="1:9" ht="38.25">
      <c r="A105" s="90" t="str">
        <f>IF(OR(B105&lt;&gt;"",D105&lt;&gt;""),"["&amp;TEXT($B$2,"##")&amp;"-"&amp;TEXT(ROW()-14,"##")&amp;"]","")</f>
        <v>[Account Module-91]</v>
      </c>
      <c r="B105" s="90" t="s">
        <v>328</v>
      </c>
      <c r="C105" s="90" t="s">
        <v>343</v>
      </c>
      <c r="D105" s="90" t="s">
        <v>327</v>
      </c>
      <c r="E105" s="90" t="s">
        <v>58</v>
      </c>
      <c r="F105" s="90" t="s">
        <v>24</v>
      </c>
      <c r="G105" s="187">
        <v>42707</v>
      </c>
      <c r="H105" s="92"/>
      <c r="I105" s="93"/>
    </row>
    <row r="106" spans="1:9" ht="51">
      <c r="A106" s="90" t="str">
        <f>IF(OR(B106&lt;&gt;"",D106&lt;&gt;""),"["&amp;TEXT($B$2,"##")&amp;"-"&amp;TEXT(ROW()-14,"##")&amp;"]","")</f>
        <v>[Account Module-92]</v>
      </c>
      <c r="B106" s="90" t="s">
        <v>483</v>
      </c>
      <c r="C106" s="90" t="s">
        <v>484</v>
      </c>
      <c r="D106" s="90" t="s">
        <v>330</v>
      </c>
      <c r="E106" s="90" t="s">
        <v>58</v>
      </c>
      <c r="F106" s="90" t="s">
        <v>22</v>
      </c>
      <c r="G106" s="187">
        <v>42707</v>
      </c>
      <c r="H106" s="92"/>
      <c r="I106" s="93"/>
    </row>
    <row r="107" spans="1:9" ht="38.25">
      <c r="A107" s="90" t="str">
        <f>IF(OR(B107&lt;&gt;"",D107&lt;&gt;""),"["&amp;TEXT($B$2,"##")&amp;"-"&amp;TEXT(ROW()-14,"##")&amp;"]","")</f>
        <v>[Account Module-93]</v>
      </c>
      <c r="B107" s="90" t="s">
        <v>485</v>
      </c>
      <c r="C107" s="90" t="s">
        <v>486</v>
      </c>
      <c r="D107" s="90" t="s">
        <v>487</v>
      </c>
      <c r="E107" s="90" t="s">
        <v>58</v>
      </c>
      <c r="F107" s="90" t="s">
        <v>22</v>
      </c>
      <c r="G107" s="187">
        <v>42707</v>
      </c>
      <c r="H107" s="92"/>
      <c r="I107" s="93"/>
    </row>
    <row r="108" spans="1:9" ht="38.25">
      <c r="A108" s="90" t="str">
        <f>IF(OR(B108&lt;&gt;"",D108&lt;&gt;""),"["&amp;TEXT($B$2,"##")&amp;"-"&amp;TEXT(ROW()-14,"##")&amp;"]","")</f>
        <v>[Account Module-94]</v>
      </c>
      <c r="B108" s="90" t="s">
        <v>488</v>
      </c>
      <c r="C108" s="90" t="s">
        <v>489</v>
      </c>
      <c r="D108" s="90" t="s">
        <v>487</v>
      </c>
      <c r="E108" s="90" t="s">
        <v>58</v>
      </c>
      <c r="F108" s="90" t="s">
        <v>22</v>
      </c>
      <c r="G108" s="187">
        <v>42707</v>
      </c>
      <c r="H108" s="92"/>
      <c r="I108" s="93"/>
    </row>
    <row r="109" spans="1:9" ht="38.25">
      <c r="A109" s="90" t="str">
        <f t="shared" si="7"/>
        <v>[Account Module-95]</v>
      </c>
      <c r="B109" s="90" t="s">
        <v>329</v>
      </c>
      <c r="C109" s="90" t="s">
        <v>344</v>
      </c>
      <c r="D109" s="90" t="s">
        <v>330</v>
      </c>
      <c r="E109" s="90" t="s">
        <v>58</v>
      </c>
      <c r="F109" s="90" t="s">
        <v>22</v>
      </c>
      <c r="G109" s="187">
        <v>42707</v>
      </c>
      <c r="H109" s="92"/>
      <c r="I109" s="93"/>
    </row>
    <row r="110" spans="1:9" ht="51">
      <c r="A110" s="90" t="str">
        <f t="shared" ref="A110:A115" si="8">IF(OR(B110&lt;&gt;"",D110&lt;&gt;""),"["&amp;TEXT($B$2,"##")&amp;"-"&amp;TEXT(ROW()-14,"##")&amp;"]","")</f>
        <v>[Account Module-96]</v>
      </c>
      <c r="B110" s="90" t="s">
        <v>490</v>
      </c>
      <c r="C110" s="90" t="s">
        <v>775</v>
      </c>
      <c r="D110" s="90" t="s">
        <v>776</v>
      </c>
      <c r="E110" s="90" t="s">
        <v>58</v>
      </c>
      <c r="F110" s="90" t="s">
        <v>22</v>
      </c>
      <c r="G110" s="187">
        <v>42707</v>
      </c>
      <c r="H110" s="92"/>
      <c r="I110" s="93"/>
    </row>
    <row r="111" spans="1:9" s="159" customFormat="1" ht="44.25" customHeight="1">
      <c r="A111" s="148" t="str">
        <f t="shared" si="8"/>
        <v>[Account Module-97]</v>
      </c>
      <c r="B111" s="148" t="s">
        <v>492</v>
      </c>
      <c r="C111" s="148" t="s">
        <v>494</v>
      </c>
      <c r="D111" s="148" t="s">
        <v>781</v>
      </c>
      <c r="E111" s="148" t="s">
        <v>58</v>
      </c>
      <c r="F111" s="148" t="s">
        <v>22</v>
      </c>
      <c r="G111" s="187">
        <v>42707</v>
      </c>
      <c r="H111" s="151"/>
      <c r="I111" s="152"/>
    </row>
    <row r="112" spans="1:9" ht="53.25" customHeight="1">
      <c r="A112" s="90" t="str">
        <f t="shared" si="8"/>
        <v>[Account Module-98]</v>
      </c>
      <c r="B112" s="90" t="s">
        <v>491</v>
      </c>
      <c r="C112" s="90" t="s">
        <v>497</v>
      </c>
      <c r="D112" s="90" t="s">
        <v>368</v>
      </c>
      <c r="E112" s="90" t="s">
        <v>58</v>
      </c>
      <c r="F112" s="90" t="s">
        <v>22</v>
      </c>
      <c r="G112" s="187">
        <v>42707</v>
      </c>
      <c r="H112" s="92"/>
      <c r="I112" s="93"/>
    </row>
    <row r="113" spans="1:9" ht="63.75">
      <c r="A113" s="90" t="str">
        <f t="shared" si="8"/>
        <v>[Account Module-99]</v>
      </c>
      <c r="B113" s="90" t="s">
        <v>493</v>
      </c>
      <c r="C113" s="90" t="s">
        <v>780</v>
      </c>
      <c r="D113" s="90" t="s">
        <v>779</v>
      </c>
      <c r="E113" s="90" t="s">
        <v>58</v>
      </c>
      <c r="F113" s="90" t="s">
        <v>22</v>
      </c>
      <c r="G113" s="187">
        <v>42707</v>
      </c>
      <c r="H113" s="92"/>
      <c r="I113" s="93"/>
    </row>
    <row r="114" spans="1:9" s="159" customFormat="1" ht="44.25" customHeight="1">
      <c r="A114" s="148" t="str">
        <f t="shared" si="8"/>
        <v>[Account Module-100]</v>
      </c>
      <c r="B114" s="148" t="s">
        <v>495</v>
      </c>
      <c r="C114" s="148" t="s">
        <v>494</v>
      </c>
      <c r="D114" s="148" t="s">
        <v>781</v>
      </c>
      <c r="E114" s="148" t="s">
        <v>58</v>
      </c>
      <c r="F114" s="148" t="s">
        <v>22</v>
      </c>
      <c r="G114" s="187">
        <v>42707</v>
      </c>
      <c r="H114" s="151"/>
      <c r="I114" s="152"/>
    </row>
    <row r="115" spans="1:9" ht="53.25" customHeight="1">
      <c r="A115" s="90" t="str">
        <f t="shared" si="8"/>
        <v>[Account Module-101]</v>
      </c>
      <c r="B115" s="90" t="s">
        <v>496</v>
      </c>
      <c r="C115" s="90" t="s">
        <v>498</v>
      </c>
      <c r="D115" s="90" t="s">
        <v>369</v>
      </c>
      <c r="E115" s="90" t="s">
        <v>58</v>
      </c>
      <c r="F115" s="90" t="s">
        <v>22</v>
      </c>
      <c r="G115" s="187">
        <v>42707</v>
      </c>
      <c r="H115" s="92"/>
      <c r="I115" s="93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zoomScale="85" zoomScaleNormal="85" workbookViewId="0">
      <pane ySplit="8" topLeftCell="A37" activePane="bottomLeft" state="frozen"/>
      <selection pane="bottomLeft" activeCell="B45" sqref="B45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21</v>
      </c>
      <c r="B2" s="232" t="s">
        <v>865</v>
      </c>
      <c r="C2" s="232"/>
      <c r="D2" s="232"/>
      <c r="E2" s="232"/>
      <c r="F2" s="232"/>
      <c r="G2" s="71"/>
      <c r="H2" s="42"/>
      <c r="I2" s="68"/>
      <c r="J2" s="69" t="s">
        <v>22</v>
      </c>
    </row>
    <row r="3" spans="1:10" s="69" customFormat="1" ht="15.75" customHeight="1">
      <c r="A3" s="72" t="s">
        <v>23</v>
      </c>
      <c r="B3" s="232" t="s">
        <v>866</v>
      </c>
      <c r="C3" s="232"/>
      <c r="D3" s="232"/>
      <c r="E3" s="232"/>
      <c r="F3" s="232"/>
      <c r="G3" s="71"/>
      <c r="H3" s="42"/>
      <c r="I3" s="68"/>
      <c r="J3" s="69" t="s">
        <v>24</v>
      </c>
    </row>
    <row r="4" spans="1:10" s="69" customFormat="1" ht="13.5" customHeight="1">
      <c r="A4" s="70" t="s">
        <v>25</v>
      </c>
      <c r="B4" s="233" t="s">
        <v>50</v>
      </c>
      <c r="C4" s="233"/>
      <c r="D4" s="233"/>
      <c r="E4" s="233"/>
      <c r="F4" s="233"/>
      <c r="G4" s="71"/>
      <c r="H4" s="42"/>
      <c r="I4" s="68"/>
      <c r="J4" s="73"/>
    </row>
    <row r="5" spans="1:10" s="69" customFormat="1" ht="19.5" customHeight="1">
      <c r="A5" s="74" t="s">
        <v>22</v>
      </c>
      <c r="B5" s="75" t="s">
        <v>24</v>
      </c>
      <c r="C5" s="75" t="s">
        <v>26</v>
      </c>
      <c r="D5" s="76" t="s">
        <v>27</v>
      </c>
      <c r="E5" s="234" t="s">
        <v>28</v>
      </c>
      <c r="F5" s="234"/>
      <c r="G5" s="77"/>
      <c r="H5" s="77"/>
      <c r="I5" s="78"/>
      <c r="J5" s="69" t="s">
        <v>29</v>
      </c>
    </row>
    <row r="6" spans="1:10" s="69" customFormat="1" ht="15" customHeight="1" thickBot="1">
      <c r="A6" s="79">
        <f>COUNTIF(F10:F980,"Pass")</f>
        <v>29</v>
      </c>
      <c r="B6" s="80">
        <f>COUNTIF(F10:F980,"Fail")</f>
        <v>1</v>
      </c>
      <c r="C6" s="80">
        <f>E6-D6-B6-A6</f>
        <v>0</v>
      </c>
      <c r="D6" s="81">
        <f>COUNTIF(F$10:F$980,"N/A")</f>
        <v>0</v>
      </c>
      <c r="E6" s="231">
        <f>COUNTA(A10:A980)</f>
        <v>30</v>
      </c>
      <c r="F6" s="231"/>
      <c r="G6" s="77"/>
      <c r="H6" s="77"/>
      <c r="I6" s="78"/>
      <c r="J6" s="69" t="s">
        <v>27</v>
      </c>
    </row>
    <row r="7" spans="1:10" s="69" customFormat="1" ht="15" customHeight="1">
      <c r="D7" s="82"/>
      <c r="E7" s="82"/>
      <c r="F7" s="77"/>
      <c r="G7" s="77"/>
      <c r="H7" s="77"/>
      <c r="I7" s="78"/>
    </row>
    <row r="8" spans="1:10" s="69" customFormat="1" ht="25.5" customHeight="1">
      <c r="A8" s="83" t="s">
        <v>30</v>
      </c>
      <c r="B8" s="83" t="s">
        <v>31</v>
      </c>
      <c r="C8" s="83" t="s">
        <v>32</v>
      </c>
      <c r="D8" s="83" t="s">
        <v>33</v>
      </c>
      <c r="E8" s="84" t="s">
        <v>34</v>
      </c>
      <c r="F8" s="84" t="s">
        <v>35</v>
      </c>
      <c r="G8" s="84" t="s">
        <v>36</v>
      </c>
      <c r="H8" s="83" t="s">
        <v>37</v>
      </c>
      <c r="I8" s="85"/>
    </row>
    <row r="9" spans="1:10" s="69" customFormat="1" ht="15.75" customHeight="1">
      <c r="A9" s="86"/>
      <c r="B9" s="86" t="s">
        <v>867</v>
      </c>
      <c r="C9" s="87"/>
      <c r="D9" s="87"/>
      <c r="E9" s="87"/>
      <c r="F9" s="87"/>
      <c r="G9" s="87"/>
      <c r="H9" s="88"/>
      <c r="I9" s="89"/>
    </row>
    <row r="10" spans="1:10" s="153" customFormat="1" ht="120.95" customHeight="1">
      <c r="A10" s="148" t="str">
        <f>IF(OR(B10&lt;&gt;"",D10&lt;&gt;""),"["&amp;TEXT($B$2,"##")&amp;"-"&amp;TEXT(ROW()-10,"##")&amp;"]","")</f>
        <v>[Interaction Module-]</v>
      </c>
      <c r="B10" s="148" t="s">
        <v>870</v>
      </c>
      <c r="C10" s="148" t="s">
        <v>873</v>
      </c>
      <c r="D10" s="149" t="s">
        <v>868</v>
      </c>
      <c r="E10" s="150" t="s">
        <v>800</v>
      </c>
      <c r="F10" s="148" t="s">
        <v>22</v>
      </c>
      <c r="G10" s="187">
        <v>42708</v>
      </c>
      <c r="H10" s="151"/>
      <c r="I10" s="152"/>
    </row>
    <row r="11" spans="1:10" s="153" customFormat="1" ht="51">
      <c r="A11" s="148" t="str">
        <f t="shared" ref="A11:A16" si="0">IF(OR(B11&lt;&gt;"",D11&lt;&gt;""),"["&amp;TEXT($B$2,"##")&amp;"-"&amp;TEXT(ROW()-10,"##")&amp;"]","")</f>
        <v>[Interaction Module-1]</v>
      </c>
      <c r="B11" s="148" t="s">
        <v>871</v>
      </c>
      <c r="C11" s="148" t="s">
        <v>872</v>
      </c>
      <c r="D11" s="149" t="s">
        <v>874</v>
      </c>
      <c r="E11" s="150" t="s">
        <v>800</v>
      </c>
      <c r="F11" s="148" t="s">
        <v>22</v>
      </c>
      <c r="G11" s="148"/>
      <c r="H11" s="151"/>
      <c r="I11" s="152"/>
    </row>
    <row r="12" spans="1:10" s="153" customFormat="1" ht="76.5">
      <c r="A12" s="148" t="str">
        <f t="shared" si="0"/>
        <v>[Interaction Module-2]</v>
      </c>
      <c r="B12" s="148" t="s">
        <v>875</v>
      </c>
      <c r="C12" s="148" t="s">
        <v>876</v>
      </c>
      <c r="D12" s="149" t="s">
        <v>869</v>
      </c>
      <c r="E12" s="150" t="s">
        <v>800</v>
      </c>
      <c r="F12" s="148" t="s">
        <v>22</v>
      </c>
      <c r="G12" s="148"/>
      <c r="H12" s="151"/>
      <c r="I12" s="152"/>
    </row>
    <row r="13" spans="1:10" s="94" customFormat="1" ht="40.5" customHeight="1">
      <c r="A13" s="90" t="str">
        <f t="shared" si="0"/>
        <v>[Interaction Module-3]</v>
      </c>
      <c r="B13" s="148" t="s">
        <v>877</v>
      </c>
      <c r="C13" s="148" t="s">
        <v>878</v>
      </c>
      <c r="D13" s="149" t="s">
        <v>879</v>
      </c>
      <c r="E13" s="150" t="s">
        <v>800</v>
      </c>
      <c r="F13" s="90" t="s">
        <v>22</v>
      </c>
      <c r="G13" s="90"/>
      <c r="H13" s="92"/>
      <c r="I13" s="93"/>
    </row>
    <row r="14" spans="1:10" s="94" customFormat="1" ht="54" customHeight="1">
      <c r="A14" s="167" t="str">
        <f>IF(OR(B14&lt;&gt;"",D14&lt;&gt;""),"["&amp;TEXT($B$2,"##")&amp;"-"&amp;TEXT(ROW()-10,"##")&amp;"]","")</f>
        <v>[Interaction Module-4]</v>
      </c>
      <c r="B14" s="148" t="s">
        <v>880</v>
      </c>
      <c r="C14" s="148" t="s">
        <v>881</v>
      </c>
      <c r="D14" s="149" t="s">
        <v>882</v>
      </c>
      <c r="E14" s="150" t="s">
        <v>800</v>
      </c>
      <c r="F14" s="90" t="s">
        <v>22</v>
      </c>
      <c r="G14" s="90"/>
      <c r="H14" s="92"/>
      <c r="I14" s="93"/>
    </row>
    <row r="15" spans="1:10" s="94" customFormat="1" ht="54" customHeight="1">
      <c r="A15" s="167" t="str">
        <f t="shared" si="0"/>
        <v>[Interaction Module-5]</v>
      </c>
      <c r="B15" s="148" t="s">
        <v>883</v>
      </c>
      <c r="C15" s="148" t="s">
        <v>884</v>
      </c>
      <c r="D15" s="149" t="s">
        <v>885</v>
      </c>
      <c r="E15" s="150" t="s">
        <v>800</v>
      </c>
      <c r="F15" s="90" t="s">
        <v>22</v>
      </c>
      <c r="G15" s="90"/>
      <c r="H15" s="92"/>
      <c r="I15" s="93"/>
    </row>
    <row r="16" spans="1:10" s="94" customFormat="1" ht="66" customHeight="1">
      <c r="A16" s="167" t="str">
        <f t="shared" si="0"/>
        <v>[Interaction Module-6]</v>
      </c>
      <c r="B16" s="148" t="s">
        <v>887</v>
      </c>
      <c r="C16" s="148" t="s">
        <v>888</v>
      </c>
      <c r="D16" s="149" t="s">
        <v>889</v>
      </c>
      <c r="E16" s="150" t="s">
        <v>800</v>
      </c>
      <c r="F16" s="90" t="s">
        <v>24</v>
      </c>
      <c r="G16" s="90"/>
      <c r="H16" s="92"/>
      <c r="I16" s="93"/>
    </row>
    <row r="17" spans="1:23" s="69" customFormat="1" ht="15.75" customHeight="1">
      <c r="A17" s="87"/>
      <c r="B17" s="86" t="s">
        <v>886</v>
      </c>
      <c r="C17" s="87"/>
      <c r="D17" s="87"/>
      <c r="E17" s="87"/>
      <c r="F17" s="87"/>
      <c r="G17" s="87"/>
      <c r="H17" s="88"/>
      <c r="I17" s="89"/>
    </row>
    <row r="18" spans="1:23" s="153" customFormat="1" ht="45" customHeight="1">
      <c r="A18" s="148" t="str">
        <f>IF(OR(B18&lt;&gt;"",D18&lt;&gt;""),"["&amp;TEXT($B$2,"##")&amp;"-"&amp;TEXT(ROW()-11,"##")&amp;"]","")</f>
        <v>[Interaction Module-7]</v>
      </c>
      <c r="B18" s="148" t="s">
        <v>890</v>
      </c>
      <c r="C18" s="148" t="s">
        <v>891</v>
      </c>
      <c r="D18" s="149" t="s">
        <v>894</v>
      </c>
      <c r="E18" s="150" t="s">
        <v>800</v>
      </c>
      <c r="F18" s="148" t="s">
        <v>22</v>
      </c>
      <c r="G18" s="187">
        <v>42708</v>
      </c>
      <c r="H18" s="151"/>
      <c r="I18" s="152"/>
    </row>
    <row r="19" spans="1:23" s="153" customFormat="1" ht="63.75">
      <c r="A19" s="148" t="str">
        <f t="shared" ref="A19" si="1">IF(OR(B19&lt;&gt;"",D19&lt;&gt;""),"["&amp;TEXT($B$2,"##")&amp;"-"&amp;TEXT(ROW()-11,"##")&amp;"]","")</f>
        <v>[Interaction Module-8]</v>
      </c>
      <c r="B19" s="148" t="s">
        <v>892</v>
      </c>
      <c r="C19" s="148" t="s">
        <v>893</v>
      </c>
      <c r="D19" s="149" t="s">
        <v>894</v>
      </c>
      <c r="E19" s="150" t="s">
        <v>800</v>
      </c>
      <c r="F19" s="148" t="s">
        <v>22</v>
      </c>
      <c r="G19" s="148"/>
      <c r="H19" s="151"/>
      <c r="I19" s="152"/>
    </row>
    <row r="20" spans="1:23" s="69" customFormat="1" ht="15.75" customHeight="1">
      <c r="A20" s="86"/>
      <c r="B20" s="86" t="s">
        <v>895</v>
      </c>
      <c r="C20" s="87"/>
      <c r="D20" s="87"/>
      <c r="E20" s="87"/>
      <c r="F20" s="87"/>
      <c r="G20" s="87"/>
      <c r="H20" s="88"/>
      <c r="I20" s="89"/>
    </row>
    <row r="21" spans="1:23" ht="76.5">
      <c r="A21" s="167" t="str">
        <f>IF(OR(B21&lt;&gt;"",D21&lt;&gt;""),"["&amp;TEXT($B$2,"##")&amp;"-"&amp;TEXT(ROW()-12,"##")&amp;"]","")</f>
        <v>[Interaction Module-9]</v>
      </c>
      <c r="B21" s="90" t="s">
        <v>925</v>
      </c>
      <c r="C21" s="90" t="s">
        <v>896</v>
      </c>
      <c r="D21" s="95" t="s">
        <v>908</v>
      </c>
      <c r="E21" s="150" t="s">
        <v>800</v>
      </c>
      <c r="F21" s="90" t="s">
        <v>22</v>
      </c>
      <c r="G21" s="90"/>
      <c r="H21" s="92"/>
      <c r="I21" s="93"/>
    </row>
    <row r="22" spans="1:23" ht="25.5">
      <c r="A22" s="167" t="str">
        <f t="shared" ref="A22:A23" si="2">IF(OR(B22&lt;&gt;"",D22&lt;&gt;""),"["&amp;TEXT($B$2,"##")&amp;"-"&amp;TEXT(ROW()-12,"##")&amp;"]","")</f>
        <v>[Interaction Module-10]</v>
      </c>
      <c r="B22" s="90" t="s">
        <v>897</v>
      </c>
      <c r="C22" s="90" t="s">
        <v>907</v>
      </c>
      <c r="D22" s="95" t="s">
        <v>898</v>
      </c>
      <c r="E22" s="150" t="s">
        <v>800</v>
      </c>
      <c r="F22" s="90" t="s">
        <v>22</v>
      </c>
      <c r="G22" s="90"/>
      <c r="H22" s="92"/>
      <c r="I22" s="93"/>
    </row>
    <row r="23" spans="1:23">
      <c r="A23" s="167" t="str">
        <f t="shared" si="2"/>
        <v>[Interaction Module-11]</v>
      </c>
      <c r="B23" s="90" t="s">
        <v>899</v>
      </c>
      <c r="C23" s="90" t="s">
        <v>900</v>
      </c>
      <c r="D23" s="167" t="s">
        <v>901</v>
      </c>
      <c r="E23" s="150" t="s">
        <v>800</v>
      </c>
      <c r="F23" s="90" t="s">
        <v>22</v>
      </c>
      <c r="G23" s="90"/>
      <c r="H23" s="92"/>
      <c r="I23" s="93"/>
    </row>
    <row r="24" spans="1:23">
      <c r="A24" s="167" t="str">
        <f>IF(OR(B24&lt;&gt;"",D24&lt;&gt;""),"["&amp;TEXT($B$2,"##")&amp;"-"&amp;TEXT(ROW()-12,"##")&amp;"]","")</f>
        <v>[Interaction Module-12]</v>
      </c>
      <c r="B24" s="90" t="s">
        <v>555</v>
      </c>
      <c r="C24" s="90" t="s">
        <v>902</v>
      </c>
      <c r="D24" s="90" t="s">
        <v>535</v>
      </c>
      <c r="E24" s="150" t="s">
        <v>800</v>
      </c>
      <c r="F24" s="90" t="s">
        <v>22</v>
      </c>
      <c r="G24" s="90"/>
      <c r="H24" s="92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 spans="1:23" s="171" customFormat="1">
      <c r="A25" s="167" t="str">
        <f t="shared" ref="A25" si="3">IF(OR(B25&lt;&gt;"",D25&lt;&gt;""),"["&amp;TEXT($B$2,"##")&amp;"-"&amp;TEXT(ROW()-12,"##")&amp;"]","")</f>
        <v>[Interaction Module-13]</v>
      </c>
      <c r="B25" s="90" t="s">
        <v>543</v>
      </c>
      <c r="C25" s="90" t="s">
        <v>903</v>
      </c>
      <c r="D25" s="90" t="s">
        <v>535</v>
      </c>
      <c r="E25" s="150" t="s">
        <v>800</v>
      </c>
      <c r="F25" s="167" t="s">
        <v>22</v>
      </c>
      <c r="G25" s="167"/>
      <c r="H25" s="173"/>
      <c r="I25" s="170"/>
    </row>
    <row r="26" spans="1:23" ht="38.25">
      <c r="A26" s="167" t="str">
        <f t="shared" ref="A26:A34" si="4">IF(OR(B26&lt;&gt;"",D26&lt;&gt;""),"["&amp;TEXT($B$2,"##")&amp;"-"&amp;TEXT(ROW()-12,"##")&amp;"]","")</f>
        <v>[Interaction Module-14]</v>
      </c>
      <c r="B26" s="90" t="s">
        <v>905</v>
      </c>
      <c r="C26" s="90" t="s">
        <v>906</v>
      </c>
      <c r="D26" s="90"/>
      <c r="E26" s="150" t="s">
        <v>800</v>
      </c>
      <c r="F26" s="167" t="s">
        <v>22</v>
      </c>
      <c r="G26" s="167"/>
      <c r="H26" s="173"/>
    </row>
    <row r="27" spans="1:23" ht="38.25">
      <c r="A27" s="167" t="str">
        <f t="shared" si="4"/>
        <v>[Interaction Module-15]</v>
      </c>
      <c r="B27" s="90" t="s">
        <v>904</v>
      </c>
      <c r="C27" s="90" t="s">
        <v>909</v>
      </c>
      <c r="D27" s="90"/>
      <c r="E27" s="150" t="s">
        <v>800</v>
      </c>
      <c r="F27" s="167" t="s">
        <v>22</v>
      </c>
      <c r="G27" s="167"/>
      <c r="H27" s="173"/>
    </row>
    <row r="28" spans="1:23" ht="51">
      <c r="A28" s="167" t="str">
        <f t="shared" si="4"/>
        <v>[Interaction Module-16]</v>
      </c>
      <c r="B28" s="90" t="s">
        <v>910</v>
      </c>
      <c r="C28" s="90" t="s">
        <v>929</v>
      </c>
      <c r="D28" s="90"/>
      <c r="E28" s="150" t="s">
        <v>800</v>
      </c>
      <c r="F28" s="167" t="s">
        <v>22</v>
      </c>
      <c r="G28" s="167"/>
      <c r="H28" s="173"/>
    </row>
    <row r="29" spans="1:23">
      <c r="A29" s="86"/>
      <c r="B29" s="86" t="s">
        <v>911</v>
      </c>
      <c r="C29" s="87"/>
      <c r="D29" s="87"/>
      <c r="E29" s="87"/>
      <c r="F29" s="87"/>
      <c r="G29" s="87"/>
      <c r="H29" s="88"/>
    </row>
    <row r="30" spans="1:23" ht="41.25" customHeight="1">
      <c r="A30" s="167" t="str">
        <f t="shared" si="4"/>
        <v>[Interaction Module-18]</v>
      </c>
      <c r="B30" s="90" t="s">
        <v>913</v>
      </c>
      <c r="C30" s="90" t="s">
        <v>912</v>
      </c>
      <c r="D30" s="90" t="s">
        <v>921</v>
      </c>
      <c r="E30" s="150" t="s">
        <v>800</v>
      </c>
      <c r="F30" s="167" t="s">
        <v>22</v>
      </c>
      <c r="G30" s="167"/>
      <c r="H30" s="173"/>
    </row>
    <row r="31" spans="1:23" ht="26.25" customHeight="1">
      <c r="A31" s="167" t="str">
        <f t="shared" si="4"/>
        <v>[Interaction Module-19]</v>
      </c>
      <c r="B31" s="90" t="s">
        <v>917</v>
      </c>
      <c r="C31" s="90" t="s">
        <v>918</v>
      </c>
      <c r="D31" s="90" t="s">
        <v>919</v>
      </c>
      <c r="E31" s="150" t="s">
        <v>800</v>
      </c>
      <c r="F31" s="167" t="s">
        <v>22</v>
      </c>
      <c r="G31" s="167"/>
      <c r="H31" s="173"/>
    </row>
    <row r="32" spans="1:23">
      <c r="A32" s="86"/>
      <c r="B32" s="86" t="s">
        <v>914</v>
      </c>
      <c r="C32" s="87"/>
      <c r="D32" s="87"/>
      <c r="E32" s="87"/>
      <c r="F32" s="87"/>
      <c r="G32" s="87"/>
      <c r="H32" s="88"/>
    </row>
    <row r="33" spans="1:23" ht="25.5">
      <c r="A33" s="167" t="str">
        <f t="shared" si="4"/>
        <v>[Interaction Module-21]</v>
      </c>
      <c r="B33" s="90" t="s">
        <v>922</v>
      </c>
      <c r="C33" s="90" t="s">
        <v>918</v>
      </c>
      <c r="D33" s="90" t="s">
        <v>919</v>
      </c>
      <c r="E33" s="150" t="s">
        <v>800</v>
      </c>
      <c r="F33" s="167" t="s">
        <v>22</v>
      </c>
      <c r="G33" s="167"/>
      <c r="H33" s="173"/>
    </row>
    <row r="34" spans="1:23" ht="51">
      <c r="A34" s="167" t="str">
        <f t="shared" si="4"/>
        <v>[Interaction Module-22]</v>
      </c>
      <c r="B34" s="90" t="s">
        <v>923</v>
      </c>
      <c r="C34" s="90" t="s">
        <v>924</v>
      </c>
      <c r="D34" s="90" t="s">
        <v>920</v>
      </c>
      <c r="E34" s="150" t="s">
        <v>800</v>
      </c>
      <c r="F34" s="167" t="s">
        <v>22</v>
      </c>
      <c r="G34" s="167"/>
      <c r="H34" s="173"/>
    </row>
    <row r="35" spans="1:23">
      <c r="A35" s="86"/>
      <c r="B35" s="86" t="s">
        <v>915</v>
      </c>
      <c r="C35" s="87"/>
      <c r="D35" s="87"/>
      <c r="E35" s="87"/>
      <c r="F35" s="87"/>
      <c r="G35" s="87"/>
      <c r="H35" s="88"/>
    </row>
    <row r="36" spans="1:23" ht="76.5">
      <c r="A36" s="167" t="str">
        <f>IF(OR(B36&lt;&gt;"",D36&lt;&gt;""),"["&amp;TEXT($B$2,"##")&amp;"-"&amp;TEXT(ROW()-13,"##")&amp;"]","")</f>
        <v>[Interaction Module-23]</v>
      </c>
      <c r="B36" s="90" t="s">
        <v>926</v>
      </c>
      <c r="C36" s="90" t="s">
        <v>927</v>
      </c>
      <c r="D36" s="95" t="s">
        <v>928</v>
      </c>
      <c r="E36" s="150" t="s">
        <v>800</v>
      </c>
      <c r="F36" s="90" t="s">
        <v>22</v>
      </c>
      <c r="G36" s="90"/>
      <c r="H36" s="92"/>
      <c r="I36" s="93"/>
    </row>
    <row r="37" spans="1:23" ht="25.5">
      <c r="A37" s="167" t="str">
        <f t="shared" ref="A37:A43" si="5">IF(OR(B37&lt;&gt;"",D37&lt;&gt;""),"["&amp;TEXT($B$2,"##")&amp;"-"&amp;TEXT(ROW()-13,"##")&amp;"]","")</f>
        <v>[Interaction Module-24]</v>
      </c>
      <c r="B37" s="90" t="s">
        <v>897</v>
      </c>
      <c r="C37" s="90" t="s">
        <v>907</v>
      </c>
      <c r="D37" s="95" t="s">
        <v>898</v>
      </c>
      <c r="E37" s="150" t="s">
        <v>800</v>
      </c>
      <c r="F37" s="90" t="s">
        <v>22</v>
      </c>
      <c r="G37" s="90"/>
      <c r="H37" s="92"/>
      <c r="I37" s="93"/>
    </row>
    <row r="38" spans="1:23">
      <c r="A38" s="167" t="str">
        <f t="shared" si="5"/>
        <v>[Interaction Module-25]</v>
      </c>
      <c r="B38" s="90" t="s">
        <v>899</v>
      </c>
      <c r="C38" s="90" t="s">
        <v>900</v>
      </c>
      <c r="D38" s="167" t="s">
        <v>901</v>
      </c>
      <c r="E38" s="150" t="s">
        <v>800</v>
      </c>
      <c r="F38" s="90" t="s">
        <v>22</v>
      </c>
      <c r="G38" s="90"/>
      <c r="H38" s="92"/>
      <c r="I38" s="93"/>
    </row>
    <row r="39" spans="1:23">
      <c r="A39" s="167" t="str">
        <f t="shared" si="5"/>
        <v>[Interaction Module-26]</v>
      </c>
      <c r="B39" s="90" t="s">
        <v>555</v>
      </c>
      <c r="C39" s="90" t="s">
        <v>902</v>
      </c>
      <c r="D39" s="90" t="s">
        <v>535</v>
      </c>
      <c r="E39" s="150" t="s">
        <v>800</v>
      </c>
      <c r="F39" s="90" t="s">
        <v>22</v>
      </c>
      <c r="G39" s="90"/>
      <c r="H39" s="92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</row>
    <row r="40" spans="1:23" s="171" customFormat="1">
      <c r="A40" s="167" t="str">
        <f t="shared" si="5"/>
        <v>[Interaction Module-27]</v>
      </c>
      <c r="B40" s="90" t="s">
        <v>543</v>
      </c>
      <c r="C40" s="90" t="s">
        <v>903</v>
      </c>
      <c r="D40" s="90" t="s">
        <v>535</v>
      </c>
      <c r="E40" s="150" t="s">
        <v>800</v>
      </c>
      <c r="F40" s="167" t="s">
        <v>22</v>
      </c>
      <c r="G40" s="167"/>
      <c r="H40" s="173"/>
      <c r="I40" s="170"/>
    </row>
    <row r="41" spans="1:23" ht="38.25">
      <c r="A41" s="167" t="str">
        <f t="shared" si="5"/>
        <v>[Interaction Module-28]</v>
      </c>
      <c r="B41" s="90" t="s">
        <v>905</v>
      </c>
      <c r="C41" s="90" t="s">
        <v>906</v>
      </c>
      <c r="D41" s="90"/>
      <c r="E41" s="150" t="s">
        <v>800</v>
      </c>
      <c r="F41" s="167" t="s">
        <v>22</v>
      </c>
      <c r="G41" s="167"/>
      <c r="H41" s="173"/>
    </row>
    <row r="42" spans="1:23" ht="38.25">
      <c r="A42" s="167" t="str">
        <f t="shared" si="5"/>
        <v>[Interaction Module-29]</v>
      </c>
      <c r="B42" s="90" t="s">
        <v>904</v>
      </c>
      <c r="C42" s="90" t="s">
        <v>909</v>
      </c>
      <c r="D42" s="90"/>
      <c r="E42" s="150" t="s">
        <v>800</v>
      </c>
      <c r="F42" s="167" t="s">
        <v>22</v>
      </c>
      <c r="G42" s="167"/>
      <c r="H42" s="173"/>
    </row>
    <row r="43" spans="1:23" ht="51">
      <c r="A43" s="167" t="str">
        <f t="shared" si="5"/>
        <v>[Interaction Module-30]</v>
      </c>
      <c r="B43" s="90" t="s">
        <v>910</v>
      </c>
      <c r="C43" s="90" t="s">
        <v>929</v>
      </c>
      <c r="D43" s="90"/>
      <c r="E43" s="150" t="s">
        <v>800</v>
      </c>
      <c r="F43" s="167" t="s">
        <v>22</v>
      </c>
      <c r="G43" s="167"/>
      <c r="H43" s="173"/>
    </row>
    <row r="44" spans="1:23">
      <c r="A44" s="86"/>
      <c r="B44" s="86" t="s">
        <v>916</v>
      </c>
      <c r="C44" s="87"/>
      <c r="D44" s="87"/>
      <c r="E44" s="87"/>
      <c r="F44" s="87"/>
      <c r="G44" s="87"/>
      <c r="H44" s="88"/>
    </row>
    <row r="45" spans="1:23" ht="51">
      <c r="A45" s="167" t="str">
        <f>IF(OR(B45&lt;&gt;"",D45&lt;&gt;""),"["&amp;TEXT($B$2,"##")&amp;"-"&amp;TEXT(ROW()-14,"##")&amp;"]","")</f>
        <v>[Interaction Module-31]</v>
      </c>
      <c r="B45" s="90" t="s">
        <v>910</v>
      </c>
      <c r="C45" s="90" t="s">
        <v>929</v>
      </c>
      <c r="D45" s="90"/>
      <c r="E45" s="150" t="s">
        <v>800</v>
      </c>
      <c r="F45" s="167" t="s">
        <v>22</v>
      </c>
      <c r="G45" s="167"/>
      <c r="H45" s="17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zoomScale="85" zoomScaleNormal="85" workbookViewId="0">
      <pane ySplit="8" topLeftCell="A29" activePane="bottomLeft" state="frozen"/>
      <selection pane="bottomLeft" activeCell="G29" sqref="G29:G33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21</v>
      </c>
      <c r="B2" s="232" t="s">
        <v>841</v>
      </c>
      <c r="C2" s="232"/>
      <c r="D2" s="232"/>
      <c r="E2" s="232"/>
      <c r="F2" s="232"/>
      <c r="G2" s="71"/>
      <c r="H2" s="42"/>
      <c r="I2" s="68"/>
      <c r="J2" s="69" t="s">
        <v>22</v>
      </c>
    </row>
    <row r="3" spans="1:10" s="69" customFormat="1" ht="15.75" customHeight="1">
      <c r="A3" s="72" t="s">
        <v>23</v>
      </c>
      <c r="B3" s="232" t="s">
        <v>842</v>
      </c>
      <c r="C3" s="232"/>
      <c r="D3" s="232"/>
      <c r="E3" s="232"/>
      <c r="F3" s="232"/>
      <c r="G3" s="71"/>
      <c r="H3" s="42"/>
      <c r="I3" s="68"/>
      <c r="J3" s="69" t="s">
        <v>24</v>
      </c>
    </row>
    <row r="4" spans="1:10" s="69" customFormat="1" ht="13.5" customHeight="1">
      <c r="A4" s="70" t="s">
        <v>25</v>
      </c>
      <c r="B4" s="233" t="s">
        <v>50</v>
      </c>
      <c r="C4" s="233"/>
      <c r="D4" s="233"/>
      <c r="E4" s="233"/>
      <c r="F4" s="233"/>
      <c r="G4" s="71"/>
      <c r="H4" s="42"/>
      <c r="I4" s="68"/>
      <c r="J4" s="73"/>
    </row>
    <row r="5" spans="1:10" s="69" customFormat="1" ht="19.5" customHeight="1">
      <c r="A5" s="74" t="s">
        <v>22</v>
      </c>
      <c r="B5" s="75" t="s">
        <v>24</v>
      </c>
      <c r="C5" s="75" t="s">
        <v>26</v>
      </c>
      <c r="D5" s="76" t="s">
        <v>27</v>
      </c>
      <c r="E5" s="234" t="s">
        <v>28</v>
      </c>
      <c r="F5" s="234"/>
      <c r="G5" s="77"/>
      <c r="H5" s="77"/>
      <c r="I5" s="78"/>
      <c r="J5" s="69" t="s">
        <v>29</v>
      </c>
    </row>
    <row r="6" spans="1:10" s="69" customFormat="1" ht="15" customHeight="1" thickBot="1">
      <c r="A6" s="79">
        <f>COUNTIF(F10:F982,"Pass")</f>
        <v>21</v>
      </c>
      <c r="B6" s="80">
        <f>COUNTIF(F10:F982,"Fail")</f>
        <v>1</v>
      </c>
      <c r="C6" s="80">
        <f>E6-D6-B6-A6</f>
        <v>0</v>
      </c>
      <c r="D6" s="81">
        <f>COUNTIF(F$10:F$982,"N/A")</f>
        <v>0</v>
      </c>
      <c r="E6" s="231">
        <f>COUNTA(A10:A982)</f>
        <v>22</v>
      </c>
      <c r="F6" s="231"/>
      <c r="G6" s="77"/>
      <c r="H6" s="77"/>
      <c r="I6" s="78"/>
      <c r="J6" s="69" t="s">
        <v>27</v>
      </c>
    </row>
    <row r="7" spans="1:10" s="69" customFormat="1" ht="15" customHeight="1">
      <c r="D7" s="82"/>
      <c r="E7" s="82"/>
      <c r="F7" s="77"/>
      <c r="G7" s="77"/>
      <c r="H7" s="77"/>
      <c r="I7" s="78"/>
    </row>
    <row r="8" spans="1:10" s="69" customFormat="1" ht="25.5" customHeight="1">
      <c r="A8" s="83" t="s">
        <v>30</v>
      </c>
      <c r="B8" s="83" t="s">
        <v>31</v>
      </c>
      <c r="C8" s="83" t="s">
        <v>32</v>
      </c>
      <c r="D8" s="83" t="s">
        <v>33</v>
      </c>
      <c r="E8" s="84" t="s">
        <v>34</v>
      </c>
      <c r="F8" s="84" t="s">
        <v>35</v>
      </c>
      <c r="G8" s="84" t="s">
        <v>36</v>
      </c>
      <c r="H8" s="83" t="s">
        <v>37</v>
      </c>
      <c r="I8" s="85"/>
    </row>
    <row r="9" spans="1:10" s="69" customFormat="1" ht="15.75" customHeight="1">
      <c r="A9" s="86"/>
      <c r="B9" s="86" t="s">
        <v>840</v>
      </c>
      <c r="C9" s="87"/>
      <c r="D9" s="87"/>
      <c r="E9" s="87"/>
      <c r="F9" s="87"/>
      <c r="G9" s="87"/>
      <c r="H9" s="88"/>
      <c r="I9" s="89"/>
    </row>
    <row r="10" spans="1:10" s="153" customFormat="1" ht="120.95" customHeight="1">
      <c r="A10" s="148" t="str">
        <f>IF(OR(B10&lt;&gt;"",D10&lt;&gt;""),"["&amp;TEXT($B$2,"##")&amp;"-"&amp;TEXT(ROW()-10,"##")&amp;"]","")</f>
        <v>[Book Module-]</v>
      </c>
      <c r="B10" s="148" t="s">
        <v>798</v>
      </c>
      <c r="C10" s="148" t="s">
        <v>799</v>
      </c>
      <c r="D10" s="149" t="s">
        <v>803</v>
      </c>
      <c r="E10" s="150" t="s">
        <v>800</v>
      </c>
      <c r="F10" s="148" t="s">
        <v>22</v>
      </c>
      <c r="G10" s="187">
        <v>42708</v>
      </c>
      <c r="H10" s="151"/>
      <c r="I10" s="152"/>
    </row>
    <row r="11" spans="1:10" s="153" customFormat="1" ht="51">
      <c r="A11" s="148" t="str">
        <f t="shared" ref="A11:A16" si="0">IF(OR(B11&lt;&gt;"",D11&lt;&gt;""),"["&amp;TEXT($B$2,"##")&amp;"-"&amp;TEXT(ROW()-10,"##")&amp;"]","")</f>
        <v>[Book Module-1]</v>
      </c>
      <c r="B11" s="148" t="s">
        <v>809</v>
      </c>
      <c r="C11" s="148" t="s">
        <v>806</v>
      </c>
      <c r="D11" s="149" t="s">
        <v>807</v>
      </c>
      <c r="E11" s="150" t="s">
        <v>800</v>
      </c>
      <c r="F11" s="148" t="s">
        <v>22</v>
      </c>
      <c r="G11" s="187">
        <v>42708</v>
      </c>
      <c r="H11" s="151"/>
      <c r="I11" s="152"/>
    </row>
    <row r="12" spans="1:10" s="153" customFormat="1" ht="51">
      <c r="A12" s="148" t="str">
        <f t="shared" si="0"/>
        <v>[Book Module-2]</v>
      </c>
      <c r="B12" s="148" t="s">
        <v>810</v>
      </c>
      <c r="C12" s="148" t="s">
        <v>808</v>
      </c>
      <c r="D12" s="149" t="s">
        <v>817</v>
      </c>
      <c r="E12" s="150" t="s">
        <v>800</v>
      </c>
      <c r="F12" s="148" t="s">
        <v>22</v>
      </c>
      <c r="G12" s="187">
        <v>42708</v>
      </c>
      <c r="H12" s="151"/>
      <c r="I12" s="152"/>
    </row>
    <row r="13" spans="1:10" s="94" customFormat="1" ht="40.5" customHeight="1">
      <c r="A13" s="90" t="str">
        <f t="shared" si="0"/>
        <v>[Book Module-3]</v>
      </c>
      <c r="B13" s="148" t="s">
        <v>811</v>
      </c>
      <c r="C13" s="148" t="s">
        <v>814</v>
      </c>
      <c r="D13" s="149" t="s">
        <v>818</v>
      </c>
      <c r="E13" s="150" t="s">
        <v>800</v>
      </c>
      <c r="F13" s="90" t="s">
        <v>22</v>
      </c>
      <c r="G13" s="187">
        <v>42708</v>
      </c>
      <c r="H13" s="92"/>
      <c r="I13" s="93"/>
    </row>
    <row r="14" spans="1:10" s="94" customFormat="1" ht="54" customHeight="1">
      <c r="A14" s="167" t="str">
        <f>IF(OR(B14&lt;&gt;"",D14&lt;&gt;""),"["&amp;TEXT($B$2,"##")&amp;"-"&amp;TEXT(ROW()-10,"##")&amp;"]","")</f>
        <v>[Book Module-4]</v>
      </c>
      <c r="B14" s="148" t="s">
        <v>812</v>
      </c>
      <c r="C14" s="148" t="s">
        <v>815</v>
      </c>
      <c r="D14" s="149" t="s">
        <v>819</v>
      </c>
      <c r="E14" s="150" t="s">
        <v>800</v>
      </c>
      <c r="F14" s="90" t="s">
        <v>22</v>
      </c>
      <c r="G14" s="187">
        <v>42708</v>
      </c>
      <c r="H14" s="92"/>
      <c r="I14" s="93"/>
    </row>
    <row r="15" spans="1:10" s="94" customFormat="1" ht="66" customHeight="1">
      <c r="A15" s="167" t="str">
        <f t="shared" si="0"/>
        <v>[Book Module-5]</v>
      </c>
      <c r="B15" s="148" t="s">
        <v>813</v>
      </c>
      <c r="C15" s="148" t="s">
        <v>816</v>
      </c>
      <c r="D15" s="149" t="s">
        <v>820</v>
      </c>
      <c r="E15" s="150" t="s">
        <v>800</v>
      </c>
      <c r="F15" s="90" t="s">
        <v>22</v>
      </c>
      <c r="G15" s="187">
        <v>42708</v>
      </c>
      <c r="H15" s="92"/>
      <c r="I15" s="93"/>
    </row>
    <row r="16" spans="1:10" ht="51">
      <c r="A16" s="90" t="str">
        <f t="shared" si="0"/>
        <v>[Book Module-6]</v>
      </c>
      <c r="B16" s="90" t="s">
        <v>839</v>
      </c>
      <c r="C16" s="148" t="s">
        <v>821</v>
      </c>
      <c r="D16" s="95" t="s">
        <v>822</v>
      </c>
      <c r="E16" s="150" t="s">
        <v>800</v>
      </c>
      <c r="F16" s="90" t="s">
        <v>22</v>
      </c>
      <c r="G16" s="187">
        <v>42708</v>
      </c>
      <c r="H16" s="92"/>
      <c r="I16" s="93"/>
    </row>
    <row r="17" spans="1:23" ht="51">
      <c r="A17" s="167" t="str">
        <f>IF(OR(B17&lt;&gt;"",D17&lt;&gt;""),"["&amp;TEXT($B$2,"##")&amp;"-"&amp;TEXT(ROW()-10,"##")&amp;"]","")</f>
        <v>[Book Module-7]</v>
      </c>
      <c r="B17" s="90" t="s">
        <v>838</v>
      </c>
      <c r="C17" s="148" t="s">
        <v>827</v>
      </c>
      <c r="D17" s="95" t="s">
        <v>823</v>
      </c>
      <c r="E17" s="150" t="s">
        <v>800</v>
      </c>
      <c r="F17" s="90" t="s">
        <v>22</v>
      </c>
      <c r="G17" s="187">
        <v>42708</v>
      </c>
      <c r="H17" s="92"/>
      <c r="I17" s="93"/>
    </row>
    <row r="18" spans="1:23" ht="51">
      <c r="A18" s="167" t="str">
        <f>IF(OR(B18&lt;&gt;"",D18&lt;&gt;""),"["&amp;TEXT($B$2,"##")&amp;"-"&amp;TEXT(ROW()-10,"##")&amp;"]","")</f>
        <v>[Book Module-8]</v>
      </c>
      <c r="B18" s="90" t="s">
        <v>837</v>
      </c>
      <c r="C18" s="148" t="s">
        <v>828</v>
      </c>
      <c r="D18" s="95" t="s">
        <v>824</v>
      </c>
      <c r="E18" s="150" t="s">
        <v>800</v>
      </c>
      <c r="F18" s="90" t="s">
        <v>22</v>
      </c>
      <c r="G18" s="187">
        <v>42708</v>
      </c>
      <c r="H18" s="92"/>
      <c r="I18" s="93"/>
    </row>
    <row r="19" spans="1:23" ht="51">
      <c r="A19" s="167" t="str">
        <f>IF(OR(B19&lt;&gt;"",D19&lt;&gt;""),"["&amp;TEXT($B$2,"##")&amp;"-"&amp;TEXT(ROW()-10,"##")&amp;"]","")</f>
        <v>[Book Module-9]</v>
      </c>
      <c r="B19" s="90" t="s">
        <v>836</v>
      </c>
      <c r="C19" s="148" t="s">
        <v>829</v>
      </c>
      <c r="D19" s="95" t="s">
        <v>825</v>
      </c>
      <c r="E19" s="150" t="s">
        <v>800</v>
      </c>
      <c r="F19" s="90" t="s">
        <v>22</v>
      </c>
      <c r="G19" s="187">
        <v>42708</v>
      </c>
      <c r="H19" s="92"/>
      <c r="I19" s="93"/>
    </row>
    <row r="20" spans="1:23" ht="51">
      <c r="A20" s="167" t="str">
        <f>IF(OR(B20&lt;&gt;"",D20&lt;&gt;""),"["&amp;TEXT($B$2,"##")&amp;"-"&amp;TEXT(ROW()-10,"##")&amp;"]","")</f>
        <v>[Book Module-10]</v>
      </c>
      <c r="B20" s="90" t="s">
        <v>835</v>
      </c>
      <c r="C20" s="148" t="s">
        <v>830</v>
      </c>
      <c r="D20" s="95" t="s">
        <v>826</v>
      </c>
      <c r="E20" s="150" t="s">
        <v>800</v>
      </c>
      <c r="F20" s="90" t="s">
        <v>22</v>
      </c>
      <c r="G20" s="187">
        <v>42708</v>
      </c>
      <c r="H20" s="92"/>
      <c r="I20" s="93"/>
    </row>
    <row r="21" spans="1:23" s="69" customFormat="1" ht="15.75" customHeight="1">
      <c r="A21" s="87"/>
      <c r="B21" s="86" t="s">
        <v>843</v>
      </c>
      <c r="C21" s="87"/>
      <c r="D21" s="87"/>
      <c r="E21" s="87"/>
      <c r="F21" s="87"/>
      <c r="G21" s="87"/>
      <c r="H21" s="88"/>
      <c r="I21" s="89"/>
    </row>
    <row r="22" spans="1:23" s="153" customFormat="1" ht="45" customHeight="1">
      <c r="A22" s="148" t="str">
        <f>IF(OR(B22&lt;&gt;"",D22&lt;&gt;""),"["&amp;TEXT($B$2,"##")&amp;"-"&amp;TEXT(ROW()-11,"##")&amp;"]","")</f>
        <v>[Book Module-11]</v>
      </c>
      <c r="B22" s="148" t="s">
        <v>801</v>
      </c>
      <c r="C22" s="148" t="s">
        <v>799</v>
      </c>
      <c r="D22" s="149" t="s">
        <v>802</v>
      </c>
      <c r="E22" s="150" t="s">
        <v>800</v>
      </c>
      <c r="F22" s="148" t="s">
        <v>22</v>
      </c>
      <c r="G22" s="187">
        <v>42708</v>
      </c>
      <c r="H22" s="151"/>
      <c r="I22" s="152"/>
    </row>
    <row r="23" spans="1:23" s="153" customFormat="1" ht="45" customHeight="1">
      <c r="A23" s="148" t="str">
        <f t="shared" ref="A23:A27" si="1">IF(OR(B23&lt;&gt;"",D23&lt;&gt;""),"["&amp;TEXT($B$2,"##")&amp;"-"&amp;TEXT(ROW()-11,"##")&amp;"]","")</f>
        <v>[Book Module-12]</v>
      </c>
      <c r="B23" s="148" t="s">
        <v>804</v>
      </c>
      <c r="C23" s="148" t="s">
        <v>799</v>
      </c>
      <c r="D23" s="149" t="s">
        <v>805</v>
      </c>
      <c r="E23" s="150" t="s">
        <v>800</v>
      </c>
      <c r="F23" s="148" t="s">
        <v>22</v>
      </c>
      <c r="G23" s="187">
        <v>42708</v>
      </c>
      <c r="H23" s="151"/>
      <c r="I23" s="152"/>
    </row>
    <row r="24" spans="1:23" ht="38.25">
      <c r="A24" s="148" t="str">
        <f t="shared" si="1"/>
        <v>[Book Module-13]</v>
      </c>
      <c r="B24" s="90" t="s">
        <v>832</v>
      </c>
      <c r="C24" s="148" t="s">
        <v>833</v>
      </c>
      <c r="D24" s="149" t="s">
        <v>531</v>
      </c>
      <c r="E24" s="150" t="s">
        <v>800</v>
      </c>
      <c r="F24" s="90" t="s">
        <v>22</v>
      </c>
      <c r="G24" s="187">
        <v>42708</v>
      </c>
      <c r="H24" s="92"/>
      <c r="I24" s="93"/>
    </row>
    <row r="25" spans="1:23" ht="63.75">
      <c r="A25" s="148" t="str">
        <f>IF(OR(B25&lt;&gt;"",D25&lt;&gt;""),"["&amp;TEXT($B$2,"##")&amp;"-"&amp;TEXT(ROW()-11,"##")&amp;"]","")</f>
        <v>[Book Module-14]</v>
      </c>
      <c r="B25" s="90" t="s">
        <v>831</v>
      </c>
      <c r="C25" s="148" t="s">
        <v>834</v>
      </c>
      <c r="D25" s="95" t="s">
        <v>859</v>
      </c>
      <c r="E25" s="150" t="s">
        <v>800</v>
      </c>
      <c r="F25" s="90" t="s">
        <v>22</v>
      </c>
      <c r="G25" s="187">
        <v>42708</v>
      </c>
      <c r="H25" s="92"/>
      <c r="I25" s="93"/>
    </row>
    <row r="26" spans="1:23" ht="38.25">
      <c r="A26" s="148" t="str">
        <f>IF(OR(B26&lt;&gt;"",D26&lt;&gt;""),"["&amp;TEXT($B$2,"##")&amp;"-"&amp;TEXT(ROW()-11,"##")&amp;"]","")</f>
        <v>[Book Module-15]</v>
      </c>
      <c r="B26" s="90" t="s">
        <v>860</v>
      </c>
      <c r="C26" s="148" t="s">
        <v>861</v>
      </c>
      <c r="D26" s="95" t="s">
        <v>531</v>
      </c>
      <c r="E26" s="150" t="s">
        <v>800</v>
      </c>
      <c r="F26" s="8" t="s">
        <v>22</v>
      </c>
      <c r="G26" s="187">
        <v>42708</v>
      </c>
      <c r="H26" s="92"/>
      <c r="I26" s="93"/>
    </row>
    <row r="27" spans="1:23" ht="51">
      <c r="A27" s="148" t="str">
        <f t="shared" si="1"/>
        <v>[Book Module-16]</v>
      </c>
      <c r="B27" s="90" t="s">
        <v>862</v>
      </c>
      <c r="C27" s="148" t="s">
        <v>863</v>
      </c>
      <c r="D27" s="95" t="s">
        <v>864</v>
      </c>
      <c r="E27" s="150" t="s">
        <v>800</v>
      </c>
      <c r="F27" s="90" t="s">
        <v>22</v>
      </c>
      <c r="G27" s="187">
        <v>42708</v>
      </c>
      <c r="H27" s="92"/>
      <c r="I27" s="93"/>
    </row>
    <row r="28" spans="1:23" s="69" customFormat="1" ht="15.75" customHeight="1">
      <c r="A28" s="86"/>
      <c r="B28" s="86" t="s">
        <v>844</v>
      </c>
      <c r="C28" s="87"/>
      <c r="D28" s="87"/>
      <c r="E28" s="87"/>
      <c r="F28" s="87"/>
      <c r="G28" s="87"/>
      <c r="H28" s="88"/>
      <c r="I28" s="89"/>
    </row>
    <row r="29" spans="1:23" ht="25.5">
      <c r="A29" s="167" t="str">
        <f>IF(OR(B29&lt;&gt;"",D29&lt;&gt;""),"["&amp;TEXT($B$2,"##")&amp;"-"&amp;TEXT(ROW()-12,"##")&amp;"]","")</f>
        <v>[Book Module-17]</v>
      </c>
      <c r="B29" s="90" t="s">
        <v>845</v>
      </c>
      <c r="C29" s="90" t="s">
        <v>848</v>
      </c>
      <c r="D29" s="95" t="s">
        <v>846</v>
      </c>
      <c r="E29" s="150" t="s">
        <v>800</v>
      </c>
      <c r="F29" s="90" t="s">
        <v>22</v>
      </c>
      <c r="G29" s="187">
        <v>42708</v>
      </c>
      <c r="H29" s="92"/>
      <c r="I29" s="93"/>
    </row>
    <row r="30" spans="1:23" ht="76.5">
      <c r="A30" s="167" t="str">
        <f t="shared" ref="A30:A31" si="2">IF(OR(B30&lt;&gt;"",D30&lt;&gt;""),"["&amp;TEXT($B$2,"##")&amp;"-"&amp;TEXT(ROW()-12,"##")&amp;"]","")</f>
        <v>[Book Module-18]</v>
      </c>
      <c r="B30" s="90" t="s">
        <v>847</v>
      </c>
      <c r="C30" s="90" t="s">
        <v>849</v>
      </c>
      <c r="D30" s="95" t="s">
        <v>852</v>
      </c>
      <c r="E30" s="150" t="s">
        <v>800</v>
      </c>
      <c r="F30" s="90" t="s">
        <v>22</v>
      </c>
      <c r="G30" s="187">
        <v>42708</v>
      </c>
      <c r="H30" s="92"/>
      <c r="I30" s="93"/>
    </row>
    <row r="31" spans="1:23" ht="25.5">
      <c r="A31" s="167" t="str">
        <f t="shared" si="2"/>
        <v>[Book Module-19]</v>
      </c>
      <c r="B31" s="90" t="s">
        <v>850</v>
      </c>
      <c r="C31" s="90" t="s">
        <v>851</v>
      </c>
      <c r="D31" s="149" t="s">
        <v>531</v>
      </c>
      <c r="E31" s="150" t="s">
        <v>800</v>
      </c>
      <c r="F31" s="90" t="s">
        <v>22</v>
      </c>
      <c r="G31" s="187">
        <v>42708</v>
      </c>
      <c r="H31" s="92"/>
      <c r="I31" s="93"/>
    </row>
    <row r="32" spans="1:23" ht="147.75" customHeight="1">
      <c r="A32" s="167" t="str">
        <f>IF(OR(B32&lt;&gt;"",D32&lt;&gt;""),"["&amp;TEXT($B$2,"##")&amp;"-"&amp;TEXT(ROW()-12,"##")&amp;"]","")</f>
        <v>[Book Module-20]</v>
      </c>
      <c r="B32" s="90" t="s">
        <v>853</v>
      </c>
      <c r="C32" s="90" t="s">
        <v>854</v>
      </c>
      <c r="D32" s="90" t="s">
        <v>855</v>
      </c>
      <c r="E32" s="150" t="s">
        <v>800</v>
      </c>
      <c r="F32" s="90" t="s">
        <v>22</v>
      </c>
      <c r="G32" s="187">
        <v>42708</v>
      </c>
      <c r="H32" s="92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</row>
    <row r="33" spans="1:9" s="171" customFormat="1" ht="38.25">
      <c r="A33" s="167" t="str">
        <f t="shared" ref="A33" si="3">IF(OR(B33&lt;&gt;"",D33&lt;&gt;""),"["&amp;TEXT($B$2,"##")&amp;"-"&amp;TEXT(ROW()-12,"##")&amp;"]","")</f>
        <v>[Book Module-21]</v>
      </c>
      <c r="B33" s="167" t="s">
        <v>856</v>
      </c>
      <c r="C33" s="90" t="s">
        <v>857</v>
      </c>
      <c r="D33" s="167" t="s">
        <v>858</v>
      </c>
      <c r="E33" s="150" t="s">
        <v>800</v>
      </c>
      <c r="F33" s="167" t="s">
        <v>24</v>
      </c>
      <c r="G33" s="187">
        <v>42708</v>
      </c>
      <c r="H33" s="173"/>
      <c r="I33" s="17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"/>
  <sheetViews>
    <sheetView zoomScaleNormal="100" workbookViewId="0">
      <pane ySplit="8" topLeftCell="A81" activePane="bottomLeft" state="frozen"/>
      <selection pane="bottomLeft" activeCell="B47" sqref="B47"/>
    </sheetView>
  </sheetViews>
  <sheetFormatPr defaultRowHeight="12.75"/>
  <cols>
    <col min="1" max="1" width="15.1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21</v>
      </c>
      <c r="B2" s="232" t="s">
        <v>110</v>
      </c>
      <c r="C2" s="232"/>
      <c r="D2" s="232"/>
      <c r="E2" s="232"/>
      <c r="F2" s="232"/>
      <c r="G2" s="71"/>
      <c r="H2" s="42"/>
      <c r="I2" s="68"/>
      <c r="J2" s="69" t="s">
        <v>22</v>
      </c>
    </row>
    <row r="3" spans="1:10" s="69" customFormat="1" ht="25.5" customHeight="1">
      <c r="A3" s="72" t="s">
        <v>23</v>
      </c>
      <c r="B3" s="232" t="s">
        <v>109</v>
      </c>
      <c r="C3" s="232"/>
      <c r="D3" s="232"/>
      <c r="E3" s="232"/>
      <c r="F3" s="232"/>
      <c r="G3" s="71"/>
      <c r="H3" s="42"/>
      <c r="I3" s="68"/>
      <c r="J3" s="69" t="s">
        <v>24</v>
      </c>
    </row>
    <row r="4" spans="1:10" s="69" customFormat="1" ht="18" customHeight="1">
      <c r="A4" s="70" t="s">
        <v>25</v>
      </c>
      <c r="B4" s="233"/>
      <c r="C4" s="233"/>
      <c r="D4" s="233"/>
      <c r="E4" s="233"/>
      <c r="F4" s="233"/>
      <c r="G4" s="71"/>
      <c r="H4" s="42"/>
      <c r="I4" s="68"/>
      <c r="J4" s="73"/>
    </row>
    <row r="5" spans="1:10" s="69" customFormat="1" ht="19.5" customHeight="1">
      <c r="A5" s="74" t="s">
        <v>22</v>
      </c>
      <c r="B5" s="75" t="s">
        <v>24</v>
      </c>
      <c r="C5" s="75" t="s">
        <v>26</v>
      </c>
      <c r="D5" s="76" t="s">
        <v>27</v>
      </c>
      <c r="E5" s="234" t="s">
        <v>28</v>
      </c>
      <c r="F5" s="234"/>
      <c r="G5" s="77"/>
      <c r="H5" s="77"/>
      <c r="I5" s="78"/>
      <c r="J5" s="69" t="s">
        <v>29</v>
      </c>
    </row>
    <row r="6" spans="1:10" s="69" customFormat="1" ht="15" customHeight="1">
      <c r="A6" s="96">
        <f>COUNTIF(F10:F1011,"Pass")</f>
        <v>0</v>
      </c>
      <c r="B6" s="80">
        <f>COUNTIF(F10:F1011,"Fail")</f>
        <v>0</v>
      </c>
      <c r="C6" s="80">
        <f>E6-D6-B6-A6</f>
        <v>57</v>
      </c>
      <c r="D6" s="81">
        <f>COUNTIF(F$10:F$1011,"N/A")</f>
        <v>0</v>
      </c>
      <c r="E6" s="231">
        <f>COUNTA(A10:A1011)</f>
        <v>57</v>
      </c>
      <c r="F6" s="231"/>
      <c r="G6" s="77"/>
      <c r="H6" s="77"/>
      <c r="I6" s="78"/>
      <c r="J6" s="69" t="s">
        <v>27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30</v>
      </c>
      <c r="B8" s="83" t="s">
        <v>31</v>
      </c>
      <c r="C8" s="83" t="s">
        <v>32</v>
      </c>
      <c r="D8" s="83" t="s">
        <v>33</v>
      </c>
      <c r="E8" s="84" t="s">
        <v>34</v>
      </c>
      <c r="F8" s="84" t="s">
        <v>35</v>
      </c>
      <c r="G8" s="84" t="s">
        <v>36</v>
      </c>
      <c r="H8" s="83" t="s">
        <v>37</v>
      </c>
      <c r="I8" s="85"/>
    </row>
    <row r="9" spans="1:10" s="69" customFormat="1" ht="15.75" customHeight="1">
      <c r="A9" s="86"/>
      <c r="B9" s="86" t="s">
        <v>57</v>
      </c>
      <c r="C9" s="87"/>
      <c r="D9" s="87"/>
      <c r="E9" s="87"/>
      <c r="F9" s="87"/>
      <c r="G9" s="87"/>
      <c r="H9" s="88"/>
      <c r="I9" s="89"/>
    </row>
    <row r="10" spans="1:10" s="94" customFormat="1" ht="120.95" customHeight="1">
      <c r="A10" s="90" t="str">
        <f>IF(OR(B10&lt;&gt;"",D10&lt;&gt;""),"["&amp;TEXT($B$2,"##")&amp;"-"&amp;TEXT(ROW()-10,"##")&amp;"]","")</f>
        <v>[Admin module-]</v>
      </c>
      <c r="B10" s="90" t="s">
        <v>111</v>
      </c>
      <c r="C10" s="90" t="s">
        <v>113</v>
      </c>
      <c r="D10" s="95" t="s">
        <v>112</v>
      </c>
      <c r="E10" s="91" t="s">
        <v>38</v>
      </c>
      <c r="F10" s="90"/>
      <c r="G10" s="90"/>
      <c r="H10" s="97"/>
      <c r="I10" s="93"/>
    </row>
    <row r="11" spans="1:10" s="94" customFormat="1" ht="120.95" customHeight="1">
      <c r="A11" s="90" t="str">
        <f>IF(OR(B12&lt;&gt;"",D12&lt;&gt;""),"["&amp;TEXT($B$2,"##")&amp;"-"&amp;TEXT(ROW()-10,"##")&amp;"]","")</f>
        <v>[Admin module-1]</v>
      </c>
      <c r="B11" s="90" t="s">
        <v>95</v>
      </c>
      <c r="C11" s="90" t="s">
        <v>115</v>
      </c>
      <c r="D11" s="95" t="s">
        <v>116</v>
      </c>
      <c r="E11" s="91"/>
      <c r="F11" s="90"/>
      <c r="G11" s="90"/>
      <c r="H11" s="97"/>
      <c r="I11" s="93"/>
    </row>
    <row r="12" spans="1:10" ht="51">
      <c r="A12" s="90" t="str">
        <f>IF(OR(B12&lt;&gt;"",D12&lt;&gt;""),"["&amp;TEXT($B$2,"##")&amp;"-"&amp;TEXT(ROW()-10,"##")&amp;"]","")</f>
        <v>[Admin module-2]</v>
      </c>
      <c r="B12" s="90" t="s">
        <v>129</v>
      </c>
      <c r="C12" s="90" t="s">
        <v>114</v>
      </c>
      <c r="D12" s="95" t="s">
        <v>268</v>
      </c>
      <c r="E12" s="95"/>
      <c r="F12" s="90"/>
      <c r="G12" s="90"/>
      <c r="H12" s="97"/>
      <c r="I12" s="93"/>
    </row>
    <row r="13" spans="1:10" ht="63.75">
      <c r="A13" s="90" t="str">
        <f>IF(OR(B11&lt;&gt;"",D11&lt;&gt;""),"["&amp;TEXT($B$2,"##")&amp;"-"&amp;TEXT(ROW()-10,"##")&amp;"]","")</f>
        <v>[Admin module-3]</v>
      </c>
      <c r="B13" s="90" t="s">
        <v>117</v>
      </c>
      <c r="C13" s="90" t="s">
        <v>120</v>
      </c>
      <c r="D13" s="95" t="s">
        <v>118</v>
      </c>
      <c r="E13" s="95"/>
      <c r="F13" s="90"/>
      <c r="G13" s="90"/>
      <c r="H13" s="97"/>
      <c r="I13" s="93"/>
    </row>
    <row r="14" spans="1:10" ht="63.75">
      <c r="A14" s="90" t="str">
        <f>IF(OR(B11&lt;&gt;"",D11&lt;&gt;""),"["&amp;TEXT($B$2,"##")&amp;"-"&amp;TEXT(ROW()-10,"##")&amp;"]","")</f>
        <v>[Admin module-4]</v>
      </c>
      <c r="B14" s="90" t="s">
        <v>119</v>
      </c>
      <c r="C14" s="90" t="s">
        <v>121</v>
      </c>
      <c r="D14" s="95" t="s">
        <v>123</v>
      </c>
      <c r="E14" s="95"/>
      <c r="F14" s="90"/>
      <c r="G14" s="90"/>
      <c r="H14" s="97"/>
      <c r="I14" s="93"/>
    </row>
    <row r="15" spans="1:10" ht="76.5">
      <c r="A15" s="90" t="str">
        <f t="shared" ref="A15:A20" si="0">IF(OR(B15&lt;&gt;"",D15&lt;&gt;""),"["&amp;TEXT($B$2,"##")&amp;"-"&amp;TEXT(ROW()-10,"##")&amp;"]","")</f>
        <v>[Admin module-5]</v>
      </c>
      <c r="B15" s="90" t="s">
        <v>99</v>
      </c>
      <c r="C15" s="90" t="s">
        <v>122</v>
      </c>
      <c r="D15" s="95" t="s">
        <v>269</v>
      </c>
      <c r="E15" s="95"/>
      <c r="F15" s="90"/>
      <c r="G15" s="90"/>
      <c r="H15" s="97"/>
      <c r="I15" s="93"/>
    </row>
    <row r="16" spans="1:10" ht="76.5">
      <c r="A16" s="90" t="str">
        <f t="shared" si="0"/>
        <v>[Admin module-6]</v>
      </c>
      <c r="B16" s="90" t="s">
        <v>126</v>
      </c>
      <c r="C16" s="90" t="s">
        <v>125</v>
      </c>
      <c r="D16" s="95" t="s">
        <v>269</v>
      </c>
      <c r="E16" s="95"/>
      <c r="F16" s="90"/>
      <c r="G16" s="90"/>
      <c r="H16" s="97"/>
      <c r="I16" s="93"/>
    </row>
    <row r="17" spans="1:9" ht="63.75">
      <c r="A17" s="90" t="str">
        <f t="shared" si="0"/>
        <v>[Admin module-7]</v>
      </c>
      <c r="B17" s="90" t="s">
        <v>127</v>
      </c>
      <c r="C17" s="90" t="s">
        <v>128</v>
      </c>
      <c r="D17" s="95" t="s">
        <v>123</v>
      </c>
      <c r="E17" s="95"/>
      <c r="F17" s="90"/>
      <c r="G17" s="90"/>
      <c r="H17" s="97"/>
      <c r="I17" s="93"/>
    </row>
    <row r="18" spans="1:9" ht="25.5">
      <c r="A18" s="90" t="str">
        <f t="shared" si="0"/>
        <v>[Admin module-8]</v>
      </c>
      <c r="B18" s="90" t="s">
        <v>270</v>
      </c>
      <c r="C18" s="90" t="s">
        <v>271</v>
      </c>
      <c r="D18" s="95" t="s">
        <v>269</v>
      </c>
      <c r="E18" s="95"/>
      <c r="F18" s="90"/>
      <c r="G18" s="90"/>
      <c r="H18" s="97"/>
      <c r="I18" s="93"/>
    </row>
    <row r="19" spans="1:9" ht="38.25">
      <c r="A19" s="90" t="str">
        <f t="shared" si="0"/>
        <v>[Admin module-9]</v>
      </c>
      <c r="B19" s="90" t="s">
        <v>272</v>
      </c>
      <c r="C19" s="90" t="s">
        <v>273</v>
      </c>
      <c r="D19" s="95" t="s">
        <v>123</v>
      </c>
      <c r="E19" s="95"/>
      <c r="F19" s="90"/>
      <c r="G19" s="90"/>
      <c r="H19" s="97"/>
      <c r="I19" s="93"/>
    </row>
    <row r="20" spans="1:9" ht="63.75">
      <c r="A20" s="90" t="str">
        <f t="shared" si="0"/>
        <v>[Admin module-10]</v>
      </c>
      <c r="B20" s="90" t="s">
        <v>117</v>
      </c>
      <c r="C20" s="90" t="s">
        <v>120</v>
      </c>
      <c r="D20" s="95" t="s">
        <v>118</v>
      </c>
      <c r="E20" s="95"/>
      <c r="F20" s="90"/>
      <c r="G20" s="90"/>
      <c r="H20" s="97"/>
      <c r="I20" s="93"/>
    </row>
    <row r="21" spans="1:9" s="69" customFormat="1" ht="15.75" customHeight="1">
      <c r="A21" s="86"/>
      <c r="B21" s="86" t="s">
        <v>102</v>
      </c>
      <c r="C21" s="87"/>
      <c r="D21" s="87"/>
      <c r="E21" s="87"/>
      <c r="F21" s="87"/>
      <c r="G21" s="87"/>
      <c r="H21" s="88"/>
      <c r="I21" s="89"/>
    </row>
    <row r="22" spans="1:9" ht="51">
      <c r="A22" s="90" t="str">
        <f>IF(OR(B22&lt;&gt;"",D22&lt;&gt;""),"["&amp;TEXT($B$2,"##")&amp;"-"&amp;TEXT(ROW()-11,"##")&amp;"]","")</f>
        <v>[Admin module-11]</v>
      </c>
      <c r="B22" s="90" t="s">
        <v>130</v>
      </c>
      <c r="C22" s="90" t="s">
        <v>131</v>
      </c>
      <c r="D22" s="90" t="s">
        <v>132</v>
      </c>
      <c r="E22" s="90"/>
      <c r="F22" s="90"/>
      <c r="G22" s="90"/>
      <c r="H22" s="97"/>
      <c r="I22" s="93"/>
    </row>
    <row r="23" spans="1:9" s="69" customFormat="1" ht="15.75" customHeight="1">
      <c r="A23" s="86"/>
      <c r="B23" s="86" t="s">
        <v>133</v>
      </c>
      <c r="C23" s="87"/>
      <c r="D23" s="87"/>
      <c r="E23" s="87"/>
      <c r="F23" s="87"/>
      <c r="G23" s="87"/>
      <c r="H23" s="88"/>
      <c r="I23" s="89"/>
    </row>
    <row r="24" spans="1:9" ht="204">
      <c r="A24" s="90" t="str">
        <f>IF(OR(B24&lt;&gt;"",D24&lt;&gt;""),"["&amp;TEXT($B$2,"##")&amp;"-"&amp;TEXT(ROW()-12,"##")&amp;"]","")</f>
        <v>[Admin module-12]</v>
      </c>
      <c r="B24" s="90" t="s">
        <v>134</v>
      </c>
      <c r="C24" s="90" t="s">
        <v>135</v>
      </c>
      <c r="D24" s="90" t="s">
        <v>138</v>
      </c>
      <c r="E24" s="90"/>
      <c r="F24" s="90"/>
      <c r="G24" s="90"/>
      <c r="H24" s="97"/>
      <c r="I24" s="93"/>
    </row>
    <row r="25" spans="1:9" s="69" customFormat="1" ht="15.75" customHeight="1">
      <c r="A25" s="86"/>
      <c r="B25" s="86" t="s">
        <v>217</v>
      </c>
      <c r="C25" s="87"/>
      <c r="D25" s="87"/>
      <c r="E25" s="87"/>
      <c r="F25" s="87"/>
      <c r="G25" s="87"/>
      <c r="H25" s="88"/>
      <c r="I25" s="89"/>
    </row>
    <row r="26" spans="1:9" ht="102">
      <c r="A26" s="90" t="str">
        <f>IF(OR(B26&lt;&gt;"",D26&lt;&gt;""),"["&amp;TEXT($B$2,"##")&amp;"-"&amp;TEXT(ROW()-13,"##")&amp;"]","")</f>
        <v>[Admin module-13]</v>
      </c>
      <c r="B26" s="90" t="s">
        <v>136</v>
      </c>
      <c r="C26" s="90" t="s">
        <v>137</v>
      </c>
      <c r="D26" s="90" t="s">
        <v>139</v>
      </c>
      <c r="E26" s="90"/>
      <c r="F26" s="90"/>
      <c r="G26" s="90"/>
      <c r="H26" s="97"/>
      <c r="I26" s="93"/>
    </row>
    <row r="27" spans="1:9" ht="102">
      <c r="A27" s="90" t="str">
        <f>IF(OR(B27&lt;&gt;"",D27&lt;&gt;""),"["&amp;TEXT($B$2,"##")&amp;"-"&amp;TEXT(ROW()-13,"##")&amp;"]","")</f>
        <v>[Admin module-14]</v>
      </c>
      <c r="B27" s="90" t="s">
        <v>140</v>
      </c>
      <c r="C27" s="90" t="s">
        <v>141</v>
      </c>
      <c r="D27" s="90" t="s">
        <v>139</v>
      </c>
      <c r="E27" s="90"/>
      <c r="F27" s="90"/>
      <c r="G27" s="90"/>
      <c r="H27" s="97"/>
      <c r="I27" s="93"/>
    </row>
    <row r="28" spans="1:9" s="69" customFormat="1" ht="15.75" customHeight="1">
      <c r="A28" s="86"/>
      <c r="B28" s="86" t="s">
        <v>216</v>
      </c>
      <c r="C28" s="87"/>
      <c r="D28" s="87"/>
      <c r="E28" s="87"/>
      <c r="F28" s="87"/>
      <c r="G28" s="87"/>
      <c r="H28" s="88"/>
      <c r="I28" s="89"/>
    </row>
    <row r="29" spans="1:9" ht="127.5">
      <c r="A29" s="90" t="str">
        <f>IF(OR(B29&lt;&gt;"",D29&lt;&gt;""),"["&amp;TEXT($B$2,"##")&amp;"-"&amp;TEXT(ROW()-14,"##")&amp;"]","")</f>
        <v>[Admin module-15]</v>
      </c>
      <c r="B29" s="90" t="s">
        <v>142</v>
      </c>
      <c r="C29" s="90" t="s">
        <v>143</v>
      </c>
      <c r="D29" s="90" t="s">
        <v>145</v>
      </c>
      <c r="E29" s="90"/>
      <c r="F29" s="90"/>
      <c r="G29" s="90"/>
      <c r="H29" s="97"/>
      <c r="I29" s="93"/>
    </row>
    <row r="30" spans="1:9" ht="25.5">
      <c r="A30" s="90" t="str">
        <f t="shared" ref="A30:A53" si="1">IF(OR(B30&lt;B30&gt;"",D30&lt;&gt;""),"["&amp;TEXT($B$2,"##")&amp;"-"&amp;TEXT(ROW()-14,"##")&amp;"]","")</f>
        <v>[Admin module-16]</v>
      </c>
      <c r="B30" s="90" t="s">
        <v>144</v>
      </c>
      <c r="C30" s="90" t="s">
        <v>219</v>
      </c>
      <c r="D30" s="90" t="s">
        <v>218</v>
      </c>
      <c r="E30" s="90"/>
      <c r="F30" s="90"/>
      <c r="G30" s="90"/>
      <c r="H30" s="97"/>
      <c r="I30" s="93"/>
    </row>
    <row r="31" spans="1:9" ht="68.25" customHeight="1">
      <c r="A31" s="90" t="str">
        <f t="shared" si="1"/>
        <v>[Admin module-17]</v>
      </c>
      <c r="B31" s="90" t="s">
        <v>146</v>
      </c>
      <c r="C31" s="90" t="s">
        <v>147</v>
      </c>
      <c r="D31" s="90" t="s">
        <v>274</v>
      </c>
      <c r="E31" s="90"/>
      <c r="F31" s="90"/>
      <c r="G31" s="90"/>
      <c r="H31" s="97"/>
      <c r="I31" s="93"/>
    </row>
    <row r="32" spans="1:9" ht="51">
      <c r="A32" s="90" t="str">
        <f t="shared" si="1"/>
        <v>[Admin module-18]</v>
      </c>
      <c r="B32" s="90" t="s">
        <v>148</v>
      </c>
      <c r="C32" s="90" t="s">
        <v>156</v>
      </c>
      <c r="D32" s="90" t="s">
        <v>275</v>
      </c>
      <c r="E32" s="90"/>
      <c r="F32" s="90"/>
      <c r="G32" s="90"/>
      <c r="H32" s="97"/>
      <c r="I32" s="93"/>
    </row>
    <row r="33" spans="1:9" ht="63.75">
      <c r="A33" s="90" t="str">
        <f t="shared" si="1"/>
        <v>[Admin module-19]</v>
      </c>
      <c r="B33" s="90" t="s">
        <v>150</v>
      </c>
      <c r="C33" s="90" t="s">
        <v>161</v>
      </c>
      <c r="D33" s="90" t="s">
        <v>276</v>
      </c>
      <c r="E33" s="90"/>
      <c r="F33" s="90"/>
      <c r="G33" s="90"/>
      <c r="H33" s="97"/>
      <c r="I33" s="93"/>
    </row>
    <row r="34" spans="1:9" ht="51">
      <c r="A34" s="90" t="str">
        <f t="shared" si="1"/>
        <v>[Admin module-20]</v>
      </c>
      <c r="B34" s="90" t="s">
        <v>152</v>
      </c>
      <c r="C34" s="90" t="s">
        <v>162</v>
      </c>
      <c r="D34" s="90" t="s">
        <v>277</v>
      </c>
      <c r="E34" s="90"/>
      <c r="F34" s="90"/>
      <c r="G34" s="90"/>
      <c r="H34" s="97"/>
      <c r="I34" s="93"/>
    </row>
    <row r="35" spans="1:9" ht="51">
      <c r="A35" s="90" t="str">
        <f t="shared" si="1"/>
        <v>[Admin module-21]</v>
      </c>
      <c r="B35" s="90" t="s">
        <v>155</v>
      </c>
      <c r="C35" s="90" t="s">
        <v>163</v>
      </c>
      <c r="D35" s="90" t="s">
        <v>278</v>
      </c>
      <c r="E35" s="90"/>
      <c r="F35" s="90"/>
      <c r="G35" s="90"/>
      <c r="H35" s="97"/>
      <c r="I35" s="93"/>
    </row>
    <row r="36" spans="1:9" ht="63.75">
      <c r="A36" s="90" t="str">
        <f t="shared" si="1"/>
        <v>[Admin module-22]</v>
      </c>
      <c r="B36" s="90" t="s">
        <v>158</v>
      </c>
      <c r="C36" s="90" t="s">
        <v>164</v>
      </c>
      <c r="D36" s="90" t="s">
        <v>279</v>
      </c>
      <c r="E36" s="90"/>
      <c r="F36" s="90"/>
      <c r="G36" s="90"/>
      <c r="H36" s="97"/>
      <c r="I36" s="93"/>
    </row>
    <row r="37" spans="1:9" ht="51">
      <c r="A37" s="90" t="str">
        <f t="shared" si="1"/>
        <v>[Admin module-23]</v>
      </c>
      <c r="B37" s="90" t="s">
        <v>159</v>
      </c>
      <c r="C37" s="90" t="s">
        <v>165</v>
      </c>
      <c r="D37" s="90" t="s">
        <v>149</v>
      </c>
      <c r="E37" s="90"/>
      <c r="F37" s="90"/>
      <c r="G37" s="90"/>
      <c r="H37" s="97"/>
      <c r="I37" s="93"/>
    </row>
    <row r="38" spans="1:9" ht="51">
      <c r="A38" s="90" t="str">
        <f t="shared" si="1"/>
        <v>[Admin module-24]</v>
      </c>
      <c r="B38" s="90" t="s">
        <v>160</v>
      </c>
      <c r="C38" s="90" t="s">
        <v>161</v>
      </c>
      <c r="D38" s="90" t="s">
        <v>151</v>
      </c>
      <c r="E38" s="90"/>
      <c r="F38" s="90"/>
      <c r="G38" s="90"/>
      <c r="H38" s="97"/>
      <c r="I38" s="93"/>
    </row>
    <row r="39" spans="1:9" ht="51">
      <c r="A39" s="90" t="str">
        <f t="shared" si="1"/>
        <v>[Admin module-25]</v>
      </c>
      <c r="B39" s="90" t="s">
        <v>167</v>
      </c>
      <c r="C39" s="90" t="s">
        <v>168</v>
      </c>
      <c r="D39" s="90" t="s">
        <v>275</v>
      </c>
      <c r="E39" s="90"/>
      <c r="F39" s="90"/>
      <c r="G39" s="90"/>
      <c r="H39" s="97"/>
      <c r="I39" s="93"/>
    </row>
    <row r="40" spans="1:9" ht="51">
      <c r="A40" s="90" t="str">
        <f t="shared" si="1"/>
        <v>[Admin module-26]</v>
      </c>
      <c r="B40" s="90" t="s">
        <v>170</v>
      </c>
      <c r="C40" s="90" t="s">
        <v>171</v>
      </c>
      <c r="D40" s="90" t="s">
        <v>276</v>
      </c>
      <c r="E40" s="90"/>
      <c r="F40" s="90"/>
      <c r="G40" s="90"/>
      <c r="H40" s="97"/>
      <c r="I40" s="93"/>
    </row>
    <row r="41" spans="1:9" ht="51">
      <c r="A41" s="90" t="str">
        <f t="shared" si="1"/>
        <v>[Admin module-27]</v>
      </c>
      <c r="B41" s="90" t="s">
        <v>173</v>
      </c>
      <c r="C41" s="90" t="s">
        <v>174</v>
      </c>
      <c r="D41" s="90" t="s">
        <v>154</v>
      </c>
      <c r="E41" s="90"/>
      <c r="F41" s="90"/>
      <c r="G41" s="90"/>
      <c r="H41" s="97"/>
      <c r="I41" s="93"/>
    </row>
    <row r="42" spans="1:9" ht="25.5">
      <c r="A42" s="90" t="str">
        <f t="shared" si="1"/>
        <v>[Admin module-28]</v>
      </c>
      <c r="B42" s="90" t="s">
        <v>179</v>
      </c>
      <c r="C42" s="90" t="s">
        <v>181</v>
      </c>
      <c r="D42" s="90" t="s">
        <v>182</v>
      </c>
      <c r="E42" s="90"/>
      <c r="F42" s="90"/>
      <c r="G42" s="90"/>
      <c r="H42" s="97"/>
      <c r="I42" s="93"/>
    </row>
    <row r="43" spans="1:9" ht="25.5">
      <c r="A43" s="90" t="str">
        <f t="shared" si="1"/>
        <v>[Admin module-29]</v>
      </c>
      <c r="B43" s="90" t="s">
        <v>180</v>
      </c>
      <c r="C43" s="90" t="s">
        <v>183</v>
      </c>
      <c r="D43" s="90" t="s">
        <v>184</v>
      </c>
      <c r="E43" s="90"/>
      <c r="F43" s="90"/>
      <c r="G43" s="90"/>
      <c r="H43" s="97"/>
      <c r="I43" s="93"/>
    </row>
    <row r="44" spans="1:9" ht="38.25">
      <c r="A44" s="90" t="str">
        <f t="shared" si="1"/>
        <v>[Admin module-30]</v>
      </c>
      <c r="B44" s="90" t="s">
        <v>185</v>
      </c>
      <c r="C44" s="90" t="s">
        <v>186</v>
      </c>
      <c r="D44" s="90" t="s">
        <v>187</v>
      </c>
      <c r="E44" s="90"/>
      <c r="F44" s="90"/>
      <c r="G44" s="90"/>
      <c r="H44" s="97"/>
      <c r="I44" s="93"/>
    </row>
    <row r="45" spans="1:9" ht="51">
      <c r="A45" s="90" t="str">
        <f t="shared" si="1"/>
        <v>[Admin module-31]</v>
      </c>
      <c r="B45" s="90" t="s">
        <v>188</v>
      </c>
      <c r="C45" s="90" t="s">
        <v>189</v>
      </c>
      <c r="D45" s="90" t="s">
        <v>371</v>
      </c>
      <c r="E45" s="90"/>
      <c r="F45" s="90"/>
      <c r="G45" s="90"/>
      <c r="H45" s="97"/>
      <c r="I45" s="93"/>
    </row>
    <row r="46" spans="1:9" ht="25.5">
      <c r="A46" s="90" t="str">
        <f>IF(OR(B46&lt;B46&gt;"",D46&lt;&gt;""),"["&amp;TEXT($B$2,"##")&amp;"-"&amp;TEXT(ROW()-14,"##")&amp;"]","")</f>
        <v>[Admin module-32]</v>
      </c>
      <c r="B46" s="90" t="s">
        <v>190</v>
      </c>
      <c r="C46" s="90" t="s">
        <v>191</v>
      </c>
      <c r="D46" s="90" t="s">
        <v>372</v>
      </c>
      <c r="E46" s="90"/>
      <c r="F46" s="90"/>
      <c r="G46" s="90"/>
      <c r="H46" s="97"/>
      <c r="I46" s="93"/>
    </row>
    <row r="47" spans="1:9" ht="38.25">
      <c r="A47" s="90" t="str">
        <f>IF(OR(B47&lt;B47&gt;"",D47&lt;&gt;""),"["&amp;TEXT($B$2,"##")&amp;"-"&amp;TEXT(ROW()-14,"##")&amp;"]","")</f>
        <v>[Admin module-33]</v>
      </c>
      <c r="B47" s="90" t="s">
        <v>374</v>
      </c>
      <c r="C47" s="90" t="s">
        <v>191</v>
      </c>
      <c r="D47" s="90" t="s">
        <v>376</v>
      </c>
      <c r="E47" s="90"/>
      <c r="F47" s="90"/>
      <c r="G47" s="90"/>
      <c r="H47" s="97"/>
      <c r="I47" s="93"/>
    </row>
    <row r="48" spans="1:9" ht="51">
      <c r="A48" s="90" t="str">
        <f t="shared" si="1"/>
        <v>[Admin module-34]</v>
      </c>
      <c r="B48" s="90" t="s">
        <v>176</v>
      </c>
      <c r="C48" s="90" t="s">
        <v>178</v>
      </c>
      <c r="D48" s="90" t="s">
        <v>177</v>
      </c>
      <c r="E48" s="90"/>
      <c r="F48" s="90"/>
      <c r="G48" s="90"/>
      <c r="H48" s="97"/>
      <c r="I48" s="93"/>
    </row>
    <row r="49" spans="1:9" ht="38.25">
      <c r="A49" s="90" t="str">
        <f t="shared" si="1"/>
        <v>[Admin module-35]</v>
      </c>
      <c r="B49" s="90" t="s">
        <v>192</v>
      </c>
      <c r="C49" s="90" t="s">
        <v>193</v>
      </c>
      <c r="D49" s="90" t="s">
        <v>194</v>
      </c>
      <c r="E49" s="90"/>
      <c r="F49" s="90"/>
      <c r="G49" s="90"/>
      <c r="H49" s="97"/>
      <c r="I49" s="93"/>
    </row>
    <row r="50" spans="1:9" ht="51">
      <c r="A50" s="90" t="str">
        <f t="shared" si="1"/>
        <v>[Admin module-36]</v>
      </c>
      <c r="B50" s="90" t="s">
        <v>195</v>
      </c>
      <c r="C50" s="90" t="s">
        <v>196</v>
      </c>
      <c r="D50" s="90" t="s">
        <v>197</v>
      </c>
      <c r="E50" s="90"/>
      <c r="F50" s="90"/>
      <c r="G50" s="90"/>
      <c r="H50" s="97"/>
      <c r="I50" s="93"/>
    </row>
    <row r="51" spans="1:9" ht="51">
      <c r="A51" s="90" t="str">
        <f t="shared" si="1"/>
        <v>[Admin module-37]</v>
      </c>
      <c r="B51" s="90" t="s">
        <v>198</v>
      </c>
      <c r="C51" s="90" t="s">
        <v>202</v>
      </c>
      <c r="D51" s="90" t="s">
        <v>200</v>
      </c>
      <c r="E51" s="90"/>
      <c r="F51" s="90"/>
      <c r="G51" s="90"/>
      <c r="H51" s="97"/>
      <c r="I51" s="93"/>
    </row>
    <row r="52" spans="1:9" ht="51">
      <c r="A52" s="90" t="str">
        <f t="shared" si="1"/>
        <v>[Admin module-38]</v>
      </c>
      <c r="B52" s="90" t="s">
        <v>199</v>
      </c>
      <c r="C52" s="90" t="s">
        <v>203</v>
      </c>
      <c r="D52" s="90" t="s">
        <v>201</v>
      </c>
      <c r="E52" s="90"/>
      <c r="F52" s="90"/>
      <c r="G52" s="90"/>
      <c r="H52" s="97"/>
      <c r="I52" s="93"/>
    </row>
    <row r="53" spans="1:9" ht="25.5">
      <c r="A53" s="90" t="str">
        <f t="shared" si="1"/>
        <v>[Admin module-39]</v>
      </c>
      <c r="B53" s="90" t="s">
        <v>204</v>
      </c>
      <c r="C53" s="90" t="s">
        <v>205</v>
      </c>
      <c r="D53" s="90" t="s">
        <v>206</v>
      </c>
      <c r="E53" s="90"/>
      <c r="F53" s="90"/>
      <c r="G53" s="90"/>
      <c r="H53" s="97"/>
      <c r="I53" s="93"/>
    </row>
    <row r="54" spans="1:9" ht="38.25">
      <c r="A54" s="90" t="str">
        <f>IF(OR(B54&lt;B54&gt;"",D54&lt;&gt;""),"["&amp;TEXT($B$2,"##")&amp;"-"&amp;TEXT(ROW()-14,"##")&amp;"]","")</f>
        <v>[Admin module-40]</v>
      </c>
      <c r="B54" s="90" t="s">
        <v>207</v>
      </c>
      <c r="C54" s="90" t="s">
        <v>210</v>
      </c>
      <c r="D54" s="90" t="s">
        <v>280</v>
      </c>
      <c r="E54" s="90"/>
      <c r="F54" s="90"/>
      <c r="G54" s="90"/>
      <c r="H54" s="97"/>
      <c r="I54" s="93"/>
    </row>
    <row r="55" spans="1:9" ht="38.25">
      <c r="A55" s="90" t="str">
        <f>IF(OR(B55&lt;B55&gt;"",D55&lt;&gt;""),"["&amp;TEXT($B$2,"##")&amp;"-"&amp;TEXT(ROW()-14,"##")&amp;"]","")</f>
        <v>[Admin module-41]</v>
      </c>
      <c r="B55" s="90" t="s">
        <v>212</v>
      </c>
      <c r="C55" s="90" t="s">
        <v>213</v>
      </c>
      <c r="D55" s="90" t="s">
        <v>214</v>
      </c>
      <c r="E55" s="90"/>
      <c r="F55" s="90"/>
      <c r="G55" s="90"/>
      <c r="H55" s="97"/>
      <c r="I55" s="93"/>
    </row>
    <row r="56" spans="1:9" s="69" customFormat="1" ht="15.75" customHeight="1">
      <c r="A56" s="86"/>
      <c r="B56" s="86" t="s">
        <v>215</v>
      </c>
      <c r="C56" s="87"/>
      <c r="D56" s="87"/>
      <c r="E56" s="87"/>
      <c r="F56" s="87"/>
      <c r="G56" s="87"/>
      <c r="H56" s="88"/>
      <c r="I56" s="89"/>
    </row>
    <row r="57" spans="1:9" ht="114.75">
      <c r="A57" s="90" t="str">
        <f t="shared" ref="A57:A63" si="2">IF(OR(B57&lt;B57&gt;"",D57&lt;&gt;""),"["&amp;TEXT($B$2,"##")&amp;"-"&amp;TEXT(ROW()-15,"##")&amp;"]","")</f>
        <v>[Admin module-42]</v>
      </c>
      <c r="B57" s="90" t="s">
        <v>220</v>
      </c>
      <c r="C57" s="90" t="s">
        <v>222</v>
      </c>
      <c r="D57" s="90" t="s">
        <v>221</v>
      </c>
      <c r="E57" s="90"/>
      <c r="F57" s="90"/>
      <c r="G57" s="90"/>
      <c r="H57" s="97"/>
      <c r="I57" s="93"/>
    </row>
    <row r="58" spans="1:9" ht="25.5">
      <c r="A58" s="90" t="str">
        <f t="shared" si="2"/>
        <v>[Admin module-43]</v>
      </c>
      <c r="B58" s="90" t="s">
        <v>223</v>
      </c>
      <c r="C58" s="90" t="s">
        <v>224</v>
      </c>
      <c r="D58" s="90" t="s">
        <v>225</v>
      </c>
      <c r="E58" s="90"/>
      <c r="F58" s="90"/>
      <c r="G58" s="90"/>
      <c r="H58" s="97"/>
      <c r="I58" s="93"/>
    </row>
    <row r="59" spans="1:9" ht="38.25">
      <c r="A59" s="90" t="str">
        <f t="shared" si="2"/>
        <v>[Admin module-44]</v>
      </c>
      <c r="B59" s="90" t="s">
        <v>146</v>
      </c>
      <c r="C59" s="90" t="s">
        <v>226</v>
      </c>
      <c r="D59" s="90" t="s">
        <v>209</v>
      </c>
      <c r="E59" s="90"/>
      <c r="F59" s="90"/>
      <c r="G59" s="90"/>
      <c r="H59" s="97"/>
      <c r="I59" s="93"/>
    </row>
    <row r="60" spans="1:9" ht="38.25">
      <c r="A60" s="90" t="str">
        <f t="shared" si="2"/>
        <v>[Admin module-45]</v>
      </c>
      <c r="B60" s="90" t="s">
        <v>192</v>
      </c>
      <c r="C60" s="90" t="s">
        <v>193</v>
      </c>
      <c r="D60" s="90" t="s">
        <v>194</v>
      </c>
      <c r="E60" s="90"/>
      <c r="F60" s="90"/>
      <c r="G60" s="90"/>
      <c r="H60" s="97"/>
      <c r="I60" s="93"/>
    </row>
    <row r="61" spans="1:9" ht="51">
      <c r="A61" s="90" t="str">
        <f t="shared" si="2"/>
        <v>[Admin module-46]</v>
      </c>
      <c r="B61" s="90" t="s">
        <v>195</v>
      </c>
      <c r="C61" s="90" t="s">
        <v>227</v>
      </c>
      <c r="D61" s="90" t="s">
        <v>197</v>
      </c>
      <c r="E61" s="90"/>
      <c r="F61" s="90"/>
      <c r="G61" s="90"/>
      <c r="H61" s="97"/>
      <c r="I61" s="93"/>
    </row>
    <row r="62" spans="1:9" ht="51">
      <c r="A62" s="90" t="str">
        <f t="shared" si="2"/>
        <v>[Admin module-47]</v>
      </c>
      <c r="B62" s="90" t="s">
        <v>198</v>
      </c>
      <c r="C62" s="90" t="s">
        <v>228</v>
      </c>
      <c r="D62" s="90" t="s">
        <v>200</v>
      </c>
      <c r="E62" s="90"/>
      <c r="F62" s="90"/>
      <c r="G62" s="90"/>
      <c r="H62" s="97"/>
      <c r="I62" s="93"/>
    </row>
    <row r="63" spans="1:9" ht="51">
      <c r="A63" s="90" t="str">
        <f t="shared" si="2"/>
        <v>[Admin module-48]</v>
      </c>
      <c r="B63" s="90" t="s">
        <v>199</v>
      </c>
      <c r="C63" s="90" t="s">
        <v>203</v>
      </c>
      <c r="D63" s="90" t="s">
        <v>201</v>
      </c>
      <c r="E63" s="90"/>
      <c r="F63" s="90"/>
      <c r="G63" s="90"/>
      <c r="H63" s="97"/>
      <c r="I63" s="93"/>
    </row>
    <row r="64" spans="1:9" s="69" customFormat="1" ht="15.75" customHeight="1">
      <c r="A64" s="86"/>
      <c r="B64" s="86" t="s">
        <v>229</v>
      </c>
      <c r="C64" s="87"/>
      <c r="D64" s="87"/>
      <c r="E64" s="87"/>
      <c r="F64" s="87"/>
      <c r="G64" s="87"/>
      <c r="H64" s="88"/>
      <c r="I64" s="89"/>
    </row>
    <row r="65" spans="1:9" ht="140.25">
      <c r="A65" s="90" t="str">
        <f t="shared" ref="A65:A72" si="3">IF(OR(B65&lt;B65&gt;"",D65&lt;&gt;""),"["&amp;TEXT($B$2,"##")&amp;"-"&amp;TEXT(ROW()-16,"##")&amp;"]","")</f>
        <v>[Admin module-49]</v>
      </c>
      <c r="B65" s="90" t="s">
        <v>230</v>
      </c>
      <c r="C65" s="90" t="s">
        <v>231</v>
      </c>
      <c r="D65" s="90" t="s">
        <v>238</v>
      </c>
      <c r="E65" s="90"/>
      <c r="F65" s="90"/>
      <c r="G65" s="90"/>
      <c r="H65" s="97"/>
      <c r="I65" s="93"/>
    </row>
    <row r="66" spans="1:9" ht="25.5">
      <c r="A66" s="90" t="str">
        <f t="shared" si="3"/>
        <v>[Admin module-50]</v>
      </c>
      <c r="B66" s="90" t="s">
        <v>232</v>
      </c>
      <c r="C66" s="90" t="s">
        <v>233</v>
      </c>
      <c r="D66" s="90" t="s">
        <v>234</v>
      </c>
      <c r="E66" s="90"/>
      <c r="F66" s="90"/>
      <c r="G66" s="90"/>
      <c r="H66" s="97"/>
      <c r="I66" s="93"/>
    </row>
    <row r="67" spans="1:9" ht="38.25">
      <c r="A67" s="90" t="str">
        <f t="shared" si="3"/>
        <v>[Admin module-51]</v>
      </c>
      <c r="B67" s="90" t="s">
        <v>146</v>
      </c>
      <c r="C67" s="90" t="s">
        <v>226</v>
      </c>
      <c r="D67" s="90" t="s">
        <v>281</v>
      </c>
      <c r="E67" s="90"/>
      <c r="F67" s="90"/>
      <c r="G67" s="90"/>
      <c r="H67" s="97"/>
      <c r="I67" s="93"/>
    </row>
    <row r="68" spans="1:9" ht="63.75">
      <c r="A68" s="90" t="str">
        <f t="shared" si="3"/>
        <v>[Admin module-52]</v>
      </c>
      <c r="B68" s="90" t="s">
        <v>236</v>
      </c>
      <c r="C68" s="90" t="s">
        <v>237</v>
      </c>
      <c r="D68" s="90" t="s">
        <v>281</v>
      </c>
      <c r="E68" s="90"/>
      <c r="F68" s="90"/>
      <c r="G68" s="90"/>
      <c r="H68" s="97"/>
      <c r="I68" s="93"/>
    </row>
    <row r="69" spans="1:9" ht="51">
      <c r="A69" s="90" t="str">
        <f t="shared" si="3"/>
        <v>[Admin module-53]</v>
      </c>
      <c r="B69" s="90" t="s">
        <v>239</v>
      </c>
      <c r="C69" s="90" t="s">
        <v>240</v>
      </c>
      <c r="D69" s="90" t="s">
        <v>281</v>
      </c>
      <c r="E69" s="90"/>
      <c r="F69" s="90"/>
      <c r="G69" s="90"/>
      <c r="H69" s="97"/>
      <c r="I69" s="93"/>
    </row>
    <row r="70" spans="1:9" ht="63.75">
      <c r="A70" s="90" t="str">
        <f t="shared" si="3"/>
        <v>[Admin module-54]</v>
      </c>
      <c r="B70" s="90" t="s">
        <v>241</v>
      </c>
      <c r="C70" s="90" t="s">
        <v>242</v>
      </c>
      <c r="D70" s="90" t="s">
        <v>281</v>
      </c>
      <c r="E70" s="90"/>
      <c r="F70" s="90"/>
      <c r="G70" s="90"/>
      <c r="H70" s="97"/>
      <c r="I70" s="93"/>
    </row>
    <row r="71" spans="1:9" ht="76.5">
      <c r="A71" s="90" t="str">
        <f t="shared" si="3"/>
        <v>[Admin module-55]</v>
      </c>
      <c r="B71" s="90" t="s">
        <v>243</v>
      </c>
      <c r="C71" s="90" t="s">
        <v>244</v>
      </c>
      <c r="D71" s="90" t="s">
        <v>282</v>
      </c>
      <c r="E71" s="90"/>
      <c r="F71" s="90"/>
      <c r="G71" s="90"/>
      <c r="H71" s="97"/>
      <c r="I71" s="93"/>
    </row>
    <row r="72" spans="1:9" ht="38.25">
      <c r="A72" s="90" t="str">
        <f t="shared" si="3"/>
        <v>[Admin module-56]</v>
      </c>
      <c r="B72" s="90" t="s">
        <v>246</v>
      </c>
      <c r="C72" s="90" t="s">
        <v>211</v>
      </c>
      <c r="D72" s="147" t="s">
        <v>247</v>
      </c>
      <c r="E72" s="90"/>
      <c r="F72" s="90"/>
      <c r="G72" s="90"/>
      <c r="H72" s="97"/>
      <c r="I72" s="93"/>
    </row>
  </sheetData>
  <autoFilter ref="A8:H22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6"/>
  <sheetViews>
    <sheetView topLeftCell="A159" workbookViewId="0">
      <selection activeCell="E164" sqref="E164"/>
    </sheetView>
  </sheetViews>
  <sheetFormatPr defaultRowHeight="12.75"/>
  <cols>
    <col min="1" max="1" width="15.125" style="8" customWidth="1"/>
    <col min="2" max="2" width="32" style="8" customWidth="1"/>
    <col min="3" max="3" width="38.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21</v>
      </c>
      <c r="B2" s="232" t="s">
        <v>251</v>
      </c>
      <c r="C2" s="232"/>
      <c r="D2" s="232"/>
      <c r="E2" s="232"/>
      <c r="F2" s="232"/>
      <c r="G2" s="71"/>
      <c r="H2" s="42"/>
      <c r="I2" s="68"/>
      <c r="J2" s="69" t="s">
        <v>22</v>
      </c>
    </row>
    <row r="3" spans="1:10" s="69" customFormat="1" ht="16.5" customHeight="1">
      <c r="A3" s="72" t="s">
        <v>23</v>
      </c>
      <c r="B3" s="232" t="s">
        <v>249</v>
      </c>
      <c r="C3" s="232"/>
      <c r="D3" s="232"/>
      <c r="E3" s="232"/>
      <c r="F3" s="232"/>
      <c r="G3" s="71"/>
      <c r="H3" s="42"/>
      <c r="I3" s="68"/>
      <c r="J3" s="69" t="s">
        <v>24</v>
      </c>
    </row>
    <row r="4" spans="1:10" s="69" customFormat="1" ht="18" customHeight="1">
      <c r="A4" s="70" t="s">
        <v>25</v>
      </c>
      <c r="B4" s="233"/>
      <c r="C4" s="233"/>
      <c r="D4" s="233"/>
      <c r="E4" s="233"/>
      <c r="F4" s="233"/>
      <c r="G4" s="71"/>
      <c r="H4" s="42"/>
      <c r="I4" s="68"/>
      <c r="J4" s="73"/>
    </row>
    <row r="5" spans="1:10" s="69" customFormat="1" ht="19.5" customHeight="1">
      <c r="A5" s="74" t="s">
        <v>22</v>
      </c>
      <c r="B5" s="75" t="s">
        <v>24</v>
      </c>
      <c r="C5" s="75" t="s">
        <v>26</v>
      </c>
      <c r="D5" s="76" t="s">
        <v>27</v>
      </c>
      <c r="E5" s="234" t="s">
        <v>28</v>
      </c>
      <c r="F5" s="234"/>
      <c r="G5" s="77"/>
      <c r="H5" s="77"/>
      <c r="I5" s="78"/>
      <c r="J5" s="69" t="s">
        <v>29</v>
      </c>
    </row>
    <row r="6" spans="1:10" s="69" customFormat="1" ht="15" customHeight="1" thickBot="1">
      <c r="A6" s="96">
        <f>COUNTIF(F11:F1105,"Pass")</f>
        <v>148</v>
      </c>
      <c r="B6" s="80">
        <f>COUNTIF(F14:F1105,"Fail")</f>
        <v>0</v>
      </c>
      <c r="C6" s="80">
        <f>E6-D6-B6-A6</f>
        <v>0</v>
      </c>
      <c r="D6" s="81">
        <f>COUNTIF(F$14:F$1105,"N/A")</f>
        <v>0</v>
      </c>
      <c r="E6" s="231">
        <f>COUNTA(A11:A1105)</f>
        <v>148</v>
      </c>
      <c r="F6" s="231"/>
      <c r="G6" s="77"/>
      <c r="H6" s="77"/>
      <c r="I6" s="78"/>
      <c r="J6" s="69" t="s">
        <v>27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30</v>
      </c>
      <c r="B8" s="83" t="s">
        <v>31</v>
      </c>
      <c r="C8" s="83" t="s">
        <v>32</v>
      </c>
      <c r="D8" s="83" t="s">
        <v>33</v>
      </c>
      <c r="E8" s="84" t="s">
        <v>34</v>
      </c>
      <c r="F8" s="84" t="s">
        <v>35</v>
      </c>
      <c r="G8" s="84" t="s">
        <v>36</v>
      </c>
      <c r="H8" s="83" t="s">
        <v>37</v>
      </c>
      <c r="I8" s="85"/>
    </row>
    <row r="9" spans="1:10" s="159" customFormat="1" ht="15" customHeight="1">
      <c r="A9" s="86"/>
      <c r="B9" s="204" t="s">
        <v>408</v>
      </c>
      <c r="C9" s="204"/>
      <c r="D9" s="204"/>
      <c r="E9" s="204"/>
      <c r="F9" s="204"/>
      <c r="G9" s="204"/>
      <c r="H9" s="204"/>
      <c r="I9" s="152"/>
    </row>
    <row r="10" spans="1:10" s="159" customFormat="1">
      <c r="A10" s="206"/>
      <c r="B10" s="207" t="s">
        <v>608</v>
      </c>
      <c r="C10" s="207"/>
      <c r="D10" s="207"/>
      <c r="E10" s="207"/>
      <c r="F10" s="207"/>
      <c r="G10" s="207"/>
      <c r="H10" s="208"/>
      <c r="I10" s="152"/>
    </row>
    <row r="11" spans="1:10" s="69" customFormat="1" ht="38.25">
      <c r="A11" s="214" t="str">
        <f t="shared" ref="A11:A46" si="0">IF(OR(B11&lt;&gt;"",D11&lt;&gt;""),"["&amp;TEXT($B$2,"##")&amp;"-"&amp;TEXT(ROW()-11,"##")&amp;"]","")</f>
        <v>[Group Module-]</v>
      </c>
      <c r="B11" s="214" t="s">
        <v>252</v>
      </c>
      <c r="C11" s="214" t="s">
        <v>253</v>
      </c>
      <c r="D11" s="215" t="s">
        <v>401</v>
      </c>
      <c r="E11" s="215" t="s">
        <v>663</v>
      </c>
      <c r="F11" s="216" t="s">
        <v>22</v>
      </c>
      <c r="G11" s="238">
        <v>42709</v>
      </c>
      <c r="H11" s="217"/>
      <c r="I11" s="89"/>
    </row>
    <row r="12" spans="1:10" s="164" customFormat="1" ht="38.25">
      <c r="A12" s="218" t="str">
        <f t="shared" si="0"/>
        <v>[Group Module-1]</v>
      </c>
      <c r="B12" s="218" t="s">
        <v>575</v>
      </c>
      <c r="C12" s="218" t="s">
        <v>576</v>
      </c>
      <c r="D12" s="219" t="s">
        <v>948</v>
      </c>
      <c r="E12" s="215" t="s">
        <v>663</v>
      </c>
      <c r="F12" s="216" t="s">
        <v>22</v>
      </c>
      <c r="G12" s="238">
        <v>42709</v>
      </c>
      <c r="H12" s="220"/>
      <c r="I12" s="163"/>
    </row>
    <row r="13" spans="1:10" ht="165.75">
      <c r="A13" s="209" t="str">
        <f t="shared" si="0"/>
        <v>[Group Module-2]</v>
      </c>
      <c r="B13" s="209" t="s">
        <v>577</v>
      </c>
      <c r="C13" s="209" t="s">
        <v>578</v>
      </c>
      <c r="D13" s="210" t="s">
        <v>579</v>
      </c>
      <c r="E13" s="211" t="s">
        <v>663</v>
      </c>
      <c r="F13" s="212" t="s">
        <v>22</v>
      </c>
      <c r="G13" s="238">
        <v>42709</v>
      </c>
      <c r="H13" s="213"/>
      <c r="I13" s="93"/>
    </row>
    <row r="14" spans="1:10" s="159" customFormat="1">
      <c r="A14" s="148" t="str">
        <f t="shared" si="0"/>
        <v>[Group Module-3]</v>
      </c>
      <c r="B14" s="148" t="s">
        <v>580</v>
      </c>
      <c r="C14" s="175" t="s">
        <v>581</v>
      </c>
      <c r="D14" s="175" t="s">
        <v>944</v>
      </c>
      <c r="E14" s="95" t="s">
        <v>663</v>
      </c>
      <c r="F14" s="205" t="s">
        <v>22</v>
      </c>
      <c r="G14" s="238">
        <v>42709</v>
      </c>
      <c r="H14" s="158"/>
      <c r="I14" s="152"/>
    </row>
    <row r="15" spans="1:10" s="159" customFormat="1">
      <c r="A15" s="148" t="str">
        <f t="shared" si="0"/>
        <v>[Group Module-4]</v>
      </c>
      <c r="B15" s="148" t="s">
        <v>582</v>
      </c>
      <c r="C15" s="175" t="s">
        <v>583</v>
      </c>
      <c r="D15" s="175" t="s">
        <v>944</v>
      </c>
      <c r="E15" s="95" t="s">
        <v>663</v>
      </c>
      <c r="F15" s="148" t="s">
        <v>22</v>
      </c>
      <c r="G15" s="238">
        <v>42709</v>
      </c>
      <c r="H15" s="158"/>
      <c r="I15" s="152"/>
    </row>
    <row r="16" spans="1:10" s="159" customFormat="1">
      <c r="A16" s="148" t="str">
        <f t="shared" si="0"/>
        <v>[Group Module-5]</v>
      </c>
      <c r="B16" s="148" t="s">
        <v>584</v>
      </c>
      <c r="C16" s="175" t="s">
        <v>585</v>
      </c>
      <c r="D16" s="175" t="s">
        <v>944</v>
      </c>
      <c r="E16" s="95" t="s">
        <v>663</v>
      </c>
      <c r="F16" s="148" t="s">
        <v>22</v>
      </c>
      <c r="G16" s="238">
        <v>42709</v>
      </c>
      <c r="H16" s="158"/>
      <c r="I16" s="152"/>
    </row>
    <row r="17" spans="1:9" s="159" customFormat="1">
      <c r="A17" s="148" t="str">
        <f t="shared" si="0"/>
        <v>[Group Module-6]</v>
      </c>
      <c r="B17" s="148" t="s">
        <v>586</v>
      </c>
      <c r="C17" s="175" t="s">
        <v>587</v>
      </c>
      <c r="D17" s="175" t="s">
        <v>930</v>
      </c>
      <c r="E17" s="95" t="s">
        <v>663</v>
      </c>
      <c r="F17" s="148" t="s">
        <v>22</v>
      </c>
      <c r="G17" s="238">
        <v>42709</v>
      </c>
      <c r="H17" s="158"/>
      <c r="I17" s="152"/>
    </row>
    <row r="18" spans="1:9" s="159" customFormat="1">
      <c r="A18" s="148" t="str">
        <f t="shared" si="0"/>
        <v>[Group Module-7]</v>
      </c>
      <c r="B18" s="148" t="s">
        <v>589</v>
      </c>
      <c r="C18" s="175" t="s">
        <v>590</v>
      </c>
      <c r="D18" s="175" t="s">
        <v>930</v>
      </c>
      <c r="E18" s="95" t="s">
        <v>663</v>
      </c>
      <c r="F18" s="148" t="s">
        <v>22</v>
      </c>
      <c r="G18" s="238">
        <v>42709</v>
      </c>
      <c r="H18" s="158"/>
      <c r="I18" s="152"/>
    </row>
    <row r="19" spans="1:9" s="159" customFormat="1">
      <c r="A19" s="148" t="str">
        <f t="shared" si="0"/>
        <v>[Group Module-8]</v>
      </c>
      <c r="B19" s="175" t="s">
        <v>591</v>
      </c>
      <c r="C19" s="175" t="s">
        <v>592</v>
      </c>
      <c r="D19" s="176" t="s">
        <v>939</v>
      </c>
      <c r="E19" s="95" t="s">
        <v>663</v>
      </c>
      <c r="F19" s="148" t="s">
        <v>22</v>
      </c>
      <c r="G19" s="238">
        <v>42709</v>
      </c>
      <c r="H19" s="158"/>
      <c r="I19" s="152"/>
    </row>
    <row r="20" spans="1:9" s="159" customFormat="1">
      <c r="A20" s="148" t="str">
        <f t="shared" si="0"/>
        <v>[Group Module-9]</v>
      </c>
      <c r="B20" s="175" t="s">
        <v>593</v>
      </c>
      <c r="C20" s="175" t="s">
        <v>594</v>
      </c>
      <c r="D20" s="176" t="s">
        <v>939</v>
      </c>
      <c r="E20" s="95" t="s">
        <v>663</v>
      </c>
      <c r="F20" s="148" t="s">
        <v>22</v>
      </c>
      <c r="G20" s="238">
        <v>42709</v>
      </c>
      <c r="H20" s="158"/>
      <c r="I20" s="152"/>
    </row>
    <row r="21" spans="1:9" s="159" customFormat="1" ht="38.25">
      <c r="A21" s="148" t="str">
        <f t="shared" si="0"/>
        <v>[Group Module-10]</v>
      </c>
      <c r="B21" s="148" t="s">
        <v>409</v>
      </c>
      <c r="C21" s="148" t="s">
        <v>257</v>
      </c>
      <c r="D21" s="149" t="s">
        <v>283</v>
      </c>
      <c r="E21" s="95" t="s">
        <v>663</v>
      </c>
      <c r="F21" s="148" t="s">
        <v>22</v>
      </c>
      <c r="G21" s="238">
        <v>42709</v>
      </c>
      <c r="H21" s="158"/>
      <c r="I21" s="152"/>
    </row>
    <row r="22" spans="1:9" s="159" customFormat="1" ht="38.25">
      <c r="A22" s="148" t="str">
        <f t="shared" si="0"/>
        <v>[Group Module-11]</v>
      </c>
      <c r="B22" s="148" t="s">
        <v>410</v>
      </c>
      <c r="C22" s="148" t="s">
        <v>258</v>
      </c>
      <c r="D22" s="149" t="s">
        <v>284</v>
      </c>
      <c r="E22" s="95" t="s">
        <v>663</v>
      </c>
      <c r="F22" s="148" t="s">
        <v>22</v>
      </c>
      <c r="G22" s="238">
        <v>42709</v>
      </c>
      <c r="H22" s="158"/>
      <c r="I22" s="152"/>
    </row>
    <row r="23" spans="1:9" s="159" customFormat="1" ht="25.5">
      <c r="A23" s="148" t="str">
        <f t="shared" si="0"/>
        <v>[Group Module-12]</v>
      </c>
      <c r="B23" s="148" t="s">
        <v>600</v>
      </c>
      <c r="C23" s="148" t="s">
        <v>601</v>
      </c>
      <c r="D23" s="149" t="s">
        <v>603</v>
      </c>
      <c r="E23" s="95" t="s">
        <v>663</v>
      </c>
      <c r="F23" s="148" t="s">
        <v>22</v>
      </c>
      <c r="G23" s="238">
        <v>42709</v>
      </c>
      <c r="H23" s="158"/>
      <c r="I23" s="152"/>
    </row>
    <row r="24" spans="1:9" s="159" customFormat="1" ht="38.25">
      <c r="A24" s="90" t="str">
        <f t="shared" si="0"/>
        <v>[Group Module-13]</v>
      </c>
      <c r="B24" s="90" t="s">
        <v>411</v>
      </c>
      <c r="C24" s="90" t="s">
        <v>259</v>
      </c>
      <c r="D24" s="95" t="s">
        <v>285</v>
      </c>
      <c r="E24" s="95" t="s">
        <v>663</v>
      </c>
      <c r="F24" s="90" t="s">
        <v>22</v>
      </c>
      <c r="G24" s="238">
        <v>42709</v>
      </c>
      <c r="H24" s="97"/>
      <c r="I24" s="152"/>
    </row>
    <row r="25" spans="1:9" s="159" customFormat="1" ht="38.25">
      <c r="A25" s="90" t="str">
        <f t="shared" si="0"/>
        <v>[Group Module-14]</v>
      </c>
      <c r="B25" s="90" t="s">
        <v>412</v>
      </c>
      <c r="C25" s="90" t="s">
        <v>260</v>
      </c>
      <c r="D25" s="95" t="s">
        <v>286</v>
      </c>
      <c r="E25" s="95" t="s">
        <v>663</v>
      </c>
      <c r="F25" s="90" t="s">
        <v>22</v>
      </c>
      <c r="G25" s="238">
        <v>42709</v>
      </c>
      <c r="H25" s="97"/>
      <c r="I25" s="152"/>
    </row>
    <row r="26" spans="1:9" ht="63.75">
      <c r="A26" s="90" t="str">
        <f t="shared" si="0"/>
        <v>[Group Module-15]</v>
      </c>
      <c r="B26" s="90" t="s">
        <v>402</v>
      </c>
      <c r="C26" s="90" t="s">
        <v>415</v>
      </c>
      <c r="D26" s="95" t="s">
        <v>403</v>
      </c>
      <c r="E26" s="95" t="s">
        <v>663</v>
      </c>
      <c r="F26" s="90" t="s">
        <v>22</v>
      </c>
      <c r="G26" s="238">
        <v>42709</v>
      </c>
      <c r="H26" s="97"/>
      <c r="I26" s="93"/>
    </row>
    <row r="27" spans="1:9" ht="63.75">
      <c r="A27" s="90" t="str">
        <f t="shared" si="0"/>
        <v>[Group Module-16]</v>
      </c>
      <c r="B27" s="90" t="s">
        <v>413</v>
      </c>
      <c r="C27" s="90" t="s">
        <v>405</v>
      </c>
      <c r="D27" s="95" t="s">
        <v>404</v>
      </c>
      <c r="E27" s="95" t="s">
        <v>663</v>
      </c>
      <c r="F27" s="90" t="s">
        <v>22</v>
      </c>
      <c r="G27" s="238">
        <v>42709</v>
      </c>
      <c r="H27" s="97"/>
      <c r="I27" s="93"/>
    </row>
    <row r="28" spans="1:9" ht="76.5">
      <c r="A28" s="90" t="str">
        <f t="shared" si="0"/>
        <v>[Group Module-17]</v>
      </c>
      <c r="B28" s="90" t="s">
        <v>414</v>
      </c>
      <c r="C28" s="90" t="s">
        <v>406</v>
      </c>
      <c r="D28" s="95" t="s">
        <v>407</v>
      </c>
      <c r="E28" s="95" t="s">
        <v>663</v>
      </c>
      <c r="F28" s="90" t="s">
        <v>22</v>
      </c>
      <c r="G28" s="238">
        <v>42709</v>
      </c>
      <c r="H28" s="97"/>
      <c r="I28" s="93"/>
    </row>
    <row r="29" spans="1:9" ht="25.5">
      <c r="A29" s="90" t="str">
        <f t="shared" si="0"/>
        <v>[Group Module-18]</v>
      </c>
      <c r="B29" s="90" t="s">
        <v>261</v>
      </c>
      <c r="C29" s="90" t="s">
        <v>262</v>
      </c>
      <c r="D29" s="95" t="s">
        <v>263</v>
      </c>
      <c r="E29" s="95" t="s">
        <v>663</v>
      </c>
      <c r="F29" s="90" t="s">
        <v>22</v>
      </c>
      <c r="G29" s="238">
        <v>42709</v>
      </c>
      <c r="H29" s="97"/>
      <c r="I29" s="93"/>
    </row>
    <row r="30" spans="1:9" ht="38.25">
      <c r="A30" s="201" t="str">
        <f t="shared" si="0"/>
        <v>[Group Module-19]</v>
      </c>
      <c r="B30" s="90" t="s">
        <v>416</v>
      </c>
      <c r="C30" s="90" t="s">
        <v>417</v>
      </c>
      <c r="D30" s="95" t="s">
        <v>418</v>
      </c>
      <c r="E30" s="95" t="s">
        <v>663</v>
      </c>
      <c r="F30" s="148" t="s">
        <v>22</v>
      </c>
      <c r="G30" s="238">
        <v>42709</v>
      </c>
      <c r="H30" s="158"/>
      <c r="I30" s="93"/>
    </row>
    <row r="31" spans="1:9" ht="38.25">
      <c r="A31" s="90" t="str">
        <f t="shared" si="0"/>
        <v>[Group Module-20]</v>
      </c>
      <c r="B31" s="148" t="s">
        <v>595</v>
      </c>
      <c r="C31" s="148" t="s">
        <v>596</v>
      </c>
      <c r="D31" s="149" t="s">
        <v>597</v>
      </c>
      <c r="E31" s="95" t="s">
        <v>663</v>
      </c>
      <c r="F31" s="148" t="s">
        <v>22</v>
      </c>
      <c r="G31" s="238">
        <v>42709</v>
      </c>
      <c r="H31" s="158"/>
      <c r="I31" s="93"/>
    </row>
    <row r="32" spans="1:9" ht="76.5">
      <c r="A32" s="90" t="str">
        <f t="shared" si="0"/>
        <v>[Group Module-21]</v>
      </c>
      <c r="B32" s="148" t="s">
        <v>598</v>
      </c>
      <c r="C32" s="148" t="s">
        <v>599</v>
      </c>
      <c r="D32" s="149" t="s">
        <v>597</v>
      </c>
      <c r="E32" s="95" t="s">
        <v>663</v>
      </c>
      <c r="F32" s="148" t="s">
        <v>22</v>
      </c>
      <c r="G32" s="238">
        <v>42709</v>
      </c>
      <c r="H32" s="158"/>
      <c r="I32" s="93"/>
    </row>
    <row r="33" spans="1:9" s="159" customFormat="1" ht="38.25">
      <c r="A33" s="201" t="str">
        <f t="shared" si="0"/>
        <v>[Group Module-22]</v>
      </c>
      <c r="B33" s="148" t="s">
        <v>604</v>
      </c>
      <c r="C33" s="148" t="s">
        <v>417</v>
      </c>
      <c r="D33" s="149" t="s">
        <v>605</v>
      </c>
      <c r="E33" s="95" t="s">
        <v>663</v>
      </c>
      <c r="F33" s="148" t="s">
        <v>22</v>
      </c>
      <c r="G33" s="238">
        <v>42709</v>
      </c>
      <c r="H33" s="158"/>
      <c r="I33" s="152"/>
    </row>
    <row r="34" spans="1:9" s="159" customFormat="1" ht="38.25">
      <c r="A34" s="201" t="str">
        <f t="shared" si="0"/>
        <v>[Group Module-23]</v>
      </c>
      <c r="B34" s="148" t="s">
        <v>606</v>
      </c>
      <c r="C34" s="148" t="s">
        <v>417</v>
      </c>
      <c r="D34" s="149" t="s">
        <v>607</v>
      </c>
      <c r="E34" s="95" t="s">
        <v>663</v>
      </c>
      <c r="F34" s="148" t="s">
        <v>22</v>
      </c>
      <c r="G34" s="238">
        <v>42709</v>
      </c>
      <c r="H34" s="158"/>
      <c r="I34" s="152"/>
    </row>
    <row r="35" spans="1:9" s="159" customFormat="1" ht="38.25">
      <c r="A35" s="201" t="str">
        <f t="shared" si="0"/>
        <v>[Group Module-24]</v>
      </c>
      <c r="B35" s="148" t="s">
        <v>491</v>
      </c>
      <c r="C35" s="148" t="s">
        <v>497</v>
      </c>
      <c r="D35" s="148" t="s">
        <v>368</v>
      </c>
      <c r="E35" s="95" t="s">
        <v>663</v>
      </c>
      <c r="F35" s="148" t="s">
        <v>22</v>
      </c>
      <c r="G35" s="238">
        <v>42709</v>
      </c>
      <c r="H35" s="158"/>
      <c r="I35" s="152"/>
    </row>
    <row r="36" spans="1:9" s="159" customFormat="1" ht="38.25">
      <c r="A36" s="201" t="str">
        <f t="shared" si="0"/>
        <v>[Group Module-25]</v>
      </c>
      <c r="B36" s="148" t="s">
        <v>495</v>
      </c>
      <c r="C36" s="148" t="s">
        <v>494</v>
      </c>
      <c r="D36" s="148" t="s">
        <v>781</v>
      </c>
      <c r="E36" s="95" t="s">
        <v>663</v>
      </c>
      <c r="F36" s="148" t="s">
        <v>22</v>
      </c>
      <c r="G36" s="238">
        <v>42709</v>
      </c>
      <c r="H36" s="158"/>
      <c r="I36" s="152"/>
    </row>
    <row r="37" spans="1:9" s="159" customFormat="1" ht="38.25">
      <c r="A37" s="201" t="str">
        <f t="shared" si="0"/>
        <v>[Group Module-26]</v>
      </c>
      <c r="B37" s="148" t="s">
        <v>496</v>
      </c>
      <c r="C37" s="148" t="s">
        <v>498</v>
      </c>
      <c r="D37" s="148" t="s">
        <v>369</v>
      </c>
      <c r="E37" s="95" t="s">
        <v>663</v>
      </c>
      <c r="F37" s="148" t="s">
        <v>22</v>
      </c>
      <c r="G37" s="238">
        <v>42709</v>
      </c>
      <c r="H37" s="158"/>
      <c r="I37" s="152"/>
    </row>
    <row r="38" spans="1:9" s="159" customFormat="1">
      <c r="A38" s="90" t="str">
        <f t="shared" si="0"/>
        <v>[Group Module-27]</v>
      </c>
      <c r="B38" s="148" t="s">
        <v>609</v>
      </c>
      <c r="C38" s="175" t="s">
        <v>932</v>
      </c>
      <c r="D38" s="176" t="s">
        <v>939</v>
      </c>
      <c r="E38" s="95" t="s">
        <v>663</v>
      </c>
      <c r="F38" s="148" t="s">
        <v>22</v>
      </c>
      <c r="G38" s="238">
        <v>42709</v>
      </c>
      <c r="H38" s="158"/>
      <c r="I38" s="152"/>
    </row>
    <row r="39" spans="1:9" s="159" customFormat="1">
      <c r="A39" s="90" t="str">
        <f t="shared" si="0"/>
        <v>[Group Module-28]</v>
      </c>
      <c r="B39" s="148" t="s">
        <v>610</v>
      </c>
      <c r="C39" s="175" t="s">
        <v>931</v>
      </c>
      <c r="D39" s="176" t="s">
        <v>939</v>
      </c>
      <c r="E39" s="95" t="s">
        <v>663</v>
      </c>
      <c r="F39" s="148" t="s">
        <v>22</v>
      </c>
      <c r="G39" s="238">
        <v>42709</v>
      </c>
      <c r="H39" s="158"/>
      <c r="I39" s="152"/>
    </row>
    <row r="40" spans="1:9" s="159" customFormat="1">
      <c r="A40" s="90" t="str">
        <f t="shared" si="0"/>
        <v>[Group Module-29]</v>
      </c>
      <c r="B40" s="148" t="s">
        <v>618</v>
      </c>
      <c r="C40" s="175" t="s">
        <v>417</v>
      </c>
      <c r="D40" s="176" t="s">
        <v>619</v>
      </c>
      <c r="E40" s="95" t="s">
        <v>663</v>
      </c>
      <c r="F40" s="167" t="s">
        <v>22</v>
      </c>
      <c r="G40" s="238">
        <v>42709</v>
      </c>
      <c r="H40" s="169"/>
      <c r="I40" s="152"/>
    </row>
    <row r="41" spans="1:9" s="159" customFormat="1" ht="25.5">
      <c r="A41" s="201" t="str">
        <f t="shared" si="0"/>
        <v>[Group Module-30]</v>
      </c>
      <c r="B41" s="148" t="s">
        <v>613</v>
      </c>
      <c r="C41" s="175" t="s">
        <v>614</v>
      </c>
      <c r="D41" s="176" t="s">
        <v>943</v>
      </c>
      <c r="E41" s="95" t="s">
        <v>663</v>
      </c>
      <c r="F41" s="148" t="s">
        <v>22</v>
      </c>
      <c r="G41" s="238">
        <v>42709</v>
      </c>
      <c r="H41" s="158"/>
      <c r="I41" s="152"/>
    </row>
    <row r="42" spans="1:9" s="159" customFormat="1">
      <c r="A42" s="201" t="str">
        <f t="shared" si="0"/>
        <v>[Group Module-31]</v>
      </c>
      <c r="B42" s="148" t="s">
        <v>615</v>
      </c>
      <c r="C42" s="175" t="s">
        <v>616</v>
      </c>
      <c r="D42" s="176" t="s">
        <v>617</v>
      </c>
      <c r="E42" s="95" t="s">
        <v>663</v>
      </c>
      <c r="F42" s="148" t="s">
        <v>22</v>
      </c>
      <c r="G42" s="238">
        <v>42709</v>
      </c>
      <c r="H42" s="158"/>
      <c r="I42" s="152"/>
    </row>
    <row r="43" spans="1:9" s="159" customFormat="1" ht="25.5">
      <c r="A43" s="167" t="str">
        <f t="shared" si="0"/>
        <v>[Group Module-32]</v>
      </c>
      <c r="B43" s="167" t="s">
        <v>620</v>
      </c>
      <c r="C43" s="167" t="s">
        <v>417</v>
      </c>
      <c r="D43" s="168" t="s">
        <v>621</v>
      </c>
      <c r="E43" s="95" t="s">
        <v>663</v>
      </c>
      <c r="F43" s="167" t="s">
        <v>22</v>
      </c>
      <c r="G43" s="238">
        <v>42709</v>
      </c>
      <c r="H43" s="169"/>
      <c r="I43" s="152"/>
    </row>
    <row r="44" spans="1:9" s="159" customFormat="1" ht="38.25">
      <c r="A44" s="167" t="str">
        <f t="shared" si="0"/>
        <v>[Group Module-33]</v>
      </c>
      <c r="B44" s="167" t="s">
        <v>622</v>
      </c>
      <c r="C44" s="167" t="s">
        <v>623</v>
      </c>
      <c r="D44" s="168" t="s">
        <v>943</v>
      </c>
      <c r="E44" s="95" t="s">
        <v>663</v>
      </c>
      <c r="F44" s="167" t="s">
        <v>22</v>
      </c>
      <c r="G44" s="238">
        <v>42709</v>
      </c>
      <c r="H44" s="169"/>
      <c r="I44" s="152"/>
    </row>
    <row r="45" spans="1:9" s="159" customFormat="1" ht="25.5">
      <c r="A45" s="177" t="str">
        <f t="shared" si="0"/>
        <v>[Group Module-34]</v>
      </c>
      <c r="B45" s="175" t="s">
        <v>622</v>
      </c>
      <c r="C45" s="175" t="s">
        <v>632</v>
      </c>
      <c r="D45" s="176" t="s">
        <v>943</v>
      </c>
      <c r="E45" s="149" t="s">
        <v>663</v>
      </c>
      <c r="F45" s="175" t="s">
        <v>22</v>
      </c>
      <c r="G45" s="238">
        <v>42709</v>
      </c>
      <c r="H45" s="178"/>
      <c r="I45" s="152"/>
    </row>
    <row r="46" spans="1:9" s="159" customFormat="1">
      <c r="A46" s="167" t="str">
        <f t="shared" si="0"/>
        <v>[Group Module-35]</v>
      </c>
      <c r="B46" s="167" t="s">
        <v>624</v>
      </c>
      <c r="C46" s="167" t="s">
        <v>624</v>
      </c>
      <c r="D46" s="168" t="s">
        <v>933</v>
      </c>
      <c r="E46" s="95" t="s">
        <v>663</v>
      </c>
      <c r="F46" s="148" t="s">
        <v>22</v>
      </c>
      <c r="G46" s="238">
        <v>42709</v>
      </c>
      <c r="H46" s="158"/>
      <c r="I46" s="152"/>
    </row>
    <row r="47" spans="1:9" s="159" customFormat="1">
      <c r="A47" s="86"/>
      <c r="B47" s="203" t="s">
        <v>626</v>
      </c>
      <c r="C47" s="203"/>
      <c r="D47" s="203"/>
      <c r="E47" s="203"/>
      <c r="F47" s="203"/>
      <c r="G47" s="203"/>
      <c r="H47" s="202"/>
      <c r="I47" s="152"/>
    </row>
    <row r="48" spans="1:9" s="159" customFormat="1">
      <c r="A48" s="195"/>
      <c r="B48" s="203" t="s">
        <v>652</v>
      </c>
      <c r="C48" s="203"/>
      <c r="D48" s="203"/>
      <c r="E48" s="203"/>
      <c r="F48" s="203"/>
      <c r="G48" s="203"/>
      <c r="H48" s="202"/>
      <c r="I48" s="152"/>
    </row>
    <row r="49" spans="1:9" s="159" customFormat="1" ht="25.5">
      <c r="A49" s="177" t="str">
        <f t="shared" ref="A49:A74" si="1">IF(OR(B49&lt;&gt;"",D49&lt;&gt;""),"["&amp;TEXT($B$2,"##")&amp;"-"&amp;TEXT(ROW()-13,"##")&amp;"]","")</f>
        <v>[Group Module-36]</v>
      </c>
      <c r="B49" s="148" t="s">
        <v>633</v>
      </c>
      <c r="C49" s="148" t="s">
        <v>627</v>
      </c>
      <c r="D49" s="149" t="s">
        <v>628</v>
      </c>
      <c r="E49" s="149" t="s">
        <v>663</v>
      </c>
      <c r="F49" s="148" t="s">
        <v>22</v>
      </c>
      <c r="G49" s="238">
        <v>42709</v>
      </c>
      <c r="H49" s="158"/>
      <c r="I49" s="152"/>
    </row>
    <row r="50" spans="1:9" s="159" customFormat="1" ht="38.25">
      <c r="A50" s="177" t="str">
        <f t="shared" si="1"/>
        <v>[Group Module-37]</v>
      </c>
      <c r="B50" s="148" t="s">
        <v>604</v>
      </c>
      <c r="C50" s="148" t="s">
        <v>417</v>
      </c>
      <c r="D50" s="149" t="s">
        <v>605</v>
      </c>
      <c r="E50" s="149" t="s">
        <v>663</v>
      </c>
      <c r="F50" s="148" t="s">
        <v>22</v>
      </c>
      <c r="G50" s="238">
        <v>42709</v>
      </c>
      <c r="H50" s="158"/>
      <c r="I50" s="152"/>
    </row>
    <row r="51" spans="1:9" s="159" customFormat="1" ht="38.25">
      <c r="A51" s="177" t="str">
        <f t="shared" si="1"/>
        <v>[Group Module-38]</v>
      </c>
      <c r="B51" s="148" t="s">
        <v>606</v>
      </c>
      <c r="C51" s="148" t="s">
        <v>417</v>
      </c>
      <c r="D51" s="149" t="s">
        <v>607</v>
      </c>
      <c r="E51" s="149" t="s">
        <v>663</v>
      </c>
      <c r="F51" s="148" t="s">
        <v>22</v>
      </c>
      <c r="G51" s="238">
        <v>42709</v>
      </c>
      <c r="H51" s="158"/>
      <c r="I51" s="152"/>
    </row>
    <row r="52" spans="1:9" s="159" customFormat="1" ht="38.25">
      <c r="A52" s="177" t="str">
        <f t="shared" si="1"/>
        <v>[Group Module-39]</v>
      </c>
      <c r="B52" s="148" t="s">
        <v>629</v>
      </c>
      <c r="C52" s="148" t="s">
        <v>494</v>
      </c>
      <c r="D52" s="148" t="s">
        <v>781</v>
      </c>
      <c r="E52" s="149" t="s">
        <v>663</v>
      </c>
      <c r="F52" s="148" t="s">
        <v>22</v>
      </c>
      <c r="G52" s="238">
        <v>42709</v>
      </c>
      <c r="H52" s="158"/>
      <c r="I52" s="152"/>
    </row>
    <row r="53" spans="1:9" s="159" customFormat="1" ht="38.25">
      <c r="A53" s="177" t="str">
        <f t="shared" si="1"/>
        <v>[Group Module-40]</v>
      </c>
      <c r="B53" s="148" t="s">
        <v>491</v>
      </c>
      <c r="C53" s="148" t="s">
        <v>497</v>
      </c>
      <c r="D53" s="148" t="s">
        <v>368</v>
      </c>
      <c r="E53" s="149" t="s">
        <v>663</v>
      </c>
      <c r="F53" s="148" t="s">
        <v>22</v>
      </c>
      <c r="G53" s="238">
        <v>42709</v>
      </c>
      <c r="H53" s="158"/>
      <c r="I53" s="152"/>
    </row>
    <row r="54" spans="1:9" s="159" customFormat="1" ht="38.25">
      <c r="A54" s="177" t="str">
        <f t="shared" si="1"/>
        <v>[Group Module-41]</v>
      </c>
      <c r="B54" s="148" t="s">
        <v>495</v>
      </c>
      <c r="C54" s="148" t="s">
        <v>494</v>
      </c>
      <c r="D54" s="148" t="s">
        <v>781</v>
      </c>
      <c r="E54" s="149" t="s">
        <v>663</v>
      </c>
      <c r="F54" s="148" t="s">
        <v>22</v>
      </c>
      <c r="G54" s="238">
        <v>42709</v>
      </c>
      <c r="H54" s="158"/>
      <c r="I54" s="152"/>
    </row>
    <row r="55" spans="1:9" s="159" customFormat="1" ht="38.25">
      <c r="A55" s="177" t="str">
        <f t="shared" si="1"/>
        <v>[Group Module-42]</v>
      </c>
      <c r="B55" s="148" t="s">
        <v>496</v>
      </c>
      <c r="C55" s="148" t="s">
        <v>498</v>
      </c>
      <c r="D55" s="148" t="s">
        <v>369</v>
      </c>
      <c r="E55" s="149" t="s">
        <v>663</v>
      </c>
      <c r="F55" s="148" t="s">
        <v>22</v>
      </c>
      <c r="G55" s="238">
        <v>42709</v>
      </c>
      <c r="H55" s="158"/>
      <c r="I55" s="152"/>
    </row>
    <row r="56" spans="1:9" s="159" customFormat="1">
      <c r="A56" s="177" t="str">
        <f t="shared" si="1"/>
        <v>[Group Module-43]</v>
      </c>
      <c r="B56" s="148" t="s">
        <v>609</v>
      </c>
      <c r="C56" s="175" t="s">
        <v>611</v>
      </c>
      <c r="D56" s="176" t="s">
        <v>939</v>
      </c>
      <c r="E56" s="149" t="s">
        <v>663</v>
      </c>
      <c r="F56" s="148" t="s">
        <v>22</v>
      </c>
      <c r="G56" s="238">
        <v>42709</v>
      </c>
      <c r="H56" s="158"/>
      <c r="I56" s="152"/>
    </row>
    <row r="57" spans="1:9" s="159" customFormat="1">
      <c r="A57" s="177" t="str">
        <f t="shared" si="1"/>
        <v>[Group Module-44]</v>
      </c>
      <c r="B57" s="148" t="s">
        <v>610</v>
      </c>
      <c r="C57" s="175" t="s">
        <v>612</v>
      </c>
      <c r="D57" s="176" t="s">
        <v>939</v>
      </c>
      <c r="E57" s="149" t="s">
        <v>663</v>
      </c>
      <c r="F57" s="148" t="s">
        <v>22</v>
      </c>
      <c r="G57" s="238">
        <v>42709</v>
      </c>
      <c r="H57" s="158"/>
      <c r="I57" s="152"/>
    </row>
    <row r="58" spans="1:9" s="159" customFormat="1">
      <c r="A58" s="177" t="str">
        <f t="shared" si="1"/>
        <v>[Group Module-45]</v>
      </c>
      <c r="B58" s="148" t="s">
        <v>630</v>
      </c>
      <c r="C58" s="175" t="s">
        <v>417</v>
      </c>
      <c r="D58" s="176" t="s">
        <v>631</v>
      </c>
      <c r="E58" s="149" t="s">
        <v>663</v>
      </c>
      <c r="F58" s="148" t="s">
        <v>22</v>
      </c>
      <c r="G58" s="238">
        <v>42709</v>
      </c>
      <c r="H58" s="158"/>
      <c r="I58" s="152"/>
    </row>
    <row r="59" spans="1:9" s="180" customFormat="1" ht="25.5">
      <c r="A59" s="177" t="str">
        <f t="shared" si="1"/>
        <v>[Group Module-46]</v>
      </c>
      <c r="B59" s="175" t="s">
        <v>620</v>
      </c>
      <c r="C59" s="175" t="s">
        <v>417</v>
      </c>
      <c r="D59" s="176" t="s">
        <v>621</v>
      </c>
      <c r="E59" s="149" t="s">
        <v>663</v>
      </c>
      <c r="F59" s="175" t="s">
        <v>22</v>
      </c>
      <c r="G59" s="238">
        <v>42709</v>
      </c>
      <c r="H59" s="178"/>
      <c r="I59" s="179"/>
    </row>
    <row r="60" spans="1:9" s="180" customFormat="1" ht="25.5">
      <c r="A60" s="177" t="str">
        <f t="shared" si="1"/>
        <v>[Group Module-47]</v>
      </c>
      <c r="B60" s="175" t="s">
        <v>622</v>
      </c>
      <c r="C60" s="175" t="s">
        <v>632</v>
      </c>
      <c r="D60" s="176" t="s">
        <v>943</v>
      </c>
      <c r="E60" s="149" t="s">
        <v>663</v>
      </c>
      <c r="F60" s="175" t="s">
        <v>22</v>
      </c>
      <c r="G60" s="238">
        <v>42709</v>
      </c>
      <c r="H60" s="178"/>
      <c r="I60" s="179"/>
    </row>
    <row r="61" spans="1:9" s="180" customFormat="1">
      <c r="A61" s="177" t="str">
        <f t="shared" si="1"/>
        <v>[Group Module-48]</v>
      </c>
      <c r="B61" s="175" t="s">
        <v>624</v>
      </c>
      <c r="C61" s="175" t="s">
        <v>624</v>
      </c>
      <c r="D61" s="176" t="s">
        <v>625</v>
      </c>
      <c r="E61" s="149" t="s">
        <v>663</v>
      </c>
      <c r="F61" s="175" t="s">
        <v>22</v>
      </c>
      <c r="G61" s="238">
        <v>42709</v>
      </c>
      <c r="H61" s="178"/>
      <c r="I61" s="179"/>
    </row>
    <row r="62" spans="1:9" s="159" customFormat="1">
      <c r="A62" s="177" t="str">
        <f t="shared" si="1"/>
        <v>[Group Module-49]</v>
      </c>
      <c r="B62" s="148" t="s">
        <v>634</v>
      </c>
      <c r="C62" s="148" t="s">
        <v>635</v>
      </c>
      <c r="D62" s="149" t="s">
        <v>636</v>
      </c>
      <c r="E62" s="149" t="s">
        <v>663</v>
      </c>
      <c r="F62" s="148" t="s">
        <v>22</v>
      </c>
      <c r="G62" s="238">
        <v>42709</v>
      </c>
      <c r="H62" s="158"/>
      <c r="I62" s="152"/>
    </row>
    <row r="63" spans="1:9" s="159" customFormat="1" ht="127.5">
      <c r="A63" s="177" t="str">
        <f t="shared" si="1"/>
        <v>[Group Module-50]</v>
      </c>
      <c r="B63" s="148" t="s">
        <v>658</v>
      </c>
      <c r="C63" s="148" t="s">
        <v>635</v>
      </c>
      <c r="D63" s="149" t="s">
        <v>637</v>
      </c>
      <c r="E63" s="149" t="s">
        <v>663</v>
      </c>
      <c r="F63" s="148" t="s">
        <v>22</v>
      </c>
      <c r="G63" s="238">
        <v>42709</v>
      </c>
      <c r="H63" s="158"/>
      <c r="I63" s="152"/>
    </row>
    <row r="64" spans="1:9" s="159" customFormat="1">
      <c r="A64" s="177" t="str">
        <f t="shared" si="1"/>
        <v>[Group Module-51]</v>
      </c>
      <c r="B64" s="148" t="s">
        <v>653</v>
      </c>
      <c r="C64" s="175" t="s">
        <v>581</v>
      </c>
      <c r="D64" s="175" t="s">
        <v>944</v>
      </c>
      <c r="E64" s="149" t="s">
        <v>663</v>
      </c>
      <c r="F64" s="148" t="s">
        <v>22</v>
      </c>
      <c r="G64" s="238">
        <v>42709</v>
      </c>
      <c r="H64" s="158"/>
      <c r="I64" s="152"/>
    </row>
    <row r="65" spans="1:9" s="159" customFormat="1">
      <c r="A65" s="177" t="str">
        <f t="shared" si="1"/>
        <v>[Group Module-52]</v>
      </c>
      <c r="B65" s="148" t="s">
        <v>654</v>
      </c>
      <c r="C65" s="175" t="s">
        <v>585</v>
      </c>
      <c r="D65" s="175" t="s">
        <v>944</v>
      </c>
      <c r="E65" s="149" t="s">
        <v>663</v>
      </c>
      <c r="F65" s="148" t="s">
        <v>22</v>
      </c>
      <c r="G65" s="238">
        <v>42709</v>
      </c>
      <c r="H65" s="158"/>
      <c r="I65" s="152"/>
    </row>
    <row r="66" spans="1:9" s="159" customFormat="1">
      <c r="A66" s="177" t="str">
        <f t="shared" si="1"/>
        <v>[Group Module-53]</v>
      </c>
      <c r="B66" s="148" t="s">
        <v>586</v>
      </c>
      <c r="C66" s="175" t="s">
        <v>587</v>
      </c>
      <c r="D66" s="175" t="s">
        <v>588</v>
      </c>
      <c r="E66" s="149" t="s">
        <v>663</v>
      </c>
      <c r="F66" s="148" t="s">
        <v>22</v>
      </c>
      <c r="G66" s="238">
        <v>42709</v>
      </c>
      <c r="H66" s="158"/>
      <c r="I66" s="152"/>
    </row>
    <row r="67" spans="1:9" s="159" customFormat="1">
      <c r="A67" s="177" t="str">
        <f t="shared" si="1"/>
        <v>[Group Module-54]</v>
      </c>
      <c r="B67" s="148" t="s">
        <v>655</v>
      </c>
      <c r="C67" s="175" t="s">
        <v>590</v>
      </c>
      <c r="D67" s="175" t="s">
        <v>588</v>
      </c>
      <c r="E67" s="149" t="s">
        <v>663</v>
      </c>
      <c r="F67" s="148" t="s">
        <v>22</v>
      </c>
      <c r="G67" s="238">
        <v>42709</v>
      </c>
      <c r="H67" s="158"/>
      <c r="I67" s="152"/>
    </row>
    <row r="68" spans="1:9" s="159" customFormat="1">
      <c r="A68" s="177" t="str">
        <f t="shared" si="1"/>
        <v>[Group Module-55]</v>
      </c>
      <c r="B68" s="175" t="s">
        <v>656</v>
      </c>
      <c r="C68" s="175" t="s">
        <v>592</v>
      </c>
      <c r="D68" s="176" t="s">
        <v>939</v>
      </c>
      <c r="E68" s="149" t="s">
        <v>663</v>
      </c>
      <c r="F68" s="148" t="s">
        <v>22</v>
      </c>
      <c r="G68" s="238">
        <v>42709</v>
      </c>
      <c r="H68" s="158"/>
      <c r="I68" s="152"/>
    </row>
    <row r="69" spans="1:9" s="159" customFormat="1">
      <c r="A69" s="177" t="str">
        <f t="shared" si="1"/>
        <v>[Group Module-56]</v>
      </c>
      <c r="B69" s="175" t="s">
        <v>555</v>
      </c>
      <c r="C69" s="175" t="s">
        <v>651</v>
      </c>
      <c r="D69" s="176" t="s">
        <v>939</v>
      </c>
      <c r="E69" s="149" t="s">
        <v>663</v>
      </c>
      <c r="F69" s="148" t="s">
        <v>22</v>
      </c>
      <c r="G69" s="238">
        <v>42709</v>
      </c>
      <c r="H69" s="158"/>
      <c r="I69" s="152"/>
    </row>
    <row r="70" spans="1:9" s="159" customFormat="1" ht="38.25">
      <c r="A70" s="177" t="str">
        <f t="shared" si="1"/>
        <v>[Group Module-57]</v>
      </c>
      <c r="B70" s="148" t="s">
        <v>639</v>
      </c>
      <c r="C70" s="148" t="s">
        <v>258</v>
      </c>
      <c r="D70" s="149" t="s">
        <v>638</v>
      </c>
      <c r="E70" s="149" t="s">
        <v>663</v>
      </c>
      <c r="F70" s="148" t="s">
        <v>22</v>
      </c>
      <c r="G70" s="238">
        <v>42709</v>
      </c>
      <c r="H70" s="158"/>
      <c r="I70" s="152"/>
    </row>
    <row r="71" spans="1:9" s="159" customFormat="1" ht="38.25">
      <c r="A71" s="177" t="str">
        <f t="shared" si="1"/>
        <v>[Group Module-58]</v>
      </c>
      <c r="B71" s="148" t="s">
        <v>640</v>
      </c>
      <c r="C71" s="148" t="s">
        <v>641</v>
      </c>
      <c r="D71" s="149" t="s">
        <v>642</v>
      </c>
      <c r="E71" s="149" t="s">
        <v>663</v>
      </c>
      <c r="F71" s="148" t="s">
        <v>22</v>
      </c>
      <c r="G71" s="238">
        <v>42709</v>
      </c>
      <c r="H71" s="158"/>
      <c r="I71" s="152"/>
    </row>
    <row r="72" spans="1:9" s="159" customFormat="1" ht="38.25">
      <c r="A72" s="177" t="str">
        <f t="shared" si="1"/>
        <v>[Group Module-59]</v>
      </c>
      <c r="B72" s="148" t="s">
        <v>643</v>
      </c>
      <c r="C72" s="148" t="s">
        <v>264</v>
      </c>
      <c r="D72" s="149" t="s">
        <v>289</v>
      </c>
      <c r="E72" s="149" t="s">
        <v>663</v>
      </c>
      <c r="F72" s="148" t="s">
        <v>22</v>
      </c>
      <c r="G72" s="238">
        <v>42709</v>
      </c>
      <c r="H72" s="158"/>
      <c r="I72" s="152"/>
    </row>
    <row r="73" spans="1:9" s="159" customFormat="1" ht="25.5">
      <c r="A73" s="177" t="str">
        <f t="shared" si="1"/>
        <v>[Group Module-60]</v>
      </c>
      <c r="B73" s="148" t="s">
        <v>644</v>
      </c>
      <c r="C73" s="148" t="s">
        <v>645</v>
      </c>
      <c r="D73" s="149" t="s">
        <v>617</v>
      </c>
      <c r="E73" s="149" t="s">
        <v>663</v>
      </c>
      <c r="F73" s="148" t="s">
        <v>22</v>
      </c>
      <c r="G73" s="238">
        <v>42709</v>
      </c>
      <c r="H73" s="158"/>
      <c r="I73" s="152"/>
    </row>
    <row r="74" spans="1:9" s="159" customFormat="1" ht="25.5">
      <c r="A74" s="177" t="str">
        <f t="shared" si="1"/>
        <v>[Group Module-61]</v>
      </c>
      <c r="B74" s="148" t="s">
        <v>646</v>
      </c>
      <c r="C74" s="148" t="s">
        <v>647</v>
      </c>
      <c r="D74" s="149" t="s">
        <v>617</v>
      </c>
      <c r="E74" s="149" t="s">
        <v>663</v>
      </c>
      <c r="F74" s="148" t="s">
        <v>22</v>
      </c>
      <c r="G74" s="238">
        <v>42709</v>
      </c>
      <c r="H74" s="158"/>
      <c r="I74" s="152"/>
    </row>
    <row r="75" spans="1:9" s="159" customFormat="1">
      <c r="A75" s="197"/>
      <c r="B75" s="198" t="s">
        <v>657</v>
      </c>
      <c r="C75" s="199"/>
      <c r="D75" s="200"/>
      <c r="E75" s="200"/>
      <c r="F75" s="199"/>
      <c r="G75" s="199"/>
      <c r="H75" s="158"/>
      <c r="I75" s="152"/>
    </row>
    <row r="76" spans="1:9" s="159" customFormat="1" ht="25.5">
      <c r="A76" s="177" t="str">
        <f t="shared" ref="A76:A90" si="2">IF(OR(B76&lt;&gt;"",D76&lt;&gt;""),"["&amp;TEXT($B$2,"##")&amp;"-"&amp;TEXT(ROW()-13,"##")&amp;"]","")</f>
        <v>[Group Module-63]</v>
      </c>
      <c r="B76" s="148" t="s">
        <v>633</v>
      </c>
      <c r="C76" s="148" t="s">
        <v>659</v>
      </c>
      <c r="D76" s="149" t="s">
        <v>628</v>
      </c>
      <c r="E76" s="149" t="s">
        <v>663</v>
      </c>
      <c r="F76" s="148" t="s">
        <v>22</v>
      </c>
      <c r="G76" s="238">
        <v>42709</v>
      </c>
      <c r="H76" s="158"/>
      <c r="I76" s="152"/>
    </row>
    <row r="77" spans="1:9" s="159" customFormat="1" ht="38.25">
      <c r="A77" s="177" t="str">
        <f t="shared" si="2"/>
        <v>[Group Module-64]</v>
      </c>
      <c r="B77" s="148" t="s">
        <v>604</v>
      </c>
      <c r="C77" s="148" t="s">
        <v>660</v>
      </c>
      <c r="D77" s="149" t="s">
        <v>605</v>
      </c>
      <c r="E77" s="149" t="s">
        <v>663</v>
      </c>
      <c r="F77" s="148" t="s">
        <v>22</v>
      </c>
      <c r="G77" s="238">
        <v>42709</v>
      </c>
      <c r="H77" s="158"/>
      <c r="I77" s="152"/>
    </row>
    <row r="78" spans="1:9" s="159" customFormat="1" ht="38.25">
      <c r="A78" s="177" t="str">
        <f t="shared" si="2"/>
        <v>[Group Module-65]</v>
      </c>
      <c r="B78" s="148" t="s">
        <v>606</v>
      </c>
      <c r="C78" s="148" t="s">
        <v>660</v>
      </c>
      <c r="D78" s="149" t="s">
        <v>607</v>
      </c>
      <c r="E78" s="149" t="s">
        <v>663</v>
      </c>
      <c r="F78" s="148" t="s">
        <v>22</v>
      </c>
      <c r="G78" s="238">
        <v>42709</v>
      </c>
      <c r="H78" s="158"/>
      <c r="I78" s="152"/>
    </row>
    <row r="79" spans="1:9" s="159" customFormat="1">
      <c r="A79" s="177" t="str">
        <f t="shared" si="2"/>
        <v>[Group Module-66]</v>
      </c>
      <c r="B79" s="148" t="s">
        <v>609</v>
      </c>
      <c r="C79" s="175" t="s">
        <v>611</v>
      </c>
      <c r="D79" s="176" t="s">
        <v>939</v>
      </c>
      <c r="E79" s="149" t="s">
        <v>663</v>
      </c>
      <c r="F79" s="148" t="s">
        <v>22</v>
      </c>
      <c r="G79" s="238">
        <v>42709</v>
      </c>
      <c r="H79" s="158"/>
      <c r="I79" s="152"/>
    </row>
    <row r="80" spans="1:9" s="159" customFormat="1">
      <c r="A80" s="177" t="str">
        <f t="shared" si="2"/>
        <v>[Group Module-67]</v>
      </c>
      <c r="B80" s="148" t="s">
        <v>610</v>
      </c>
      <c r="C80" s="175" t="s">
        <v>612</v>
      </c>
      <c r="D80" s="176" t="s">
        <v>939</v>
      </c>
      <c r="E80" s="149" t="s">
        <v>663</v>
      </c>
      <c r="F80" s="148" t="s">
        <v>22</v>
      </c>
      <c r="G80" s="238">
        <v>42709</v>
      </c>
      <c r="H80" s="158"/>
      <c r="I80" s="152"/>
    </row>
    <row r="81" spans="1:9" s="159" customFormat="1">
      <c r="A81" s="177" t="str">
        <f t="shared" si="2"/>
        <v>[Group Module-68]</v>
      </c>
      <c r="B81" s="148" t="s">
        <v>630</v>
      </c>
      <c r="C81" s="175" t="s">
        <v>417</v>
      </c>
      <c r="D81" s="176" t="s">
        <v>631</v>
      </c>
      <c r="E81" s="149" t="s">
        <v>663</v>
      </c>
      <c r="F81" s="148" t="s">
        <v>22</v>
      </c>
      <c r="G81" s="238">
        <v>42709</v>
      </c>
      <c r="H81" s="158"/>
      <c r="I81" s="152"/>
    </row>
    <row r="82" spans="1:9" s="159" customFormat="1" ht="25.5">
      <c r="A82" s="177" t="str">
        <f t="shared" si="2"/>
        <v>[Group Module-69]</v>
      </c>
      <c r="B82" s="175" t="s">
        <v>620</v>
      </c>
      <c r="C82" s="175" t="s">
        <v>417</v>
      </c>
      <c r="D82" s="176" t="s">
        <v>621</v>
      </c>
      <c r="E82" s="149" t="s">
        <v>663</v>
      </c>
      <c r="F82" s="148" t="s">
        <v>22</v>
      </c>
      <c r="G82" s="238">
        <v>42709</v>
      </c>
      <c r="H82" s="158"/>
      <c r="I82" s="152"/>
    </row>
    <row r="83" spans="1:9" s="159" customFormat="1" ht="25.5">
      <c r="A83" s="177" t="str">
        <f t="shared" si="2"/>
        <v>[Group Module-70]</v>
      </c>
      <c r="B83" s="175" t="s">
        <v>622</v>
      </c>
      <c r="C83" s="175" t="s">
        <v>632</v>
      </c>
      <c r="D83" s="176" t="s">
        <v>943</v>
      </c>
      <c r="E83" s="149" t="s">
        <v>663</v>
      </c>
      <c r="F83" s="148" t="s">
        <v>22</v>
      </c>
      <c r="G83" s="238">
        <v>42709</v>
      </c>
      <c r="H83" s="158"/>
      <c r="I83" s="152"/>
    </row>
    <row r="84" spans="1:9" s="159" customFormat="1">
      <c r="A84" s="177" t="str">
        <f t="shared" si="2"/>
        <v>[Group Module-71]</v>
      </c>
      <c r="B84" s="175" t="s">
        <v>624</v>
      </c>
      <c r="C84" s="175" t="s">
        <v>624</v>
      </c>
      <c r="D84" s="176" t="s">
        <v>625</v>
      </c>
      <c r="E84" s="149" t="s">
        <v>663</v>
      </c>
      <c r="F84" s="148" t="s">
        <v>22</v>
      </c>
      <c r="G84" s="238">
        <v>42709</v>
      </c>
      <c r="H84" s="158"/>
      <c r="I84" s="152"/>
    </row>
    <row r="85" spans="1:9" s="159" customFormat="1">
      <c r="A85" s="177" t="str">
        <f t="shared" si="2"/>
        <v>[Group Module-72]</v>
      </c>
      <c r="B85" s="148" t="s">
        <v>634</v>
      </c>
      <c r="C85" s="148" t="s">
        <v>635</v>
      </c>
      <c r="D85" s="149" t="s">
        <v>636</v>
      </c>
      <c r="E85" s="149" t="s">
        <v>663</v>
      </c>
      <c r="F85" s="148" t="s">
        <v>22</v>
      </c>
      <c r="G85" s="238">
        <v>42709</v>
      </c>
      <c r="H85" s="158"/>
      <c r="I85" s="152"/>
    </row>
    <row r="86" spans="1:9" s="159" customFormat="1" ht="114.75">
      <c r="A86" s="177" t="str">
        <f t="shared" si="2"/>
        <v>[Group Module-73]</v>
      </c>
      <c r="B86" s="148" t="s">
        <v>658</v>
      </c>
      <c r="C86" s="148" t="s">
        <v>635</v>
      </c>
      <c r="D86" s="149" t="s">
        <v>648</v>
      </c>
      <c r="E86" s="149" t="s">
        <v>663</v>
      </c>
      <c r="F86" s="148" t="s">
        <v>22</v>
      </c>
      <c r="G86" s="238">
        <v>42709</v>
      </c>
      <c r="H86" s="158"/>
      <c r="I86" s="152"/>
    </row>
    <row r="87" spans="1:9" s="159" customFormat="1">
      <c r="A87" s="177" t="str">
        <f t="shared" si="2"/>
        <v>[Group Module-74]</v>
      </c>
      <c r="B87" s="148" t="s">
        <v>653</v>
      </c>
      <c r="C87" s="175" t="s">
        <v>581</v>
      </c>
      <c r="D87" s="175" t="s">
        <v>649</v>
      </c>
      <c r="E87" s="149" t="s">
        <v>663</v>
      </c>
      <c r="F87" s="148" t="s">
        <v>22</v>
      </c>
      <c r="G87" s="238">
        <v>42709</v>
      </c>
      <c r="H87" s="158"/>
      <c r="I87" s="152"/>
    </row>
    <row r="88" spans="1:9" s="159" customFormat="1">
      <c r="A88" s="177" t="str">
        <f t="shared" si="2"/>
        <v>[Group Module-75]</v>
      </c>
      <c r="B88" s="148" t="s">
        <v>584</v>
      </c>
      <c r="C88" s="175" t="s">
        <v>585</v>
      </c>
      <c r="D88" s="175" t="s">
        <v>649</v>
      </c>
      <c r="E88" s="149" t="s">
        <v>663</v>
      </c>
      <c r="F88" s="148" t="s">
        <v>22</v>
      </c>
      <c r="G88" s="238">
        <v>42709</v>
      </c>
      <c r="H88" s="158"/>
      <c r="I88" s="152"/>
    </row>
    <row r="89" spans="1:9" s="159" customFormat="1">
      <c r="A89" s="177" t="str">
        <f t="shared" si="2"/>
        <v>[Group Module-76]</v>
      </c>
      <c r="B89" s="148" t="s">
        <v>661</v>
      </c>
      <c r="C89" s="175" t="s">
        <v>587</v>
      </c>
      <c r="D89" s="175" t="s">
        <v>650</v>
      </c>
      <c r="E89" s="149" t="s">
        <v>663</v>
      </c>
      <c r="F89" s="148" t="s">
        <v>22</v>
      </c>
      <c r="G89" s="238">
        <v>42709</v>
      </c>
      <c r="H89" s="158"/>
      <c r="I89" s="152"/>
    </row>
    <row r="90" spans="1:9" s="159" customFormat="1">
      <c r="A90" s="177" t="str">
        <f t="shared" si="2"/>
        <v>[Group Module-77]</v>
      </c>
      <c r="B90" s="148" t="s">
        <v>655</v>
      </c>
      <c r="C90" s="175" t="s">
        <v>590</v>
      </c>
      <c r="D90" s="175" t="s">
        <v>650</v>
      </c>
      <c r="E90" s="149" t="s">
        <v>663</v>
      </c>
      <c r="F90" s="148" t="s">
        <v>22</v>
      </c>
      <c r="G90" s="238">
        <v>42709</v>
      </c>
      <c r="H90" s="158"/>
      <c r="I90" s="152"/>
    </row>
    <row r="91" spans="1:9" s="159" customFormat="1">
      <c r="A91" s="197"/>
      <c r="B91" s="198" t="s">
        <v>662</v>
      </c>
      <c r="C91" s="196"/>
      <c r="D91" s="196"/>
      <c r="E91" s="200"/>
      <c r="F91" s="199"/>
      <c r="G91" s="199"/>
      <c r="H91" s="158"/>
      <c r="I91" s="152"/>
    </row>
    <row r="92" spans="1:9" s="159" customFormat="1" ht="25.5">
      <c r="A92" s="177" t="str">
        <f t="shared" ref="A92:A102" si="3">IF(OR(B92&lt;&gt;"",D92&lt;&gt;""),"["&amp;TEXT($B$2,"##")&amp;"-"&amp;TEXT(ROW()-14,"##")&amp;"]","")</f>
        <v>[Group Module-78]</v>
      </c>
      <c r="B92" s="148" t="s">
        <v>633</v>
      </c>
      <c r="C92" s="148" t="s">
        <v>659</v>
      </c>
      <c r="D92" s="149" t="s">
        <v>628</v>
      </c>
      <c r="E92" s="149" t="s">
        <v>663</v>
      </c>
      <c r="F92" s="148" t="s">
        <v>22</v>
      </c>
      <c r="G92" s="238">
        <v>42709</v>
      </c>
      <c r="H92" s="158"/>
      <c r="I92" s="152"/>
    </row>
    <row r="93" spans="1:9" s="159" customFormat="1" ht="38.25">
      <c r="A93" s="177" t="str">
        <f t="shared" si="3"/>
        <v>[Group Module-79]</v>
      </c>
      <c r="B93" s="148" t="s">
        <v>604</v>
      </c>
      <c r="C93" s="148" t="s">
        <v>660</v>
      </c>
      <c r="D93" s="149" t="s">
        <v>605</v>
      </c>
      <c r="E93" s="149" t="s">
        <v>663</v>
      </c>
      <c r="F93" s="148" t="s">
        <v>22</v>
      </c>
      <c r="G93" s="238">
        <v>42709</v>
      </c>
      <c r="H93" s="158"/>
      <c r="I93" s="152"/>
    </row>
    <row r="94" spans="1:9" s="159" customFormat="1" ht="38.25">
      <c r="A94" s="177" t="str">
        <f t="shared" si="3"/>
        <v>[Group Module-80]</v>
      </c>
      <c r="B94" s="148" t="s">
        <v>606</v>
      </c>
      <c r="C94" s="148" t="s">
        <v>660</v>
      </c>
      <c r="D94" s="149" t="s">
        <v>607</v>
      </c>
      <c r="E94" s="149" t="s">
        <v>663</v>
      </c>
      <c r="F94" s="148" t="s">
        <v>22</v>
      </c>
      <c r="G94" s="238">
        <v>42709</v>
      </c>
      <c r="H94" s="158"/>
      <c r="I94" s="152"/>
    </row>
    <row r="95" spans="1:9" s="159" customFormat="1">
      <c r="A95" s="177" t="str">
        <f t="shared" si="3"/>
        <v>[Group Module-81]</v>
      </c>
      <c r="B95" s="148" t="s">
        <v>609</v>
      </c>
      <c r="C95" s="175" t="s">
        <v>611</v>
      </c>
      <c r="D95" s="176" t="s">
        <v>939</v>
      </c>
      <c r="E95" s="149" t="s">
        <v>663</v>
      </c>
      <c r="F95" s="148" t="s">
        <v>22</v>
      </c>
      <c r="G95" s="238">
        <v>42709</v>
      </c>
      <c r="H95" s="158"/>
      <c r="I95" s="152"/>
    </row>
    <row r="96" spans="1:9" s="159" customFormat="1">
      <c r="A96" s="177" t="str">
        <f t="shared" si="3"/>
        <v>[Group Module-82]</v>
      </c>
      <c r="B96" s="148" t="s">
        <v>610</v>
      </c>
      <c r="C96" s="175" t="s">
        <v>612</v>
      </c>
      <c r="D96" s="176" t="s">
        <v>939</v>
      </c>
      <c r="E96" s="149" t="s">
        <v>663</v>
      </c>
      <c r="F96" s="148" t="s">
        <v>22</v>
      </c>
      <c r="G96" s="238">
        <v>42709</v>
      </c>
      <c r="H96" s="158"/>
      <c r="I96" s="152"/>
    </row>
    <row r="97" spans="1:9" s="159" customFormat="1">
      <c r="A97" s="177" t="str">
        <f t="shared" si="3"/>
        <v>[Group Module-83]</v>
      </c>
      <c r="B97" s="148" t="s">
        <v>630</v>
      </c>
      <c r="C97" s="175" t="s">
        <v>417</v>
      </c>
      <c r="D97" s="176" t="s">
        <v>631</v>
      </c>
      <c r="E97" s="149" t="s">
        <v>663</v>
      </c>
      <c r="F97" s="148" t="s">
        <v>22</v>
      </c>
      <c r="G97" s="238">
        <v>42709</v>
      </c>
      <c r="H97" s="158"/>
      <c r="I97" s="152"/>
    </row>
    <row r="98" spans="1:9" s="159" customFormat="1" ht="25.5">
      <c r="A98" s="177" t="str">
        <f t="shared" si="3"/>
        <v>[Group Module-84]</v>
      </c>
      <c r="B98" s="175" t="s">
        <v>620</v>
      </c>
      <c r="C98" s="175" t="s">
        <v>417</v>
      </c>
      <c r="D98" s="176" t="s">
        <v>621</v>
      </c>
      <c r="E98" s="149" t="s">
        <v>663</v>
      </c>
      <c r="F98" s="148" t="s">
        <v>22</v>
      </c>
      <c r="G98" s="238">
        <v>42709</v>
      </c>
      <c r="H98" s="158"/>
      <c r="I98" s="152"/>
    </row>
    <row r="99" spans="1:9" s="159" customFormat="1" ht="25.5">
      <c r="A99" s="177" t="str">
        <f t="shared" si="3"/>
        <v>[Group Module-85]</v>
      </c>
      <c r="B99" s="175" t="s">
        <v>622</v>
      </c>
      <c r="C99" s="175" t="s">
        <v>632</v>
      </c>
      <c r="D99" s="176" t="s">
        <v>943</v>
      </c>
      <c r="E99" s="149" t="s">
        <v>663</v>
      </c>
      <c r="F99" s="148" t="s">
        <v>22</v>
      </c>
      <c r="G99" s="238">
        <v>42709</v>
      </c>
      <c r="H99" s="158"/>
      <c r="I99" s="152"/>
    </row>
    <row r="100" spans="1:9" s="159" customFormat="1">
      <c r="A100" s="177" t="str">
        <f t="shared" si="3"/>
        <v>[Group Module-86]</v>
      </c>
      <c r="B100" s="175" t="s">
        <v>624</v>
      </c>
      <c r="C100" s="175" t="s">
        <v>624</v>
      </c>
      <c r="D100" s="176" t="s">
        <v>625</v>
      </c>
      <c r="E100" s="149" t="s">
        <v>663</v>
      </c>
      <c r="F100" s="148" t="s">
        <v>22</v>
      </c>
      <c r="G100" s="238">
        <v>42709</v>
      </c>
      <c r="H100" s="158"/>
      <c r="I100" s="152"/>
    </row>
    <row r="101" spans="1:9" s="159" customFormat="1">
      <c r="A101" s="177" t="str">
        <f t="shared" si="3"/>
        <v>[Group Module-87]</v>
      </c>
      <c r="B101" s="148" t="s">
        <v>634</v>
      </c>
      <c r="C101" s="148" t="s">
        <v>635</v>
      </c>
      <c r="D101" s="149" t="s">
        <v>636</v>
      </c>
      <c r="E101" s="149" t="s">
        <v>663</v>
      </c>
      <c r="F101" s="148" t="s">
        <v>22</v>
      </c>
      <c r="G101" s="238">
        <v>42709</v>
      </c>
      <c r="H101" s="158"/>
      <c r="I101" s="152"/>
    </row>
    <row r="102" spans="1:9" s="159" customFormat="1" ht="114.75">
      <c r="A102" s="177" t="str">
        <f t="shared" si="3"/>
        <v>[Group Module-88]</v>
      </c>
      <c r="B102" s="148" t="s">
        <v>658</v>
      </c>
      <c r="C102" s="148" t="s">
        <v>635</v>
      </c>
      <c r="D102" s="149" t="s">
        <v>648</v>
      </c>
      <c r="E102" s="149" t="s">
        <v>663</v>
      </c>
      <c r="F102" s="148" t="s">
        <v>22</v>
      </c>
      <c r="G102" s="238">
        <v>42709</v>
      </c>
      <c r="H102" s="158"/>
      <c r="I102" s="152"/>
    </row>
    <row r="103" spans="1:9" s="69" customFormat="1" ht="15.75" customHeight="1">
      <c r="A103" s="86"/>
      <c r="B103" s="86" t="s">
        <v>664</v>
      </c>
      <c r="C103" s="87"/>
      <c r="D103" s="87"/>
      <c r="E103" s="87"/>
      <c r="F103" s="87"/>
      <c r="G103" s="87"/>
      <c r="H103" s="88"/>
      <c r="I103" s="89"/>
    </row>
    <row r="104" spans="1:9" s="164" customFormat="1" ht="15.75" customHeight="1">
      <c r="A104" s="195"/>
      <c r="B104" s="195" t="s">
        <v>652</v>
      </c>
      <c r="C104" s="194"/>
      <c r="D104" s="194"/>
      <c r="E104" s="194"/>
      <c r="F104" s="194"/>
      <c r="G104" s="194"/>
      <c r="H104" s="221"/>
      <c r="I104" s="163"/>
    </row>
    <row r="105" spans="1:9" ht="63.75">
      <c r="A105" s="90" t="str">
        <f t="shared" ref="A105:A112" si="4">IF(OR(B102&lt;&gt;"",D102&lt;&gt;""),"["&amp;TEXT($B$2,"##")&amp;"-"&amp;TEXT(ROW()-16,"##")&amp;"]","")</f>
        <v>[Group Module-89]</v>
      </c>
      <c r="B105" s="90" t="s">
        <v>665</v>
      </c>
      <c r="C105" s="90" t="s">
        <v>417</v>
      </c>
      <c r="D105" s="95" t="s">
        <v>503</v>
      </c>
      <c r="E105" s="90"/>
      <c r="F105" s="90" t="s">
        <v>22</v>
      </c>
      <c r="G105" s="238">
        <v>42709</v>
      </c>
      <c r="H105" s="97"/>
      <c r="I105" s="93"/>
    </row>
    <row r="106" spans="1:9">
      <c r="A106" s="90" t="str">
        <f t="shared" si="4"/>
        <v>[Group Module-90]</v>
      </c>
      <c r="B106" s="167" t="s">
        <v>558</v>
      </c>
      <c r="C106" s="167" t="s">
        <v>557</v>
      </c>
      <c r="D106" s="167" t="s">
        <v>944</v>
      </c>
      <c r="E106" s="90"/>
      <c r="F106" s="90" t="s">
        <v>22</v>
      </c>
      <c r="G106" s="238">
        <v>42709</v>
      </c>
      <c r="H106" s="97"/>
      <c r="I106" s="93"/>
    </row>
    <row r="107" spans="1:9">
      <c r="A107" s="90" t="str">
        <f t="shared" si="4"/>
        <v>[Group Module-91]</v>
      </c>
      <c r="B107" s="167" t="s">
        <v>559</v>
      </c>
      <c r="C107" s="167" t="s">
        <v>560</v>
      </c>
      <c r="D107" s="168" t="s">
        <v>939</v>
      </c>
      <c r="E107" s="90"/>
      <c r="F107" s="90" t="s">
        <v>22</v>
      </c>
      <c r="G107" s="238">
        <v>42709</v>
      </c>
      <c r="H107" s="97"/>
      <c r="I107" s="93"/>
    </row>
    <row r="108" spans="1:9" s="159" customFormat="1">
      <c r="A108" s="90" t="str">
        <f t="shared" si="4"/>
        <v>[Group Module-92]</v>
      </c>
      <c r="B108" s="175" t="s">
        <v>561</v>
      </c>
      <c r="C108" s="175" t="s">
        <v>562</v>
      </c>
      <c r="D108" s="176" t="s">
        <v>939</v>
      </c>
      <c r="E108" s="148"/>
      <c r="F108" s="148" t="s">
        <v>22</v>
      </c>
      <c r="G108" s="238">
        <v>42709</v>
      </c>
      <c r="H108" s="158"/>
      <c r="I108" s="152"/>
    </row>
    <row r="109" spans="1:9" s="159" customFormat="1" ht="38.25">
      <c r="A109" s="90" t="str">
        <f t="shared" si="4"/>
        <v>[Group Module-93]</v>
      </c>
      <c r="B109" s="90" t="s">
        <v>666</v>
      </c>
      <c r="C109" s="90" t="s">
        <v>381</v>
      </c>
      <c r="D109" s="95" t="s">
        <v>294</v>
      </c>
      <c r="E109" s="148"/>
      <c r="F109" s="148" t="s">
        <v>22</v>
      </c>
      <c r="G109" s="238">
        <v>42709</v>
      </c>
      <c r="H109" s="158"/>
      <c r="I109" s="152"/>
    </row>
    <row r="110" spans="1:9" s="157" customFormat="1" ht="38.25">
      <c r="A110" s="154" t="str">
        <f t="shared" si="4"/>
        <v>[Group Module-94]</v>
      </c>
      <c r="B110" s="154" t="s">
        <v>702</v>
      </c>
      <c r="C110" s="154" t="s">
        <v>703</v>
      </c>
      <c r="D110" s="181" t="s">
        <v>704</v>
      </c>
      <c r="E110" s="154"/>
      <c r="F110" s="154" t="s">
        <v>22</v>
      </c>
      <c r="G110" s="238">
        <v>42709</v>
      </c>
      <c r="H110" s="155"/>
      <c r="I110" s="156"/>
    </row>
    <row r="111" spans="1:9" s="157" customFormat="1" ht="38.25">
      <c r="A111" s="154" t="str">
        <f t="shared" si="4"/>
        <v>[Group Module-95]</v>
      </c>
      <c r="B111" s="154" t="s">
        <v>716</v>
      </c>
      <c r="C111" s="154" t="s">
        <v>715</v>
      </c>
      <c r="D111" s="181" t="s">
        <v>704</v>
      </c>
      <c r="E111" s="181"/>
      <c r="F111" s="154" t="s">
        <v>22</v>
      </c>
      <c r="G111" s="238">
        <v>42709</v>
      </c>
      <c r="H111" s="155"/>
      <c r="I111" s="156"/>
    </row>
    <row r="112" spans="1:9" s="157" customFormat="1" ht="38.25">
      <c r="A112" s="154" t="str">
        <f t="shared" si="4"/>
        <v>[Group Module-96]</v>
      </c>
      <c r="B112" s="154" t="s">
        <v>717</v>
      </c>
      <c r="C112" s="154" t="s">
        <v>718</v>
      </c>
      <c r="D112" s="181" t="s">
        <v>704</v>
      </c>
      <c r="E112" s="181"/>
      <c r="F112" s="154" t="s">
        <v>22</v>
      </c>
      <c r="G112" s="238">
        <v>42709</v>
      </c>
      <c r="H112" s="155"/>
      <c r="I112" s="156"/>
    </row>
    <row r="113" spans="1:9" s="159" customFormat="1" ht="38.25">
      <c r="A113" s="90" t="str">
        <f>IF(OR(B107&lt;&gt;"",D107&lt;&gt;""),"["&amp;TEXT($B$2,"##")&amp;"-"&amp;TEXT(ROW()-16,"##")&amp;"]","")</f>
        <v>[Group Module-97]</v>
      </c>
      <c r="B113" s="90" t="s">
        <v>667</v>
      </c>
      <c r="C113" s="90" t="s">
        <v>668</v>
      </c>
      <c r="D113" s="95" t="s">
        <v>669</v>
      </c>
      <c r="E113" s="148"/>
      <c r="F113" s="148" t="s">
        <v>22</v>
      </c>
      <c r="G113" s="238">
        <v>42709</v>
      </c>
      <c r="H113" s="158"/>
      <c r="I113" s="152"/>
    </row>
    <row r="114" spans="1:9" s="159" customFormat="1" ht="140.25">
      <c r="A114" s="90" t="str">
        <f>IF(OR(B108&lt;&gt;"",D108&lt;&gt;""),"["&amp;TEXT($B$2,"##")&amp;"-"&amp;TEXT(ROW()-16,"##")&amp;"]","")</f>
        <v>[Group Module-98]</v>
      </c>
      <c r="B114" s="90" t="s">
        <v>671</v>
      </c>
      <c r="C114" s="90" t="s">
        <v>670</v>
      </c>
      <c r="D114" s="95" t="s">
        <v>672</v>
      </c>
      <c r="E114" s="148"/>
      <c r="F114" s="148" t="s">
        <v>22</v>
      </c>
      <c r="G114" s="238">
        <v>42709</v>
      </c>
      <c r="H114" s="158"/>
      <c r="I114" s="152"/>
    </row>
    <row r="115" spans="1:9" s="159" customFormat="1">
      <c r="A115" s="90" t="str">
        <f>IF(OR(B109&lt;&gt;"",D109&lt;&gt;""),"["&amp;TEXT($B$2,"##")&amp;"-"&amp;TEXT(ROW()-16,"##")&amp;"]","")</f>
        <v>[Group Module-99]</v>
      </c>
      <c r="B115" s="90" t="s">
        <v>563</v>
      </c>
      <c r="C115" s="90" t="s">
        <v>564</v>
      </c>
      <c r="D115" s="95" t="s">
        <v>937</v>
      </c>
      <c r="E115" s="148"/>
      <c r="F115" s="148" t="s">
        <v>22</v>
      </c>
      <c r="G115" s="238">
        <v>42709</v>
      </c>
      <c r="H115" s="158"/>
      <c r="I115" s="152"/>
    </row>
    <row r="116" spans="1:9" s="159" customFormat="1" ht="25.5">
      <c r="A116" s="90" t="str">
        <f t="shared" ref="A116:A142" si="5">IF(OR(B113&lt;&gt;"",D113&lt;&gt;""),"["&amp;TEXT($B$2,"##")&amp;"-"&amp;TEXT(ROW()-16,"##")&amp;"]","")</f>
        <v>[Group Module-100]</v>
      </c>
      <c r="B116" s="167" t="s">
        <v>565</v>
      </c>
      <c r="C116" s="167" t="s">
        <v>566</v>
      </c>
      <c r="D116" s="168" t="s">
        <v>943</v>
      </c>
      <c r="E116" s="148"/>
      <c r="F116" s="148" t="s">
        <v>22</v>
      </c>
      <c r="G116" s="238">
        <v>42709</v>
      </c>
      <c r="H116" s="158"/>
      <c r="I116" s="152"/>
    </row>
    <row r="117" spans="1:9" s="159" customFormat="1" ht="43.5" customHeight="1">
      <c r="A117" s="90" t="str">
        <f t="shared" si="5"/>
        <v>[Group Module-101]</v>
      </c>
      <c r="B117" s="90" t="s">
        <v>509</v>
      </c>
      <c r="C117" s="90" t="s">
        <v>510</v>
      </c>
      <c r="D117" s="95" t="s">
        <v>511</v>
      </c>
      <c r="E117" s="148"/>
      <c r="F117" s="148" t="s">
        <v>22</v>
      </c>
      <c r="G117" s="238">
        <v>42709</v>
      </c>
      <c r="H117" s="158"/>
      <c r="I117" s="152"/>
    </row>
    <row r="118" spans="1:9" s="159" customFormat="1" ht="25.5">
      <c r="A118" s="90" t="str">
        <f t="shared" si="5"/>
        <v>[Group Module-102]</v>
      </c>
      <c r="B118" s="148" t="s">
        <v>571</v>
      </c>
      <c r="C118" s="148" t="s">
        <v>572</v>
      </c>
      <c r="D118" s="149" t="s">
        <v>942</v>
      </c>
      <c r="E118" s="148"/>
      <c r="F118" s="148" t="s">
        <v>22</v>
      </c>
      <c r="G118" s="238">
        <v>42709</v>
      </c>
      <c r="H118" s="158"/>
      <c r="I118" s="152"/>
    </row>
    <row r="119" spans="1:9" s="159" customFormat="1" ht="25.5">
      <c r="A119" s="90" t="str">
        <f t="shared" si="5"/>
        <v>[Group Module-103]</v>
      </c>
      <c r="B119" s="148" t="s">
        <v>573</v>
      </c>
      <c r="C119" s="148" t="s">
        <v>574</v>
      </c>
      <c r="D119" s="149" t="s">
        <v>942</v>
      </c>
      <c r="E119" s="148"/>
      <c r="F119" s="148" t="s">
        <v>22</v>
      </c>
      <c r="G119" s="238">
        <v>42709</v>
      </c>
      <c r="H119" s="158"/>
      <c r="I119" s="152"/>
    </row>
    <row r="120" spans="1:9" s="157" customFormat="1" ht="38.25">
      <c r="A120" s="154" t="str">
        <f t="shared" si="5"/>
        <v>[Group Module-104]</v>
      </c>
      <c r="B120" s="154" t="s">
        <v>677</v>
      </c>
      <c r="C120" s="154" t="s">
        <v>679</v>
      </c>
      <c r="D120" s="181" t="s">
        <v>676</v>
      </c>
      <c r="E120" s="154"/>
      <c r="F120" s="154" t="s">
        <v>22</v>
      </c>
      <c r="G120" s="238">
        <v>42709</v>
      </c>
      <c r="H120" s="155"/>
      <c r="I120" s="156"/>
    </row>
    <row r="121" spans="1:9" ht="38.25">
      <c r="A121" s="90" t="str">
        <f t="shared" si="5"/>
        <v>[Group Module-105]</v>
      </c>
      <c r="B121" s="90" t="s">
        <v>719</v>
      </c>
      <c r="C121" s="90" t="s">
        <v>675</v>
      </c>
      <c r="D121" s="95" t="s">
        <v>298</v>
      </c>
      <c r="E121" s="90"/>
      <c r="F121" s="90" t="s">
        <v>22</v>
      </c>
      <c r="G121" s="238">
        <v>42709</v>
      </c>
      <c r="H121" s="97"/>
      <c r="I121" s="93"/>
    </row>
    <row r="122" spans="1:9" ht="25.5">
      <c r="A122" s="90" t="str">
        <f t="shared" si="5"/>
        <v>[Group Module-106]</v>
      </c>
      <c r="B122" s="90" t="s">
        <v>720</v>
      </c>
      <c r="C122" s="90" t="s">
        <v>311</v>
      </c>
      <c r="D122" s="95" t="s">
        <v>299</v>
      </c>
      <c r="E122" s="90"/>
      <c r="F122" s="90" t="s">
        <v>22</v>
      </c>
      <c r="G122" s="238">
        <v>42709</v>
      </c>
      <c r="H122" s="97"/>
      <c r="I122" s="93"/>
    </row>
    <row r="123" spans="1:9" ht="25.5">
      <c r="A123" s="90" t="str">
        <f t="shared" si="5"/>
        <v>[Group Module-107]</v>
      </c>
      <c r="B123" s="148" t="s">
        <v>721</v>
      </c>
      <c r="C123" s="148" t="s">
        <v>312</v>
      </c>
      <c r="D123" s="149" t="s">
        <v>303</v>
      </c>
      <c r="E123" s="90"/>
      <c r="F123" s="90" t="s">
        <v>22</v>
      </c>
      <c r="G123" s="238">
        <v>42709</v>
      </c>
      <c r="H123" s="97"/>
      <c r="I123" s="93"/>
    </row>
    <row r="124" spans="1:9" ht="25.5">
      <c r="A124" s="90" t="str">
        <f t="shared" si="5"/>
        <v>[Group Module-108]</v>
      </c>
      <c r="B124" s="148" t="s">
        <v>722</v>
      </c>
      <c r="C124" s="148" t="s">
        <v>312</v>
      </c>
      <c r="D124" s="149" t="s">
        <v>394</v>
      </c>
      <c r="E124" s="90"/>
      <c r="F124" s="90" t="s">
        <v>22</v>
      </c>
      <c r="G124" s="238">
        <v>42709</v>
      </c>
      <c r="H124" s="97"/>
      <c r="I124" s="93"/>
    </row>
    <row r="125" spans="1:9" ht="102">
      <c r="A125" s="90" t="str">
        <f t="shared" si="5"/>
        <v>[Group Module-109]</v>
      </c>
      <c r="B125" s="167" t="s">
        <v>681</v>
      </c>
      <c r="C125" s="167" t="s">
        <v>513</v>
      </c>
      <c r="D125" s="168" t="s">
        <v>682</v>
      </c>
      <c r="E125" s="90"/>
      <c r="F125" s="90" t="s">
        <v>22</v>
      </c>
      <c r="G125" s="238">
        <v>42709</v>
      </c>
      <c r="H125" s="97"/>
      <c r="I125" s="93"/>
    </row>
    <row r="126" spans="1:9" ht="25.5">
      <c r="A126" s="90" t="str">
        <f t="shared" si="5"/>
        <v>[Group Module-110]</v>
      </c>
      <c r="B126" s="167" t="s">
        <v>567</v>
      </c>
      <c r="C126" s="167" t="s">
        <v>568</v>
      </c>
      <c r="D126" s="168" t="s">
        <v>945</v>
      </c>
      <c r="E126" s="90"/>
      <c r="F126" s="90" t="s">
        <v>22</v>
      </c>
      <c r="G126" s="238">
        <v>42709</v>
      </c>
      <c r="H126" s="97"/>
      <c r="I126" s="93"/>
    </row>
    <row r="127" spans="1:9" ht="25.5">
      <c r="A127" s="90" t="str">
        <f t="shared" si="5"/>
        <v>[Group Module-111]</v>
      </c>
      <c r="B127" s="167" t="s">
        <v>569</v>
      </c>
      <c r="C127" s="167" t="s">
        <v>570</v>
      </c>
      <c r="D127" s="168" t="s">
        <v>939</v>
      </c>
      <c r="E127" s="90"/>
      <c r="F127" s="90" t="s">
        <v>22</v>
      </c>
      <c r="G127" s="238">
        <v>42709</v>
      </c>
      <c r="H127" s="97"/>
      <c r="I127" s="93"/>
    </row>
    <row r="128" spans="1:9" ht="25.5">
      <c r="A128" s="90" t="str">
        <f t="shared" si="5"/>
        <v>[Group Module-112]</v>
      </c>
      <c r="B128" s="90" t="s">
        <v>563</v>
      </c>
      <c r="C128" s="90" t="s">
        <v>564</v>
      </c>
      <c r="D128" s="95" t="s">
        <v>937</v>
      </c>
      <c r="E128" s="90"/>
      <c r="F128" s="90" t="s">
        <v>22</v>
      </c>
      <c r="G128" s="238">
        <v>42709</v>
      </c>
      <c r="H128" s="97"/>
      <c r="I128" s="93"/>
    </row>
    <row r="129" spans="1:9" ht="25.5">
      <c r="A129" s="90" t="str">
        <f t="shared" si="5"/>
        <v>[Group Module-113]</v>
      </c>
      <c r="B129" s="167" t="s">
        <v>565</v>
      </c>
      <c r="C129" s="167" t="s">
        <v>566</v>
      </c>
      <c r="D129" s="168" t="s">
        <v>943</v>
      </c>
      <c r="E129" s="90"/>
      <c r="F129" s="90" t="s">
        <v>22</v>
      </c>
      <c r="G129" s="238">
        <v>42709</v>
      </c>
      <c r="H129" s="97"/>
      <c r="I129" s="93"/>
    </row>
    <row r="130" spans="1:9" ht="38.25">
      <c r="A130" s="90" t="str">
        <f t="shared" si="5"/>
        <v>[Group Module-114]</v>
      </c>
      <c r="B130" s="148" t="s">
        <v>683</v>
      </c>
      <c r="C130" s="148" t="s">
        <v>388</v>
      </c>
      <c r="D130" s="149" t="s">
        <v>396</v>
      </c>
      <c r="E130" s="90"/>
      <c r="F130" s="90" t="s">
        <v>22</v>
      </c>
      <c r="G130" s="238">
        <v>42709</v>
      </c>
      <c r="H130" s="97"/>
      <c r="I130" s="93"/>
    </row>
    <row r="131" spans="1:9" s="157" customFormat="1" ht="54.75" customHeight="1">
      <c r="A131" s="154" t="str">
        <f t="shared" si="5"/>
        <v>[Group Module-115]</v>
      </c>
      <c r="B131" s="154" t="s">
        <v>723</v>
      </c>
      <c r="C131" s="154" t="s">
        <v>686</v>
      </c>
      <c r="D131" s="181" t="s">
        <v>306</v>
      </c>
      <c r="E131" s="182"/>
      <c r="F131" s="154" t="s">
        <v>22</v>
      </c>
      <c r="G131" s="238">
        <v>42709</v>
      </c>
      <c r="H131" s="155"/>
      <c r="I131" s="156"/>
    </row>
    <row r="132" spans="1:9" s="157" customFormat="1" ht="54.75" customHeight="1">
      <c r="A132" s="154" t="str">
        <f t="shared" si="5"/>
        <v>[Group Module-116]</v>
      </c>
      <c r="B132" s="154" t="s">
        <v>724</v>
      </c>
      <c r="C132" s="154" t="s">
        <v>695</v>
      </c>
      <c r="D132" s="181" t="s">
        <v>306</v>
      </c>
      <c r="E132" s="182"/>
      <c r="F132" s="154" t="s">
        <v>22</v>
      </c>
      <c r="G132" s="238">
        <v>42709</v>
      </c>
      <c r="H132" s="155"/>
      <c r="I132" s="156"/>
    </row>
    <row r="133" spans="1:9" s="157" customFormat="1" ht="54.75" customHeight="1">
      <c r="A133" s="154" t="str">
        <f t="shared" si="5"/>
        <v>[Group Module-117]</v>
      </c>
      <c r="B133" s="154" t="s">
        <v>725</v>
      </c>
      <c r="C133" s="154" t="s">
        <v>701</v>
      </c>
      <c r="D133" s="181" t="s">
        <v>306</v>
      </c>
      <c r="E133" s="182"/>
      <c r="F133" s="154" t="s">
        <v>22</v>
      </c>
      <c r="G133" s="238">
        <v>42709</v>
      </c>
      <c r="H133" s="155"/>
      <c r="I133" s="156"/>
    </row>
    <row r="134" spans="1:9" ht="38.25">
      <c r="A134" s="90" t="str">
        <f t="shared" si="5"/>
        <v>[Group Module-118]</v>
      </c>
      <c r="B134" s="148" t="s">
        <v>684</v>
      </c>
      <c r="C134" s="148" t="s">
        <v>389</v>
      </c>
      <c r="D134" s="149" t="s">
        <v>306</v>
      </c>
      <c r="E134" s="90"/>
      <c r="F134" s="90" t="s">
        <v>22</v>
      </c>
      <c r="G134" s="238">
        <v>42709</v>
      </c>
      <c r="H134" s="97"/>
      <c r="I134" s="93"/>
    </row>
    <row r="135" spans="1:9" ht="30" customHeight="1">
      <c r="A135" s="90" t="str">
        <f t="shared" si="5"/>
        <v>[Group Module-119]</v>
      </c>
      <c r="B135" s="90" t="s">
        <v>516</v>
      </c>
      <c r="C135" s="90" t="s">
        <v>510</v>
      </c>
      <c r="D135" s="95" t="s">
        <v>511</v>
      </c>
      <c r="E135" s="168" t="s">
        <v>524</v>
      </c>
      <c r="F135" s="90" t="s">
        <v>22</v>
      </c>
      <c r="G135" s="238">
        <v>42709</v>
      </c>
      <c r="H135" s="97"/>
      <c r="I135" s="93"/>
    </row>
    <row r="136" spans="1:9" ht="25.5">
      <c r="A136" s="90" t="str">
        <f t="shared" si="5"/>
        <v>[Group Module-120]</v>
      </c>
      <c r="B136" s="148" t="s">
        <v>571</v>
      </c>
      <c r="C136" s="148" t="s">
        <v>572</v>
      </c>
      <c r="D136" s="149" t="s">
        <v>942</v>
      </c>
      <c r="E136" s="90"/>
      <c r="F136" s="90" t="s">
        <v>22</v>
      </c>
      <c r="G136" s="238">
        <v>42709</v>
      </c>
      <c r="H136" s="97"/>
      <c r="I136" s="93"/>
    </row>
    <row r="137" spans="1:9" ht="25.5">
      <c r="A137" s="90" t="str">
        <f t="shared" si="5"/>
        <v>[Group Module-121]</v>
      </c>
      <c r="B137" s="148" t="s">
        <v>573</v>
      </c>
      <c r="C137" s="148" t="s">
        <v>574</v>
      </c>
      <c r="D137" s="149" t="s">
        <v>942</v>
      </c>
      <c r="E137" s="90"/>
      <c r="F137" s="90" t="s">
        <v>22</v>
      </c>
      <c r="G137" s="238">
        <v>42709</v>
      </c>
      <c r="H137" s="97"/>
      <c r="I137" s="93"/>
    </row>
    <row r="138" spans="1:9" ht="25.5">
      <c r="A138" s="90" t="str">
        <f t="shared" si="5"/>
        <v>[Group Module-122]</v>
      </c>
      <c r="B138" s="148" t="s">
        <v>397</v>
      </c>
      <c r="C138" s="148" t="s">
        <v>388</v>
      </c>
      <c r="D138" s="149" t="s">
        <v>396</v>
      </c>
      <c r="E138" s="90"/>
      <c r="F138" s="90" t="s">
        <v>22</v>
      </c>
      <c r="G138" s="238">
        <v>42709</v>
      </c>
      <c r="H138" s="97"/>
      <c r="I138" s="93"/>
    </row>
    <row r="139" spans="1:9" ht="38.25">
      <c r="A139" s="90" t="str">
        <f t="shared" si="5"/>
        <v>[Group Module-123]</v>
      </c>
      <c r="B139" s="148" t="s">
        <v>726</v>
      </c>
      <c r="C139" s="148" t="s">
        <v>390</v>
      </c>
      <c r="D139" s="149" t="s">
        <v>309</v>
      </c>
      <c r="E139" s="90"/>
      <c r="F139" s="90" t="s">
        <v>22</v>
      </c>
      <c r="G139" s="238">
        <v>42709</v>
      </c>
      <c r="H139" s="97"/>
      <c r="I139" s="93"/>
    </row>
    <row r="140" spans="1:9" ht="25.5">
      <c r="A140" s="90" t="str">
        <f t="shared" si="5"/>
        <v>[Group Module-124]</v>
      </c>
      <c r="B140" s="148" t="s">
        <v>727</v>
      </c>
      <c r="C140" s="148" t="s">
        <v>311</v>
      </c>
      <c r="D140" s="149" t="s">
        <v>313</v>
      </c>
      <c r="E140" s="90"/>
      <c r="F140" s="90" t="s">
        <v>22</v>
      </c>
      <c r="G140" s="238">
        <v>42709</v>
      </c>
      <c r="H140" s="97"/>
      <c r="I140" s="93"/>
    </row>
    <row r="141" spans="1:9" ht="25.5">
      <c r="A141" s="90" t="str">
        <f t="shared" si="5"/>
        <v>[Group Module-125]</v>
      </c>
      <c r="B141" s="148" t="s">
        <v>728</v>
      </c>
      <c r="C141" s="148" t="s">
        <v>315</v>
      </c>
      <c r="D141" s="149" t="s">
        <v>316</v>
      </c>
      <c r="E141" s="90"/>
      <c r="F141" s="90" t="s">
        <v>22</v>
      </c>
      <c r="G141" s="238">
        <v>42709</v>
      </c>
      <c r="H141" s="97"/>
      <c r="I141" s="93"/>
    </row>
    <row r="142" spans="1:9" ht="25.5">
      <c r="A142" s="90" t="str">
        <f t="shared" si="5"/>
        <v>[Group Module-126]</v>
      </c>
      <c r="B142" s="148" t="s">
        <v>729</v>
      </c>
      <c r="C142" s="148" t="s">
        <v>315</v>
      </c>
      <c r="D142" s="149" t="s">
        <v>518</v>
      </c>
      <c r="E142" s="90"/>
      <c r="F142" s="90" t="s">
        <v>22</v>
      </c>
      <c r="G142" s="238">
        <v>42709</v>
      </c>
      <c r="H142" s="97"/>
      <c r="I142" s="93"/>
    </row>
    <row r="143" spans="1:9" s="159" customFormat="1">
      <c r="A143" s="199"/>
      <c r="B143" s="198" t="s">
        <v>657</v>
      </c>
      <c r="C143" s="199"/>
      <c r="D143" s="200"/>
      <c r="E143" s="200"/>
      <c r="F143" s="199"/>
      <c r="G143" s="199"/>
      <c r="H143" s="222"/>
      <c r="I143" s="152"/>
    </row>
    <row r="144" spans="1:9" s="159" customFormat="1" ht="25.5">
      <c r="A144" s="90" t="str">
        <f t="shared" ref="A144:A157" si="6">IF(OR(B141&lt;&gt;"",D141&lt;&gt;""),"["&amp;TEXT($B$2,"##")&amp;"-"&amp;TEXT(ROW()-17,"##")&amp;"]","")</f>
        <v>[Group Module-127]</v>
      </c>
      <c r="B144" s="90" t="s">
        <v>936</v>
      </c>
      <c r="C144" s="90" t="s">
        <v>730</v>
      </c>
      <c r="D144" s="95" t="s">
        <v>731</v>
      </c>
      <c r="E144" s="149"/>
      <c r="F144" s="148" t="s">
        <v>22</v>
      </c>
      <c r="G144" s="238">
        <v>42709</v>
      </c>
      <c r="H144" s="158"/>
      <c r="I144" s="152"/>
    </row>
    <row r="145" spans="1:9" s="159" customFormat="1" ht="140.25">
      <c r="A145" s="90" t="str">
        <f t="shared" si="6"/>
        <v>[Group Module-128]</v>
      </c>
      <c r="B145" s="90" t="s">
        <v>732</v>
      </c>
      <c r="C145" s="90" t="s">
        <v>730</v>
      </c>
      <c r="D145" s="95" t="s">
        <v>672</v>
      </c>
      <c r="E145" s="149"/>
      <c r="F145" s="148" t="s">
        <v>22</v>
      </c>
      <c r="G145" s="238">
        <v>42709</v>
      </c>
      <c r="H145" s="158"/>
      <c r="I145" s="152"/>
    </row>
    <row r="146" spans="1:9" s="159" customFormat="1" ht="25.5">
      <c r="A146" s="90" t="str">
        <f t="shared" si="6"/>
        <v>[Group Module-129]</v>
      </c>
      <c r="B146" s="90" t="s">
        <v>563</v>
      </c>
      <c r="C146" s="90" t="s">
        <v>564</v>
      </c>
      <c r="D146" s="95" t="s">
        <v>937</v>
      </c>
      <c r="E146" s="149"/>
      <c r="F146" s="148" t="s">
        <v>22</v>
      </c>
      <c r="G146" s="238">
        <v>42709</v>
      </c>
      <c r="H146" s="158"/>
      <c r="I146" s="152"/>
    </row>
    <row r="147" spans="1:9" s="159" customFormat="1" ht="25.5">
      <c r="A147" s="90" t="str">
        <f t="shared" si="6"/>
        <v>[Group Module-130]</v>
      </c>
      <c r="B147" s="167" t="s">
        <v>565</v>
      </c>
      <c r="C147" s="167" t="s">
        <v>566</v>
      </c>
      <c r="D147" s="168" t="s">
        <v>943</v>
      </c>
      <c r="E147" s="149"/>
      <c r="F147" s="148" t="s">
        <v>22</v>
      </c>
      <c r="G147" s="238">
        <v>42709</v>
      </c>
      <c r="H147" s="158"/>
      <c r="I147" s="152"/>
    </row>
    <row r="148" spans="1:9" s="159" customFormat="1" ht="39" customHeight="1">
      <c r="A148" s="90" t="str">
        <f t="shared" si="6"/>
        <v>[Group Module-131]</v>
      </c>
      <c r="B148" s="90" t="s">
        <v>509</v>
      </c>
      <c r="C148" s="90" t="s">
        <v>510</v>
      </c>
      <c r="D148" s="95" t="s">
        <v>733</v>
      </c>
      <c r="E148" s="149"/>
      <c r="F148" s="148" t="s">
        <v>22</v>
      </c>
      <c r="G148" s="238">
        <v>42709</v>
      </c>
      <c r="H148" s="158"/>
      <c r="I148" s="152"/>
    </row>
    <row r="149" spans="1:9" s="159" customFormat="1" ht="25.5">
      <c r="A149" s="90" t="str">
        <f t="shared" si="6"/>
        <v>[Group Module-132]</v>
      </c>
      <c r="B149" s="148" t="s">
        <v>302</v>
      </c>
      <c r="C149" s="148" t="s">
        <v>312</v>
      </c>
      <c r="D149" s="149" t="s">
        <v>303</v>
      </c>
      <c r="E149" s="149"/>
      <c r="F149" s="148" t="s">
        <v>22</v>
      </c>
      <c r="G149" s="238">
        <v>42709</v>
      </c>
      <c r="H149" s="158"/>
      <c r="I149" s="152"/>
    </row>
    <row r="150" spans="1:9" s="159" customFormat="1" ht="25.5">
      <c r="A150" s="90" t="str">
        <f t="shared" si="6"/>
        <v>[Group Module-133]</v>
      </c>
      <c r="B150" s="148" t="s">
        <v>393</v>
      </c>
      <c r="C150" s="148" t="s">
        <v>312</v>
      </c>
      <c r="D150" s="149" t="s">
        <v>394</v>
      </c>
      <c r="E150" s="149"/>
      <c r="F150" s="148" t="s">
        <v>22</v>
      </c>
      <c r="G150" s="238">
        <v>42709</v>
      </c>
      <c r="H150" s="158"/>
      <c r="I150" s="152"/>
    </row>
    <row r="151" spans="1:9" ht="63.75">
      <c r="A151" s="90" t="str">
        <f t="shared" si="6"/>
        <v>[Group Module-134]</v>
      </c>
      <c r="B151" s="167" t="s">
        <v>681</v>
      </c>
      <c r="C151" s="167" t="s">
        <v>730</v>
      </c>
      <c r="D151" s="168" t="s">
        <v>734</v>
      </c>
      <c r="E151" s="90"/>
      <c r="F151" s="90" t="s">
        <v>22</v>
      </c>
      <c r="G151" s="238">
        <v>42709</v>
      </c>
      <c r="H151" s="97"/>
      <c r="I151" s="93"/>
    </row>
    <row r="152" spans="1:9" s="159" customFormat="1" ht="25.5">
      <c r="A152" s="90" t="str">
        <f t="shared" si="6"/>
        <v>[Group Module-135]</v>
      </c>
      <c r="B152" s="90" t="s">
        <v>563</v>
      </c>
      <c r="C152" s="90" t="s">
        <v>564</v>
      </c>
      <c r="D152" s="95" t="s">
        <v>937</v>
      </c>
      <c r="E152" s="149"/>
      <c r="F152" s="148" t="s">
        <v>22</v>
      </c>
      <c r="G152" s="238">
        <v>42709</v>
      </c>
      <c r="H152" s="158"/>
      <c r="I152" s="152"/>
    </row>
    <row r="153" spans="1:9" s="159" customFormat="1" ht="25.5">
      <c r="A153" s="90" t="str">
        <f t="shared" si="6"/>
        <v>[Group Module-136]</v>
      </c>
      <c r="B153" s="167" t="s">
        <v>565</v>
      </c>
      <c r="C153" s="167" t="s">
        <v>566</v>
      </c>
      <c r="D153" s="168" t="s">
        <v>943</v>
      </c>
      <c r="E153" s="149"/>
      <c r="F153" s="148" t="s">
        <v>22</v>
      </c>
      <c r="G153" s="238">
        <v>42709</v>
      </c>
      <c r="H153" s="158"/>
      <c r="I153" s="152"/>
    </row>
    <row r="154" spans="1:9" s="159" customFormat="1" ht="25.5">
      <c r="A154" s="90" t="str">
        <f t="shared" si="6"/>
        <v>[Group Module-137]</v>
      </c>
      <c r="B154" s="148" t="s">
        <v>314</v>
      </c>
      <c r="C154" s="148" t="s">
        <v>315</v>
      </c>
      <c r="D154" s="149" t="s">
        <v>316</v>
      </c>
      <c r="E154" s="149"/>
      <c r="F154" s="148" t="s">
        <v>22</v>
      </c>
      <c r="G154" s="238">
        <v>42709</v>
      </c>
      <c r="H154" s="158"/>
      <c r="I154" s="152"/>
    </row>
    <row r="155" spans="1:9" s="159" customFormat="1" ht="25.5">
      <c r="A155" s="90" t="str">
        <f t="shared" si="6"/>
        <v>[Group Module-138]</v>
      </c>
      <c r="B155" s="148" t="s">
        <v>517</v>
      </c>
      <c r="C155" s="148" t="s">
        <v>315</v>
      </c>
      <c r="D155" s="149" t="s">
        <v>518</v>
      </c>
      <c r="E155" s="149"/>
      <c r="F155" s="148" t="s">
        <v>22</v>
      </c>
      <c r="G155" s="238">
        <v>42709</v>
      </c>
      <c r="H155" s="158"/>
      <c r="I155" s="152"/>
    </row>
    <row r="156" spans="1:9" s="159" customFormat="1" ht="38.25">
      <c r="A156" s="90" t="str">
        <f t="shared" si="6"/>
        <v>[Group Module-139]</v>
      </c>
      <c r="B156" s="90" t="s">
        <v>735</v>
      </c>
      <c r="C156" s="90" t="s">
        <v>730</v>
      </c>
      <c r="D156" s="95" t="s">
        <v>731</v>
      </c>
      <c r="E156" s="149"/>
      <c r="F156" s="148" t="s">
        <v>22</v>
      </c>
      <c r="G156" s="238">
        <v>42709</v>
      </c>
      <c r="H156" s="158"/>
      <c r="I156" s="152"/>
    </row>
    <row r="157" spans="1:9" ht="25.5">
      <c r="A157" s="90" t="str">
        <f t="shared" si="6"/>
        <v>[Group Module-140]</v>
      </c>
      <c r="B157" s="167" t="s">
        <v>681</v>
      </c>
      <c r="C157" s="167" t="s">
        <v>730</v>
      </c>
      <c r="D157" s="168" t="s">
        <v>736</v>
      </c>
      <c r="E157" s="90"/>
      <c r="F157" s="90" t="s">
        <v>22</v>
      </c>
      <c r="G157" s="238">
        <v>42709</v>
      </c>
      <c r="H157" s="97"/>
      <c r="I157" s="93"/>
    </row>
    <row r="158" spans="1:9" s="159" customFormat="1">
      <c r="A158" s="197"/>
      <c r="B158" s="198" t="s">
        <v>662</v>
      </c>
      <c r="C158" s="196"/>
      <c r="D158" s="196"/>
      <c r="E158" s="200"/>
      <c r="F158" s="199"/>
      <c r="G158" s="199"/>
      <c r="H158" s="222"/>
      <c r="I158" s="152"/>
    </row>
    <row r="159" spans="1:9" s="159" customFormat="1" ht="63.75">
      <c r="A159" s="90" t="str">
        <f t="shared" ref="A159:A166" si="7">IF(OR(B156&lt;&gt;"",D156&lt;&gt;""),"["&amp;TEXT($B$2,"##")&amp;"-"&amp;TEXT(ROW()-18,"##")&amp;"]","")</f>
        <v>[Group Module-141]</v>
      </c>
      <c r="B159" s="90" t="s">
        <v>665</v>
      </c>
      <c r="C159" s="90" t="s">
        <v>730</v>
      </c>
      <c r="D159" s="95" t="s">
        <v>503</v>
      </c>
      <c r="E159" s="149"/>
      <c r="F159" s="148" t="s">
        <v>22</v>
      </c>
      <c r="G159" s="238">
        <v>42709</v>
      </c>
      <c r="H159" s="158"/>
      <c r="I159" s="152"/>
    </row>
    <row r="160" spans="1:9" s="159" customFormat="1" ht="25.5">
      <c r="A160" s="90" t="str">
        <f t="shared" si="7"/>
        <v>[Group Module-142]</v>
      </c>
      <c r="B160" s="167" t="s">
        <v>558</v>
      </c>
      <c r="C160" s="167" t="s">
        <v>557</v>
      </c>
      <c r="D160" s="167" t="s">
        <v>944</v>
      </c>
      <c r="E160" s="149"/>
      <c r="F160" s="148" t="s">
        <v>22</v>
      </c>
      <c r="G160" s="238">
        <v>42709</v>
      </c>
      <c r="H160" s="158"/>
      <c r="I160" s="152"/>
    </row>
    <row r="161" spans="1:9" s="159" customFormat="1" ht="25.5">
      <c r="A161" s="90" t="str">
        <f t="shared" si="7"/>
        <v>[Group Module-143]</v>
      </c>
      <c r="B161" s="167" t="s">
        <v>559</v>
      </c>
      <c r="C161" s="167" t="s">
        <v>560</v>
      </c>
      <c r="D161" s="168" t="s">
        <v>949</v>
      </c>
      <c r="E161" s="149"/>
      <c r="F161" s="148" t="s">
        <v>22</v>
      </c>
      <c r="G161" s="238">
        <v>42709</v>
      </c>
      <c r="H161" s="158"/>
      <c r="I161" s="152"/>
    </row>
    <row r="162" spans="1:9" s="159" customFormat="1" ht="25.5">
      <c r="A162" s="90" t="str">
        <f t="shared" si="7"/>
        <v>[Group Module-144]</v>
      </c>
      <c r="B162" s="175" t="s">
        <v>561</v>
      </c>
      <c r="C162" s="175" t="s">
        <v>562</v>
      </c>
      <c r="D162" s="176" t="s">
        <v>949</v>
      </c>
      <c r="E162" s="149"/>
      <c r="F162" s="148" t="s">
        <v>22</v>
      </c>
      <c r="G162" s="238">
        <v>42709</v>
      </c>
      <c r="H162" s="158"/>
      <c r="I162" s="152"/>
    </row>
    <row r="163" spans="1:9" s="159" customFormat="1" ht="38.25">
      <c r="A163" s="90" t="str">
        <f t="shared" si="7"/>
        <v>[Group Module-145]</v>
      </c>
      <c r="B163" s="90" t="s">
        <v>737</v>
      </c>
      <c r="C163" s="90" t="s">
        <v>381</v>
      </c>
      <c r="D163" s="95" t="s">
        <v>294</v>
      </c>
      <c r="E163" s="149"/>
      <c r="F163" s="148" t="s">
        <v>22</v>
      </c>
      <c r="G163" s="238">
        <v>42709</v>
      </c>
      <c r="H163" s="158"/>
      <c r="I163" s="152"/>
    </row>
    <row r="164" spans="1:9" s="159" customFormat="1" ht="38.25">
      <c r="A164" s="90" t="str">
        <f t="shared" si="7"/>
        <v>[Group Module-146]</v>
      </c>
      <c r="B164" s="154" t="s">
        <v>702</v>
      </c>
      <c r="C164" s="154" t="s">
        <v>703</v>
      </c>
      <c r="D164" s="181" t="s">
        <v>704</v>
      </c>
      <c r="E164" s="149"/>
      <c r="F164" s="148" t="s">
        <v>22</v>
      </c>
      <c r="G164" s="238">
        <v>42709</v>
      </c>
      <c r="H164" s="158"/>
      <c r="I164" s="152"/>
    </row>
    <row r="165" spans="1:9" s="159" customFormat="1" ht="38.25">
      <c r="A165" s="90" t="str">
        <f t="shared" si="7"/>
        <v>[Group Module-147]</v>
      </c>
      <c r="B165" s="90" t="s">
        <v>737</v>
      </c>
      <c r="C165" s="90" t="s">
        <v>381</v>
      </c>
      <c r="D165" s="95" t="s">
        <v>294</v>
      </c>
      <c r="E165" s="149"/>
      <c r="F165" s="148" t="s">
        <v>22</v>
      </c>
      <c r="G165" s="238">
        <v>42709</v>
      </c>
      <c r="H165" s="158"/>
      <c r="I165" s="152"/>
    </row>
    <row r="166" spans="1:9" s="159" customFormat="1" ht="38.25">
      <c r="A166" s="90" t="str">
        <f t="shared" si="7"/>
        <v>[Group Module-148]</v>
      </c>
      <c r="B166" s="154" t="s">
        <v>702</v>
      </c>
      <c r="C166" s="154" t="s">
        <v>703</v>
      </c>
      <c r="D166" s="181" t="s">
        <v>704</v>
      </c>
      <c r="E166" s="149"/>
      <c r="F166" s="148" t="s">
        <v>22</v>
      </c>
      <c r="G166" s="238">
        <v>42709</v>
      </c>
      <c r="H166" s="158"/>
      <c r="I166" s="152"/>
    </row>
  </sheetData>
  <autoFilter ref="A8:H166"/>
  <sortState ref="A9:H166">
    <sortCondition ref="F8"/>
  </sortState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51 G75 G47:G48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tabSelected="1" zoomScale="90" zoomScaleNormal="90" workbookViewId="0">
      <selection activeCell="G77" sqref="G77:G113"/>
    </sheetView>
  </sheetViews>
  <sheetFormatPr defaultRowHeight="12.75"/>
  <cols>
    <col min="1" max="1" width="24.5" style="8" customWidth="1"/>
    <col min="2" max="2" width="29.875" style="8" customWidth="1"/>
    <col min="3" max="3" width="45.125" style="8" customWidth="1"/>
    <col min="4" max="4" width="30.125" style="8" customWidth="1"/>
    <col min="5" max="5" width="27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70" t="s">
        <v>21</v>
      </c>
      <c r="B2" s="232" t="s">
        <v>499</v>
      </c>
      <c r="C2" s="232"/>
      <c r="D2" s="232"/>
      <c r="E2" s="232"/>
      <c r="F2" s="232"/>
      <c r="G2" s="71"/>
      <c r="H2" s="42"/>
      <c r="I2" s="68"/>
      <c r="J2" s="69" t="s">
        <v>22</v>
      </c>
    </row>
    <row r="3" spans="1:10" s="69" customFormat="1" ht="16.5" customHeight="1">
      <c r="A3" s="72" t="s">
        <v>23</v>
      </c>
      <c r="B3" s="232" t="s">
        <v>249</v>
      </c>
      <c r="C3" s="232"/>
      <c r="D3" s="232"/>
      <c r="E3" s="232"/>
      <c r="F3" s="232"/>
      <c r="G3" s="71"/>
      <c r="H3" s="42"/>
      <c r="I3" s="68"/>
      <c r="J3" s="69" t="s">
        <v>24</v>
      </c>
    </row>
    <row r="4" spans="1:10" s="69" customFormat="1" ht="18" customHeight="1">
      <c r="A4" s="70" t="s">
        <v>25</v>
      </c>
      <c r="B4" s="233"/>
      <c r="C4" s="233"/>
      <c r="D4" s="233"/>
      <c r="E4" s="233"/>
      <c r="F4" s="233"/>
      <c r="G4" s="71"/>
      <c r="H4" s="42"/>
      <c r="I4" s="68"/>
      <c r="J4" s="73"/>
    </row>
    <row r="5" spans="1:10" s="69" customFormat="1" ht="19.5" customHeight="1">
      <c r="A5" s="74" t="s">
        <v>22</v>
      </c>
      <c r="B5" s="75" t="s">
        <v>24</v>
      </c>
      <c r="C5" s="75" t="s">
        <v>26</v>
      </c>
      <c r="D5" s="76" t="s">
        <v>27</v>
      </c>
      <c r="E5" s="234" t="s">
        <v>28</v>
      </c>
      <c r="F5" s="234"/>
      <c r="G5" s="77"/>
      <c r="H5" s="77"/>
      <c r="I5" s="78"/>
      <c r="J5" s="69" t="s">
        <v>29</v>
      </c>
    </row>
    <row r="6" spans="1:10" s="69" customFormat="1" ht="15" customHeight="1" thickBot="1">
      <c r="A6" s="96">
        <f>COUNTIF(F11:F1035,"Pass")</f>
        <v>98</v>
      </c>
      <c r="B6" s="80">
        <f>COUNTIF(F11:F1035,"Fail")</f>
        <v>0</v>
      </c>
      <c r="C6" s="80">
        <f>E6-D6-B6-A6</f>
        <v>1</v>
      </c>
      <c r="D6" s="81">
        <f>COUNTIF(F$11:F$1035,"N/A")</f>
        <v>0</v>
      </c>
      <c r="E6" s="231">
        <f>COUNTA(A11:A1035)</f>
        <v>99</v>
      </c>
      <c r="F6" s="231"/>
      <c r="G6" s="77"/>
      <c r="H6" s="77"/>
      <c r="I6" s="78"/>
      <c r="J6" s="69" t="s">
        <v>27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30</v>
      </c>
      <c r="B8" s="83" t="s">
        <v>31</v>
      </c>
      <c r="C8" s="83" t="s">
        <v>32</v>
      </c>
      <c r="D8" s="83" t="s">
        <v>33</v>
      </c>
      <c r="E8" s="84" t="s">
        <v>34</v>
      </c>
      <c r="F8" s="84" t="s">
        <v>35</v>
      </c>
      <c r="G8" s="84" t="s">
        <v>36</v>
      </c>
      <c r="H8" s="83" t="s">
        <v>37</v>
      </c>
      <c r="I8" s="85"/>
    </row>
    <row r="9" spans="1:10" s="69" customFormat="1" ht="15.75" customHeight="1">
      <c r="A9" s="86"/>
      <c r="B9" s="86" t="s">
        <v>292</v>
      </c>
      <c r="C9" s="87"/>
      <c r="D9" s="87"/>
      <c r="E9" s="87"/>
      <c r="F9" s="87"/>
      <c r="G9" s="87"/>
      <c r="H9" s="88"/>
      <c r="I9" s="89"/>
    </row>
    <row r="10" spans="1:10" s="165" customFormat="1" ht="15.75" customHeight="1">
      <c r="A10" s="160"/>
      <c r="B10" s="160"/>
      <c r="C10" s="161" t="s">
        <v>500</v>
      </c>
      <c r="D10" s="161"/>
      <c r="E10" s="161"/>
      <c r="F10" s="161"/>
      <c r="G10" s="161"/>
      <c r="H10" s="162"/>
      <c r="I10" s="163"/>
    </row>
    <row r="11" spans="1:10" ht="63.75">
      <c r="A11" s="90" t="str">
        <f>IF(OR(B11&lt;&gt;"",D11&lt;&gt;""),"["&amp;TEXT($B$2,"##")&amp;"-"&amp;TEXT(ROW()-11,"##")&amp;"]","")</f>
        <v>[Post Management Module-]</v>
      </c>
      <c r="B11" s="90" t="s">
        <v>501</v>
      </c>
      <c r="C11" s="90" t="s">
        <v>502</v>
      </c>
      <c r="D11" s="95" t="s">
        <v>503</v>
      </c>
      <c r="E11" s="95" t="s">
        <v>524</v>
      </c>
      <c r="F11" s="90" t="s">
        <v>22</v>
      </c>
      <c r="G11" s="239">
        <v>42709</v>
      </c>
      <c r="H11" s="97"/>
      <c r="I11" s="93"/>
    </row>
    <row r="12" spans="1:10">
      <c r="A12" s="90" t="str">
        <f>IF(OR(B12&lt;&gt;"",D12&lt;&gt;""),"["&amp;TEXT($B$2,"##")&amp;"-"&amp;TEXT(ROW()-11,"##")&amp;"]","")</f>
        <v>[Post Management Module-1]</v>
      </c>
      <c r="B12" s="167" t="s">
        <v>558</v>
      </c>
      <c r="C12" s="167" t="s">
        <v>557</v>
      </c>
      <c r="D12" s="167" t="s">
        <v>944</v>
      </c>
      <c r="E12" s="95" t="s">
        <v>524</v>
      </c>
      <c r="F12" s="90" t="s">
        <v>22</v>
      </c>
      <c r="G12" s="239">
        <v>42709</v>
      </c>
      <c r="H12" s="97"/>
      <c r="I12" s="93"/>
    </row>
    <row r="13" spans="1:10">
      <c r="A13" s="90" t="str">
        <f>IF(OR(B13&lt;&gt;"",D13&lt;&gt;""),"["&amp;TEXT($B$2,"##")&amp;"-"&amp;TEXT(ROW()-11,"##")&amp;"]","")</f>
        <v>[Post Management Module-2]</v>
      </c>
      <c r="B13" s="167" t="s">
        <v>559</v>
      </c>
      <c r="C13" s="167" t="s">
        <v>560</v>
      </c>
      <c r="D13" s="168" t="s">
        <v>939</v>
      </c>
      <c r="E13" s="95"/>
      <c r="F13" s="90" t="s">
        <v>22</v>
      </c>
      <c r="G13" s="239">
        <v>42709</v>
      </c>
      <c r="H13" s="97"/>
      <c r="I13" s="93"/>
    </row>
    <row r="14" spans="1:10">
      <c r="A14" s="90" t="str">
        <f>IF(OR(B14&lt;&gt;"",D14&lt;&gt;""),"["&amp;TEXT($B$2,"##")&amp;"-"&amp;TEXT(ROW()-11,"##")&amp;"]","")</f>
        <v>[Post Management Module-3]</v>
      </c>
      <c r="B14" s="167" t="s">
        <v>561</v>
      </c>
      <c r="C14" s="167" t="s">
        <v>562</v>
      </c>
      <c r="D14" s="168" t="s">
        <v>939</v>
      </c>
      <c r="E14" s="95"/>
      <c r="F14" s="90" t="s">
        <v>22</v>
      </c>
      <c r="G14" s="239">
        <v>42709</v>
      </c>
      <c r="H14" s="97"/>
      <c r="I14" s="93"/>
    </row>
    <row r="15" spans="1:10" ht="38.25">
      <c r="A15" s="90" t="str">
        <f t="shared" ref="A15:A42" si="0">IF(OR(B15&lt;&gt;"",D15&lt;&gt;""),"["&amp;TEXT($B$2,"##")&amp;"-"&amp;TEXT(ROW()-11,"##")&amp;"]","")</f>
        <v>[Post Management Module-4]</v>
      </c>
      <c r="B15" s="90" t="s">
        <v>296</v>
      </c>
      <c r="C15" s="90" t="s">
        <v>381</v>
      </c>
      <c r="D15" s="95" t="s">
        <v>294</v>
      </c>
      <c r="E15" s="95" t="s">
        <v>524</v>
      </c>
      <c r="F15" s="90" t="s">
        <v>22</v>
      </c>
      <c r="G15" s="239">
        <v>42709</v>
      </c>
      <c r="H15" s="97"/>
      <c r="I15" s="93"/>
    </row>
    <row r="16" spans="1:10" ht="51">
      <c r="A16" s="90" t="str">
        <f t="shared" si="0"/>
        <v>[Post Management Module-5]</v>
      </c>
      <c r="B16" s="90" t="s">
        <v>297</v>
      </c>
      <c r="C16" s="90" t="s">
        <v>382</v>
      </c>
      <c r="D16" s="95" t="s">
        <v>294</v>
      </c>
      <c r="E16" s="95" t="s">
        <v>524</v>
      </c>
      <c r="F16" s="90" t="s">
        <v>22</v>
      </c>
      <c r="G16" s="239">
        <v>42709</v>
      </c>
      <c r="H16" s="97"/>
      <c r="I16" s="93"/>
    </row>
    <row r="17" spans="1:9" ht="51">
      <c r="A17" s="90" t="str">
        <f t="shared" si="0"/>
        <v>[Post Management Module-6]</v>
      </c>
      <c r="B17" s="90" t="s">
        <v>377</v>
      </c>
      <c r="C17" s="90" t="s">
        <v>383</v>
      </c>
      <c r="D17" s="95" t="s">
        <v>295</v>
      </c>
      <c r="E17" s="95" t="s">
        <v>524</v>
      </c>
      <c r="F17" s="90" t="s">
        <v>22</v>
      </c>
      <c r="G17" s="239">
        <v>42709</v>
      </c>
      <c r="H17" s="97"/>
      <c r="I17" s="93"/>
    </row>
    <row r="18" spans="1:9" ht="51">
      <c r="A18" s="90" t="str">
        <f t="shared" si="0"/>
        <v>[Post Management Module-7]</v>
      </c>
      <c r="B18" s="90" t="s">
        <v>690</v>
      </c>
      <c r="C18" s="90" t="s">
        <v>384</v>
      </c>
      <c r="D18" s="95" t="s">
        <v>379</v>
      </c>
      <c r="E18" s="95" t="s">
        <v>524</v>
      </c>
      <c r="F18" s="90" t="s">
        <v>22</v>
      </c>
      <c r="G18" s="239">
        <v>42709</v>
      </c>
      <c r="H18" s="97"/>
      <c r="I18" s="93"/>
    </row>
    <row r="19" spans="1:9" ht="51">
      <c r="A19" s="90" t="str">
        <f t="shared" si="0"/>
        <v>[Post Management Module-8]</v>
      </c>
      <c r="B19" s="90" t="s">
        <v>691</v>
      </c>
      <c r="C19" s="90" t="s">
        <v>385</v>
      </c>
      <c r="D19" s="95" t="s">
        <v>379</v>
      </c>
      <c r="E19" s="95" t="s">
        <v>524</v>
      </c>
      <c r="F19" s="90" t="s">
        <v>22</v>
      </c>
      <c r="G19" s="239">
        <v>42709</v>
      </c>
      <c r="H19" s="97"/>
      <c r="I19" s="93"/>
    </row>
    <row r="20" spans="1:9" ht="51">
      <c r="A20" s="90" t="str">
        <f>IF(OR(B20&lt;&gt;"",D20&lt;&gt;""),"["&amp;TEXT($B$2,"##")&amp;"-"&amp;TEXT(ROW()-11,"##")&amp;"]","")</f>
        <v>[Post Management Module-9]</v>
      </c>
      <c r="B20" s="90" t="s">
        <v>380</v>
      </c>
      <c r="C20" s="90" t="s">
        <v>513</v>
      </c>
      <c r="D20" s="95" t="s">
        <v>505</v>
      </c>
      <c r="E20" s="95" t="s">
        <v>524</v>
      </c>
      <c r="F20" s="90" t="s">
        <v>22</v>
      </c>
      <c r="G20" s="239">
        <v>42709</v>
      </c>
      <c r="H20" s="97"/>
      <c r="I20" s="93"/>
    </row>
    <row r="21" spans="1:9" s="157" customFormat="1" ht="51">
      <c r="A21" s="154" t="str">
        <f t="shared" ref="A21:A29" si="1">IF(OR(B21&lt;&gt;"",D21&lt;&gt;""),"["&amp;TEXT($B$2,"##")&amp;"-"&amp;TEXT(ROW()-11,"##")&amp;"]","")</f>
        <v>[Post Management Module-10]</v>
      </c>
      <c r="B21" s="154" t="s">
        <v>687</v>
      </c>
      <c r="C21" s="154" t="s">
        <v>705</v>
      </c>
      <c r="D21" s="181" t="s">
        <v>294</v>
      </c>
      <c r="E21" s="181"/>
      <c r="F21" s="154" t="s">
        <v>22</v>
      </c>
      <c r="G21" s="239">
        <v>42709</v>
      </c>
      <c r="H21" s="155"/>
      <c r="I21" s="156"/>
    </row>
    <row r="22" spans="1:9" s="157" customFormat="1" ht="51">
      <c r="A22" s="154" t="str">
        <f t="shared" si="1"/>
        <v>[Post Management Module-11]</v>
      </c>
      <c r="B22" s="154" t="s">
        <v>688</v>
      </c>
      <c r="C22" s="154" t="s">
        <v>706</v>
      </c>
      <c r="D22" s="181" t="s">
        <v>295</v>
      </c>
      <c r="E22" s="181"/>
      <c r="F22" s="154" t="s">
        <v>22</v>
      </c>
      <c r="G22" s="239">
        <v>42709</v>
      </c>
      <c r="H22" s="155"/>
      <c r="I22" s="156"/>
    </row>
    <row r="23" spans="1:9" s="157" customFormat="1" ht="51">
      <c r="A23" s="154" t="str">
        <f t="shared" si="1"/>
        <v>[Post Management Module-12]</v>
      </c>
      <c r="B23" s="154" t="s">
        <v>689</v>
      </c>
      <c r="C23" s="154" t="s">
        <v>707</v>
      </c>
      <c r="D23" s="181" t="s">
        <v>379</v>
      </c>
      <c r="E23" s="181"/>
      <c r="F23" s="154" t="s">
        <v>22</v>
      </c>
      <c r="G23" s="239">
        <v>42709</v>
      </c>
      <c r="H23" s="155"/>
      <c r="I23" s="156"/>
    </row>
    <row r="24" spans="1:9" s="157" customFormat="1" ht="51">
      <c r="A24" s="154" t="str">
        <f t="shared" si="1"/>
        <v>[Post Management Module-13]</v>
      </c>
      <c r="B24" s="154" t="s">
        <v>692</v>
      </c>
      <c r="C24" s="154" t="s">
        <v>708</v>
      </c>
      <c r="D24" s="181" t="s">
        <v>294</v>
      </c>
      <c r="E24" s="181"/>
      <c r="F24" s="154" t="s">
        <v>22</v>
      </c>
      <c r="G24" s="239">
        <v>42709</v>
      </c>
      <c r="H24" s="155"/>
      <c r="I24" s="156"/>
    </row>
    <row r="25" spans="1:9" s="157" customFormat="1" ht="51">
      <c r="A25" s="154" t="str">
        <f t="shared" si="1"/>
        <v>[Post Management Module-14]</v>
      </c>
      <c r="B25" s="154" t="s">
        <v>714</v>
      </c>
      <c r="C25" s="154" t="s">
        <v>709</v>
      </c>
      <c r="D25" s="181" t="s">
        <v>295</v>
      </c>
      <c r="E25" s="181"/>
      <c r="F25" s="154" t="s">
        <v>22</v>
      </c>
      <c r="G25" s="239">
        <v>42709</v>
      </c>
      <c r="H25" s="155"/>
      <c r="I25" s="156"/>
    </row>
    <row r="26" spans="1:9" s="157" customFormat="1" ht="51">
      <c r="A26" s="154" t="str">
        <f t="shared" si="1"/>
        <v>[Post Management Module-15]</v>
      </c>
      <c r="B26" s="154" t="s">
        <v>693</v>
      </c>
      <c r="C26" s="154" t="s">
        <v>710</v>
      </c>
      <c r="D26" s="181" t="s">
        <v>379</v>
      </c>
      <c r="E26" s="181"/>
      <c r="F26" s="154" t="s">
        <v>22</v>
      </c>
      <c r="G26" s="239">
        <v>42709</v>
      </c>
      <c r="H26" s="155"/>
      <c r="I26" s="156"/>
    </row>
    <row r="27" spans="1:9" s="157" customFormat="1" ht="51">
      <c r="A27" s="154" t="str">
        <f t="shared" si="1"/>
        <v>[Post Management Module-16]</v>
      </c>
      <c r="B27" s="154" t="s">
        <v>696</v>
      </c>
      <c r="C27" s="154" t="s">
        <v>711</v>
      </c>
      <c r="D27" s="181" t="s">
        <v>294</v>
      </c>
      <c r="E27" s="181"/>
      <c r="F27" s="154" t="s">
        <v>22</v>
      </c>
      <c r="G27" s="239">
        <v>42709</v>
      </c>
      <c r="H27" s="155"/>
      <c r="I27" s="156"/>
    </row>
    <row r="28" spans="1:9" s="157" customFormat="1" ht="51">
      <c r="A28" s="154" t="str">
        <f t="shared" si="1"/>
        <v>[Post Management Module-17]</v>
      </c>
      <c r="B28" s="154" t="s">
        <v>697</v>
      </c>
      <c r="C28" s="154" t="s">
        <v>712</v>
      </c>
      <c r="D28" s="181" t="s">
        <v>295</v>
      </c>
      <c r="E28" s="181"/>
      <c r="F28" s="154" t="s">
        <v>22</v>
      </c>
      <c r="G28" s="239">
        <v>42709</v>
      </c>
      <c r="H28" s="155"/>
      <c r="I28" s="156"/>
    </row>
    <row r="29" spans="1:9" s="157" customFormat="1" ht="51">
      <c r="A29" s="154" t="str">
        <f t="shared" si="1"/>
        <v>[Post Management Module-18]</v>
      </c>
      <c r="B29" s="154" t="s">
        <v>698</v>
      </c>
      <c r="C29" s="154" t="s">
        <v>713</v>
      </c>
      <c r="D29" s="181" t="s">
        <v>379</v>
      </c>
      <c r="E29" s="181"/>
      <c r="F29" s="154" t="s">
        <v>22</v>
      </c>
      <c r="G29" s="239">
        <v>42709</v>
      </c>
      <c r="H29" s="155"/>
      <c r="I29" s="156"/>
    </row>
    <row r="30" spans="1:9" ht="127.5">
      <c r="A30" s="90" t="str">
        <f>IF(OR(B30&lt;&gt;"",D30&lt;&gt;""),"["&amp;TEXT($B$2,"##")&amp;"-"&amp;TEXT(ROW()-11,"##")&amp;"]","")</f>
        <v>[Post Management Module-19]</v>
      </c>
      <c r="B30" s="90" t="s">
        <v>504</v>
      </c>
      <c r="C30" s="90" t="s">
        <v>385</v>
      </c>
      <c r="D30" s="95" t="s">
        <v>506</v>
      </c>
      <c r="E30" s="95" t="s">
        <v>524</v>
      </c>
      <c r="F30" s="90"/>
      <c r="G30" s="239">
        <v>42709</v>
      </c>
      <c r="H30" s="97"/>
      <c r="I30" s="93"/>
    </row>
    <row r="31" spans="1:9">
      <c r="A31" s="90" t="str">
        <f>IF(OR(B31&lt;&gt;"",D31&lt;&gt;""),"["&amp;TEXT($B$2,"##")&amp;"-"&amp;TEXT(ROW()-11,"##")&amp;"]","")</f>
        <v>[Post Management Module-20]</v>
      </c>
      <c r="B31" s="90" t="s">
        <v>563</v>
      </c>
      <c r="C31" s="90" t="s">
        <v>564</v>
      </c>
      <c r="D31" s="95" t="s">
        <v>940</v>
      </c>
      <c r="E31" s="95" t="s">
        <v>524</v>
      </c>
      <c r="F31" s="90" t="s">
        <v>22</v>
      </c>
      <c r="G31" s="239">
        <v>42709</v>
      </c>
      <c r="H31" s="97"/>
      <c r="I31" s="93"/>
    </row>
    <row r="32" spans="1:9" s="171" customFormat="1" ht="25.5">
      <c r="A32" s="167" t="str">
        <f>IF(OR(B32&lt;&gt;"",D32&lt;&gt;""),"["&amp;TEXT($B$2,"##")&amp;"-"&amp;TEXT(ROW()-11,"##")&amp;"]","")</f>
        <v>[Post Management Module-21]</v>
      </c>
      <c r="B32" s="167" t="s">
        <v>565</v>
      </c>
      <c r="C32" s="167" t="s">
        <v>566</v>
      </c>
      <c r="D32" s="168" t="s">
        <v>941</v>
      </c>
      <c r="E32" s="168" t="s">
        <v>524</v>
      </c>
      <c r="F32" s="167" t="s">
        <v>22</v>
      </c>
      <c r="G32" s="239">
        <v>42709</v>
      </c>
      <c r="H32" s="169"/>
      <c r="I32" s="170"/>
    </row>
    <row r="33" spans="1:9" ht="30" customHeight="1">
      <c r="A33" s="90" t="str">
        <f t="shared" si="0"/>
        <v>[Post Management Module-22]</v>
      </c>
      <c r="B33" s="90" t="s">
        <v>509</v>
      </c>
      <c r="C33" s="90" t="s">
        <v>510</v>
      </c>
      <c r="D33" s="95" t="s">
        <v>511</v>
      </c>
      <c r="E33" s="95" t="s">
        <v>524</v>
      </c>
      <c r="F33" s="90" t="s">
        <v>22</v>
      </c>
      <c r="G33" s="239">
        <v>42709</v>
      </c>
      <c r="H33" s="97"/>
      <c r="I33" s="93"/>
    </row>
    <row r="34" spans="1:9" s="159" customFormat="1" ht="30" customHeight="1">
      <c r="A34" s="148" t="str">
        <f t="shared" si="0"/>
        <v>[Post Management Module-23]</v>
      </c>
      <c r="B34" s="148" t="s">
        <v>571</v>
      </c>
      <c r="C34" s="148" t="s">
        <v>572</v>
      </c>
      <c r="D34" s="149" t="s">
        <v>942</v>
      </c>
      <c r="E34" s="149" t="s">
        <v>524</v>
      </c>
      <c r="F34" s="148" t="s">
        <v>22</v>
      </c>
      <c r="G34" s="239">
        <v>42709</v>
      </c>
      <c r="H34" s="158"/>
      <c r="I34" s="152"/>
    </row>
    <row r="35" spans="1:9" s="159" customFormat="1" ht="30" customHeight="1">
      <c r="A35" s="148" t="str">
        <f t="shared" si="0"/>
        <v>[Post Management Module-24]</v>
      </c>
      <c r="B35" s="148" t="s">
        <v>573</v>
      </c>
      <c r="C35" s="148" t="s">
        <v>574</v>
      </c>
      <c r="D35" s="149" t="s">
        <v>942</v>
      </c>
      <c r="E35" s="149" t="s">
        <v>524</v>
      </c>
      <c r="F35" s="148" t="s">
        <v>22</v>
      </c>
      <c r="G35" s="239">
        <v>42709</v>
      </c>
      <c r="H35" s="158"/>
      <c r="I35" s="152"/>
    </row>
    <row r="36" spans="1:9" s="186" customFormat="1" ht="45" customHeight="1">
      <c r="A36" s="183" t="str">
        <f t="shared" si="0"/>
        <v>[Post Management Module-25]</v>
      </c>
      <c r="B36" s="183" t="s">
        <v>674</v>
      </c>
      <c r="C36" s="183" t="s">
        <v>679</v>
      </c>
      <c r="D36" s="182" t="s">
        <v>676</v>
      </c>
      <c r="E36" s="182" t="s">
        <v>524</v>
      </c>
      <c r="F36" s="183" t="s">
        <v>22</v>
      </c>
      <c r="G36" s="239">
        <v>42709</v>
      </c>
      <c r="H36" s="184"/>
      <c r="I36" s="185"/>
    </row>
    <row r="37" spans="1:9" s="186" customFormat="1" ht="38.25">
      <c r="A37" s="183" t="str">
        <f t="shared" si="0"/>
        <v>[Post Management Module-26]</v>
      </c>
      <c r="B37" s="183" t="s">
        <v>678</v>
      </c>
      <c r="C37" s="183" t="s">
        <v>680</v>
      </c>
      <c r="D37" s="182" t="s">
        <v>294</v>
      </c>
      <c r="E37" s="182" t="s">
        <v>524</v>
      </c>
      <c r="F37" s="183" t="s">
        <v>22</v>
      </c>
      <c r="G37" s="239">
        <v>42709</v>
      </c>
      <c r="H37" s="184"/>
      <c r="I37" s="185"/>
    </row>
    <row r="38" spans="1:9" ht="38.25">
      <c r="A38" s="90" t="str">
        <f t="shared" si="0"/>
        <v>[Post Management Module-27]</v>
      </c>
      <c r="B38" s="90" t="s">
        <v>673</v>
      </c>
      <c r="C38" s="90" t="s">
        <v>675</v>
      </c>
      <c r="D38" s="95" t="s">
        <v>298</v>
      </c>
      <c r="E38" s="95" t="s">
        <v>524</v>
      </c>
      <c r="F38" s="90" t="s">
        <v>22</v>
      </c>
      <c r="G38" s="239">
        <v>42709</v>
      </c>
      <c r="H38" s="97"/>
      <c r="I38" s="93"/>
    </row>
    <row r="39" spans="1:9">
      <c r="A39" s="90" t="str">
        <f t="shared" si="0"/>
        <v>[Post Management Module-28]</v>
      </c>
      <c r="B39" s="90" t="s">
        <v>300</v>
      </c>
      <c r="C39" s="90" t="s">
        <v>311</v>
      </c>
      <c r="D39" s="95" t="s">
        <v>299</v>
      </c>
      <c r="E39" s="95" t="s">
        <v>524</v>
      </c>
      <c r="F39" s="90" t="s">
        <v>22</v>
      </c>
      <c r="G39" s="239">
        <v>42709</v>
      </c>
      <c r="H39" s="97"/>
      <c r="I39" s="93"/>
    </row>
    <row r="40" spans="1:9" s="159" customFormat="1">
      <c r="A40" s="90" t="str">
        <f t="shared" si="0"/>
        <v>[Post Management Module-29]</v>
      </c>
      <c r="B40" s="148" t="s">
        <v>302</v>
      </c>
      <c r="C40" s="148" t="s">
        <v>312</v>
      </c>
      <c r="D40" s="149" t="s">
        <v>303</v>
      </c>
      <c r="E40" s="95" t="s">
        <v>524</v>
      </c>
      <c r="F40" s="148" t="s">
        <v>22</v>
      </c>
      <c r="G40" s="239">
        <v>42709</v>
      </c>
      <c r="H40" s="158"/>
      <c r="I40" s="152"/>
    </row>
    <row r="41" spans="1:9" s="159" customFormat="1" ht="38.25">
      <c r="A41" s="90" t="str">
        <f t="shared" si="0"/>
        <v>[Post Management Module-30]</v>
      </c>
      <c r="B41" s="148" t="s">
        <v>391</v>
      </c>
      <c r="C41" s="148" t="s">
        <v>392</v>
      </c>
      <c r="D41" s="149" t="s">
        <v>294</v>
      </c>
      <c r="E41" s="95" t="s">
        <v>524</v>
      </c>
      <c r="F41" s="148" t="s">
        <v>22</v>
      </c>
      <c r="G41" s="239">
        <v>42709</v>
      </c>
      <c r="H41" s="158"/>
      <c r="I41" s="152"/>
    </row>
    <row r="42" spans="1:9" s="159" customFormat="1" ht="41.25" customHeight="1">
      <c r="A42" s="90" t="str">
        <f t="shared" si="0"/>
        <v>[Post Management Module-31]</v>
      </c>
      <c r="B42" s="148" t="s">
        <v>304</v>
      </c>
      <c r="C42" s="148" t="s">
        <v>387</v>
      </c>
      <c r="D42" s="149" t="s">
        <v>305</v>
      </c>
      <c r="E42" s="95" t="s">
        <v>524</v>
      </c>
      <c r="F42" s="148" t="s">
        <v>22</v>
      </c>
      <c r="G42" s="239">
        <v>42709</v>
      </c>
      <c r="H42" s="158"/>
      <c r="I42" s="152"/>
    </row>
    <row r="43" spans="1:9" s="159" customFormat="1" ht="26.25" customHeight="1">
      <c r="A43" s="90" t="str">
        <f>IF(OR(B43&lt;&gt;"",D43&lt;&gt;""),"["&amp;TEXT($B$2,"##")&amp;"-"&amp;TEXT(ROW()-11,"##")&amp;"]","")</f>
        <v>[Post Management Module-32]</v>
      </c>
      <c r="B43" s="148" t="s">
        <v>393</v>
      </c>
      <c r="C43" s="148" t="s">
        <v>312</v>
      </c>
      <c r="D43" s="149" t="s">
        <v>394</v>
      </c>
      <c r="E43" s="95" t="s">
        <v>524</v>
      </c>
      <c r="F43" s="148" t="s">
        <v>22</v>
      </c>
      <c r="G43" s="239">
        <v>42709</v>
      </c>
      <c r="H43" s="158"/>
      <c r="I43" s="152"/>
    </row>
    <row r="44" spans="1:9" s="159" customFormat="1" ht="17.25" customHeight="1">
      <c r="A44" s="90"/>
      <c r="B44" s="148"/>
      <c r="C44" s="166" t="s">
        <v>507</v>
      </c>
      <c r="D44" s="149"/>
      <c r="E44" s="149"/>
      <c r="F44" s="148"/>
      <c r="G44" s="239">
        <v>42709</v>
      </c>
      <c r="H44" s="158"/>
      <c r="I44" s="152"/>
    </row>
    <row r="45" spans="1:9" s="159" customFormat="1" ht="64.5" customHeight="1">
      <c r="A45" s="90" t="str">
        <f>IF(OR(B45&lt;&gt;"",D45&lt;&gt;""),"["&amp;TEXT($B$2,"##")&amp;"-"&amp;TEXT(ROW()-12,"##")&amp;"]","")</f>
        <v>[Post Management Module-33]</v>
      </c>
      <c r="B45" s="148" t="s">
        <v>508</v>
      </c>
      <c r="C45" s="148" t="s">
        <v>938</v>
      </c>
      <c r="D45" s="149" t="s">
        <v>503</v>
      </c>
      <c r="E45" s="149" t="s">
        <v>524</v>
      </c>
      <c r="F45" s="148" t="s">
        <v>22</v>
      </c>
      <c r="G45" s="239">
        <v>42709</v>
      </c>
      <c r="H45" s="158"/>
      <c r="I45" s="152"/>
    </row>
    <row r="46" spans="1:9" ht="38.25">
      <c r="A46" s="90" t="str">
        <f t="shared" ref="A46:A73" si="2">IF(OR(B46&lt;&gt;"",D46&lt;&gt;""),"["&amp;TEXT($B$2,"##")&amp;"-"&amp;TEXT(ROW()-11,"##")&amp;"]","")</f>
        <v>[Post Management Module-35]</v>
      </c>
      <c r="B46" s="90" t="s">
        <v>296</v>
      </c>
      <c r="C46" s="90" t="s">
        <v>381</v>
      </c>
      <c r="D46" s="95" t="s">
        <v>294</v>
      </c>
      <c r="E46" s="149" t="s">
        <v>524</v>
      </c>
      <c r="F46" s="90" t="s">
        <v>22</v>
      </c>
      <c r="G46" s="239">
        <v>42709</v>
      </c>
      <c r="H46" s="97"/>
      <c r="I46" s="93"/>
    </row>
    <row r="47" spans="1:9" ht="51">
      <c r="A47" s="90" t="str">
        <f t="shared" si="2"/>
        <v>[Post Management Module-36]</v>
      </c>
      <c r="B47" s="90" t="s">
        <v>297</v>
      </c>
      <c r="C47" s="90" t="s">
        <v>382</v>
      </c>
      <c r="D47" s="95" t="s">
        <v>294</v>
      </c>
      <c r="E47" s="149" t="s">
        <v>524</v>
      </c>
      <c r="F47" s="90" t="s">
        <v>22</v>
      </c>
      <c r="G47" s="239">
        <v>42709</v>
      </c>
      <c r="H47" s="97"/>
      <c r="I47" s="93"/>
    </row>
    <row r="48" spans="1:9" ht="51">
      <c r="A48" s="90" t="str">
        <f t="shared" si="2"/>
        <v>[Post Management Module-37]</v>
      </c>
      <c r="B48" s="90" t="s">
        <v>377</v>
      </c>
      <c r="C48" s="90" t="s">
        <v>383</v>
      </c>
      <c r="D48" s="95" t="s">
        <v>699</v>
      </c>
      <c r="E48" s="149" t="s">
        <v>524</v>
      </c>
      <c r="F48" s="90" t="s">
        <v>22</v>
      </c>
      <c r="G48" s="239">
        <v>42709</v>
      </c>
      <c r="H48" s="97"/>
      <c r="I48" s="93"/>
    </row>
    <row r="49" spans="1:9" ht="51">
      <c r="A49" s="90" t="str">
        <f t="shared" si="2"/>
        <v>[Post Management Module-38]</v>
      </c>
      <c r="B49" s="90" t="s">
        <v>690</v>
      </c>
      <c r="C49" s="90" t="s">
        <v>384</v>
      </c>
      <c r="D49" s="95" t="s">
        <v>379</v>
      </c>
      <c r="E49" s="149" t="s">
        <v>524</v>
      </c>
      <c r="F49" s="90" t="s">
        <v>22</v>
      </c>
      <c r="G49" s="239">
        <v>42709</v>
      </c>
      <c r="H49" s="97"/>
      <c r="I49" s="93"/>
    </row>
    <row r="50" spans="1:9" ht="51">
      <c r="A50" s="90" t="str">
        <f t="shared" si="2"/>
        <v>[Post Management Module-39]</v>
      </c>
      <c r="B50" s="90" t="s">
        <v>691</v>
      </c>
      <c r="C50" s="90" t="s">
        <v>385</v>
      </c>
      <c r="D50" s="95" t="s">
        <v>379</v>
      </c>
      <c r="E50" s="149" t="s">
        <v>524</v>
      </c>
      <c r="F50" s="90" t="s">
        <v>22</v>
      </c>
      <c r="G50" s="239">
        <v>42709</v>
      </c>
      <c r="H50" s="97"/>
      <c r="I50" s="93"/>
    </row>
    <row r="51" spans="1:9" ht="51">
      <c r="A51" s="90" t="str">
        <f t="shared" si="2"/>
        <v>[Post Management Module-40]</v>
      </c>
      <c r="B51" s="90" t="s">
        <v>380</v>
      </c>
      <c r="C51" s="90" t="s">
        <v>513</v>
      </c>
      <c r="D51" s="95" t="s">
        <v>699</v>
      </c>
      <c r="E51" s="149" t="s">
        <v>524</v>
      </c>
      <c r="F51" s="90" t="s">
        <v>22</v>
      </c>
      <c r="G51" s="239">
        <v>42709</v>
      </c>
      <c r="H51" s="97"/>
      <c r="I51" s="93"/>
    </row>
    <row r="52" spans="1:9" s="157" customFormat="1" ht="51">
      <c r="A52" s="154" t="str">
        <f t="shared" si="2"/>
        <v>[Post Management Module-41]</v>
      </c>
      <c r="B52" s="154" t="s">
        <v>687</v>
      </c>
      <c r="C52" s="154" t="s">
        <v>705</v>
      </c>
      <c r="D52" s="181" t="s">
        <v>294</v>
      </c>
      <c r="E52" s="181"/>
      <c r="F52" s="154" t="s">
        <v>22</v>
      </c>
      <c r="G52" s="239">
        <v>42709</v>
      </c>
      <c r="H52" s="155"/>
      <c r="I52" s="156"/>
    </row>
    <row r="53" spans="1:9" s="157" customFormat="1" ht="51">
      <c r="A53" s="154" t="str">
        <f t="shared" si="2"/>
        <v>[Post Management Module-42]</v>
      </c>
      <c r="B53" s="154" t="s">
        <v>688</v>
      </c>
      <c r="C53" s="154" t="s">
        <v>706</v>
      </c>
      <c r="D53" s="95" t="s">
        <v>699</v>
      </c>
      <c r="E53" s="181"/>
      <c r="F53" s="154" t="s">
        <v>22</v>
      </c>
      <c r="G53" s="239">
        <v>42709</v>
      </c>
      <c r="H53" s="155"/>
      <c r="I53" s="156"/>
    </row>
    <row r="54" spans="1:9" s="157" customFormat="1" ht="51">
      <c r="A54" s="154" t="str">
        <f t="shared" si="2"/>
        <v>[Post Management Module-43]</v>
      </c>
      <c r="B54" s="154" t="s">
        <v>689</v>
      </c>
      <c r="C54" s="154" t="s">
        <v>707</v>
      </c>
      <c r="D54" s="181" t="s">
        <v>379</v>
      </c>
      <c r="E54" s="181"/>
      <c r="F54" s="154" t="s">
        <v>22</v>
      </c>
      <c r="G54" s="239">
        <v>42709</v>
      </c>
      <c r="H54" s="155"/>
      <c r="I54" s="156"/>
    </row>
    <row r="55" spans="1:9" s="157" customFormat="1" ht="51">
      <c r="A55" s="154" t="str">
        <f t="shared" si="2"/>
        <v>[Post Management Module-44]</v>
      </c>
      <c r="B55" s="154" t="s">
        <v>692</v>
      </c>
      <c r="C55" s="154" t="s">
        <v>708</v>
      </c>
      <c r="D55" s="181" t="s">
        <v>294</v>
      </c>
      <c r="E55" s="181"/>
      <c r="F55" s="154" t="s">
        <v>22</v>
      </c>
      <c r="G55" s="239">
        <v>42709</v>
      </c>
      <c r="H55" s="155"/>
      <c r="I55" s="156"/>
    </row>
    <row r="56" spans="1:9" s="157" customFormat="1" ht="51">
      <c r="A56" s="154" t="str">
        <f t="shared" si="2"/>
        <v>[Post Management Module-45]</v>
      </c>
      <c r="B56" s="154" t="s">
        <v>714</v>
      </c>
      <c r="C56" s="154" t="s">
        <v>709</v>
      </c>
      <c r="D56" s="95" t="s">
        <v>699</v>
      </c>
      <c r="E56" s="181"/>
      <c r="F56" s="154" t="s">
        <v>22</v>
      </c>
      <c r="G56" s="239">
        <v>42709</v>
      </c>
      <c r="H56" s="155"/>
      <c r="I56" s="156"/>
    </row>
    <row r="57" spans="1:9" s="157" customFormat="1" ht="51">
      <c r="A57" s="154" t="str">
        <f t="shared" si="2"/>
        <v>[Post Management Module-46]</v>
      </c>
      <c r="B57" s="154" t="s">
        <v>693</v>
      </c>
      <c r="C57" s="154" t="s">
        <v>710</v>
      </c>
      <c r="D57" s="181" t="s">
        <v>379</v>
      </c>
      <c r="E57" s="181"/>
      <c r="F57" s="154" t="s">
        <v>22</v>
      </c>
      <c r="G57" s="239">
        <v>42709</v>
      </c>
      <c r="H57" s="155"/>
      <c r="I57" s="156"/>
    </row>
    <row r="58" spans="1:9" s="157" customFormat="1" ht="51">
      <c r="A58" s="154" t="str">
        <f t="shared" si="2"/>
        <v>[Post Management Module-47]</v>
      </c>
      <c r="B58" s="154" t="s">
        <v>696</v>
      </c>
      <c r="C58" s="154" t="s">
        <v>711</v>
      </c>
      <c r="D58" s="181" t="s">
        <v>294</v>
      </c>
      <c r="E58" s="181"/>
      <c r="F58" s="154" t="s">
        <v>22</v>
      </c>
      <c r="G58" s="239">
        <v>42709</v>
      </c>
      <c r="H58" s="155"/>
      <c r="I58" s="156"/>
    </row>
    <row r="59" spans="1:9" s="157" customFormat="1" ht="51">
      <c r="A59" s="154" t="str">
        <f t="shared" si="2"/>
        <v>[Post Management Module-48]</v>
      </c>
      <c r="B59" s="154" t="s">
        <v>697</v>
      </c>
      <c r="C59" s="154" t="s">
        <v>712</v>
      </c>
      <c r="D59" s="95" t="s">
        <v>699</v>
      </c>
      <c r="E59" s="181"/>
      <c r="F59" s="154" t="s">
        <v>22</v>
      </c>
      <c r="G59" s="239">
        <v>42709</v>
      </c>
      <c r="H59" s="155"/>
      <c r="I59" s="156"/>
    </row>
    <row r="60" spans="1:9" s="157" customFormat="1" ht="51">
      <c r="A60" s="154" t="str">
        <f t="shared" si="2"/>
        <v>[Post Management Module-49]</v>
      </c>
      <c r="B60" s="154" t="s">
        <v>698</v>
      </c>
      <c r="C60" s="154" t="s">
        <v>713</v>
      </c>
      <c r="D60" s="181" t="s">
        <v>379</v>
      </c>
      <c r="E60" s="181"/>
      <c r="F60" s="154" t="s">
        <v>22</v>
      </c>
      <c r="G60" s="239">
        <v>42709</v>
      </c>
      <c r="H60" s="155"/>
      <c r="I60" s="156"/>
    </row>
    <row r="61" spans="1:9" ht="127.5">
      <c r="A61" s="90" t="str">
        <f>IF(OR(B61&lt;&gt;"",D61&lt;&gt;""),"["&amp;TEXT($B$2,"##")&amp;"-"&amp;TEXT(ROW()-11,"##")&amp;"]","")</f>
        <v>[Post Management Module-50]</v>
      </c>
      <c r="B61" s="90" t="s">
        <v>504</v>
      </c>
      <c r="C61" s="90" t="s">
        <v>385</v>
      </c>
      <c r="D61" s="95" t="s">
        <v>522</v>
      </c>
      <c r="E61" s="149" t="s">
        <v>524</v>
      </c>
      <c r="F61" s="90" t="s">
        <v>22</v>
      </c>
      <c r="G61" s="239">
        <v>42709</v>
      </c>
      <c r="H61" s="97"/>
      <c r="I61" s="93"/>
    </row>
    <row r="62" spans="1:9">
      <c r="A62" s="90" t="str">
        <f>IF(OR(B62&lt;&gt;"",D62&lt;&gt;""),"["&amp;TEXT($B$2,"##")&amp;"-"&amp;TEXT(ROW()-11,"##")&amp;"]","")</f>
        <v>[Post Management Module-51]</v>
      </c>
      <c r="B62" s="90" t="s">
        <v>563</v>
      </c>
      <c r="C62" s="90" t="s">
        <v>564</v>
      </c>
      <c r="D62" s="95" t="s">
        <v>937</v>
      </c>
      <c r="E62" s="95" t="s">
        <v>524</v>
      </c>
      <c r="F62" s="90" t="s">
        <v>22</v>
      </c>
      <c r="G62" s="239">
        <v>42709</v>
      </c>
      <c r="H62" s="97"/>
      <c r="I62" s="93"/>
    </row>
    <row r="63" spans="1:9" s="171" customFormat="1" ht="25.5">
      <c r="A63" s="167" t="str">
        <f>IF(OR(B63&lt;&gt;"",D63&lt;&gt;""),"["&amp;TEXT($B$2,"##")&amp;"-"&amp;TEXT(ROW()-11,"##")&amp;"]","")</f>
        <v>[Post Management Module-52]</v>
      </c>
      <c r="B63" s="167" t="s">
        <v>565</v>
      </c>
      <c r="C63" s="167" t="s">
        <v>566</v>
      </c>
      <c r="D63" s="168" t="s">
        <v>943</v>
      </c>
      <c r="E63" s="168" t="s">
        <v>524</v>
      </c>
      <c r="F63" s="167" t="s">
        <v>22</v>
      </c>
      <c r="G63" s="239">
        <v>42709</v>
      </c>
      <c r="H63" s="169"/>
      <c r="I63" s="170"/>
    </row>
    <row r="64" spans="1:9" ht="30" customHeight="1">
      <c r="A64" s="90" t="str">
        <f t="shared" si="2"/>
        <v>[Post Management Module-53]</v>
      </c>
      <c r="B64" s="90" t="s">
        <v>509</v>
      </c>
      <c r="C64" s="90" t="s">
        <v>510</v>
      </c>
      <c r="D64" s="95" t="s">
        <v>511</v>
      </c>
      <c r="E64" s="149" t="s">
        <v>524</v>
      </c>
      <c r="F64" s="90" t="s">
        <v>22</v>
      </c>
      <c r="G64" s="239">
        <v>42709</v>
      </c>
      <c r="H64" s="97"/>
      <c r="I64" s="93"/>
    </row>
    <row r="65" spans="1:9" s="159" customFormat="1" ht="30" customHeight="1">
      <c r="A65" s="148" t="str">
        <f t="shared" si="2"/>
        <v>[Post Management Module-54]</v>
      </c>
      <c r="B65" s="148" t="s">
        <v>571</v>
      </c>
      <c r="C65" s="148" t="s">
        <v>572</v>
      </c>
      <c r="D65" s="149" t="s">
        <v>942</v>
      </c>
      <c r="E65" s="149" t="s">
        <v>524</v>
      </c>
      <c r="F65" s="148" t="s">
        <v>22</v>
      </c>
      <c r="G65" s="239">
        <v>42709</v>
      </c>
      <c r="H65" s="158"/>
      <c r="I65" s="152"/>
    </row>
    <row r="66" spans="1:9" s="159" customFormat="1" ht="30" customHeight="1">
      <c r="A66" s="148" t="str">
        <f t="shared" si="2"/>
        <v>[Post Management Module-55]</v>
      </c>
      <c r="B66" s="148" t="s">
        <v>573</v>
      </c>
      <c r="C66" s="148" t="s">
        <v>574</v>
      </c>
      <c r="D66" s="149" t="s">
        <v>942</v>
      </c>
      <c r="E66" s="149" t="s">
        <v>524</v>
      </c>
      <c r="F66" s="148" t="s">
        <v>22</v>
      </c>
      <c r="G66" s="239">
        <v>42709</v>
      </c>
      <c r="H66" s="158"/>
      <c r="I66" s="152"/>
    </row>
    <row r="67" spans="1:9" s="157" customFormat="1" ht="45" customHeight="1">
      <c r="A67" s="154" t="str">
        <f t="shared" si="2"/>
        <v>[Post Management Module-56]</v>
      </c>
      <c r="B67" s="154" t="s">
        <v>674</v>
      </c>
      <c r="C67" s="154" t="s">
        <v>679</v>
      </c>
      <c r="D67" s="181" t="s">
        <v>676</v>
      </c>
      <c r="E67" s="181" t="s">
        <v>524</v>
      </c>
      <c r="F67" s="154" t="s">
        <v>22</v>
      </c>
      <c r="G67" s="239">
        <v>42709</v>
      </c>
      <c r="H67" s="155"/>
      <c r="I67" s="156"/>
    </row>
    <row r="68" spans="1:9" s="157" customFormat="1" ht="38.25">
      <c r="A68" s="154" t="str">
        <f t="shared" si="2"/>
        <v>[Post Management Module-57]</v>
      </c>
      <c r="B68" s="154" t="s">
        <v>678</v>
      </c>
      <c r="C68" s="154" t="s">
        <v>680</v>
      </c>
      <c r="D68" s="181" t="s">
        <v>294</v>
      </c>
      <c r="E68" s="181" t="s">
        <v>524</v>
      </c>
      <c r="F68" s="154" t="s">
        <v>22</v>
      </c>
      <c r="G68" s="239">
        <v>42709</v>
      </c>
      <c r="H68" s="155"/>
      <c r="I68" s="156"/>
    </row>
    <row r="69" spans="1:9" ht="38.25">
      <c r="A69" s="90" t="str">
        <f t="shared" si="2"/>
        <v>[Post Management Module-58]</v>
      </c>
      <c r="B69" s="90" t="s">
        <v>301</v>
      </c>
      <c r="C69" s="90" t="s">
        <v>386</v>
      </c>
      <c r="D69" s="95" t="s">
        <v>298</v>
      </c>
      <c r="E69" s="149" t="s">
        <v>524</v>
      </c>
      <c r="F69" s="90" t="s">
        <v>22</v>
      </c>
      <c r="G69" s="239">
        <v>42709</v>
      </c>
      <c r="H69" s="97"/>
      <c r="I69" s="93"/>
    </row>
    <row r="70" spans="1:9">
      <c r="A70" s="90" t="str">
        <f t="shared" si="2"/>
        <v>[Post Management Module-59]</v>
      </c>
      <c r="B70" s="90" t="s">
        <v>300</v>
      </c>
      <c r="C70" s="90" t="s">
        <v>311</v>
      </c>
      <c r="D70" s="95" t="s">
        <v>299</v>
      </c>
      <c r="E70" s="149" t="s">
        <v>524</v>
      </c>
      <c r="F70" s="90" t="s">
        <v>22</v>
      </c>
      <c r="G70" s="239">
        <v>42709</v>
      </c>
      <c r="H70" s="97"/>
      <c r="I70" s="93"/>
    </row>
    <row r="71" spans="1:9" s="159" customFormat="1">
      <c r="A71" s="90" t="str">
        <f t="shared" si="2"/>
        <v>[Post Management Module-60]</v>
      </c>
      <c r="B71" s="148" t="s">
        <v>302</v>
      </c>
      <c r="C71" s="148" t="s">
        <v>312</v>
      </c>
      <c r="D71" s="149" t="s">
        <v>303</v>
      </c>
      <c r="E71" s="149" t="s">
        <v>524</v>
      </c>
      <c r="F71" s="148" t="s">
        <v>22</v>
      </c>
      <c r="G71" s="239">
        <v>42709</v>
      </c>
      <c r="H71" s="158"/>
      <c r="I71" s="152"/>
    </row>
    <row r="72" spans="1:9" s="159" customFormat="1" ht="38.25">
      <c r="A72" s="90" t="str">
        <f t="shared" si="2"/>
        <v>[Post Management Module-61]</v>
      </c>
      <c r="B72" s="148" t="s">
        <v>391</v>
      </c>
      <c r="C72" s="148" t="s">
        <v>392</v>
      </c>
      <c r="D72" s="149" t="s">
        <v>294</v>
      </c>
      <c r="E72" s="149" t="s">
        <v>524</v>
      </c>
      <c r="F72" s="148" t="s">
        <v>22</v>
      </c>
      <c r="G72" s="239">
        <v>42709</v>
      </c>
      <c r="H72" s="158"/>
      <c r="I72" s="152"/>
    </row>
    <row r="73" spans="1:9" s="159" customFormat="1" ht="40.5" customHeight="1">
      <c r="A73" s="90" t="str">
        <f t="shared" si="2"/>
        <v>[Post Management Module-62]</v>
      </c>
      <c r="B73" s="148" t="s">
        <v>304</v>
      </c>
      <c r="C73" s="148" t="s">
        <v>387</v>
      </c>
      <c r="D73" s="149" t="s">
        <v>305</v>
      </c>
      <c r="E73" s="149" t="s">
        <v>524</v>
      </c>
      <c r="F73" s="148" t="s">
        <v>22</v>
      </c>
      <c r="G73" s="239">
        <v>42709</v>
      </c>
      <c r="H73" s="158"/>
      <c r="I73" s="152"/>
    </row>
    <row r="74" spans="1:9" s="159" customFormat="1" ht="26.25" customHeight="1">
      <c r="A74" s="90" t="str">
        <f>IF(OR(B74&lt;&gt;"",D74&lt;&gt;""),"["&amp;TEXT($B$2,"##")&amp;"-"&amp;TEXT(ROW()-11,"##")&amp;"]","")</f>
        <v>[Post Management Module-63]</v>
      </c>
      <c r="B74" s="148" t="s">
        <v>393</v>
      </c>
      <c r="C74" s="148" t="s">
        <v>312</v>
      </c>
      <c r="D74" s="149" t="s">
        <v>394</v>
      </c>
      <c r="E74" s="149" t="s">
        <v>524</v>
      </c>
      <c r="F74" s="148" t="s">
        <v>22</v>
      </c>
      <c r="G74" s="239">
        <v>42709</v>
      </c>
      <c r="H74" s="158"/>
      <c r="I74" s="152"/>
    </row>
    <row r="75" spans="1:9" s="69" customFormat="1" ht="15.75" customHeight="1">
      <c r="A75" s="86"/>
      <c r="B75" s="86" t="s">
        <v>331</v>
      </c>
      <c r="C75" s="87"/>
      <c r="D75" s="87"/>
      <c r="E75" s="87"/>
      <c r="F75" s="87"/>
      <c r="G75" s="87"/>
      <c r="H75" s="88"/>
      <c r="I75" s="89"/>
    </row>
    <row r="76" spans="1:9" s="165" customFormat="1" ht="15.75" customHeight="1">
      <c r="A76" s="160"/>
      <c r="B76" s="160"/>
      <c r="C76" s="161" t="s">
        <v>512</v>
      </c>
      <c r="D76" s="161"/>
      <c r="E76" s="161"/>
      <c r="F76" s="161"/>
      <c r="G76" s="161"/>
      <c r="H76" s="162"/>
      <c r="I76" s="163"/>
    </row>
    <row r="77" spans="1:9" s="171" customFormat="1" ht="89.25">
      <c r="A77" s="167" t="str">
        <f>IF(OR(B77&lt;&gt;"",D77&lt;&gt;""),"["&amp;TEXT($B$2,"##")&amp;"-"&amp;TEXT(ROW()-13,"##")&amp;"]","")</f>
        <v>[Post Management Module-64]</v>
      </c>
      <c r="B77" s="167" t="s">
        <v>515</v>
      </c>
      <c r="C77" s="167" t="s">
        <v>513</v>
      </c>
      <c r="D77" s="168" t="s">
        <v>514</v>
      </c>
      <c r="E77" s="168" t="s">
        <v>524</v>
      </c>
      <c r="F77" s="167" t="s">
        <v>22</v>
      </c>
      <c r="G77" s="239">
        <v>42709</v>
      </c>
      <c r="H77" s="169"/>
      <c r="I77" s="170"/>
    </row>
    <row r="78" spans="1:9" s="171" customFormat="1">
      <c r="A78" s="167" t="str">
        <f t="shared" ref="A78:A79" si="3">IF(OR(B78&lt;&gt;"",D78&lt;&gt;""),"["&amp;TEXT($B$2,"##")&amp;"-"&amp;TEXT(ROW()-13,"##")&amp;"]","")</f>
        <v>[Post Management Module-65]</v>
      </c>
      <c r="B78" s="167" t="s">
        <v>567</v>
      </c>
      <c r="C78" s="167" t="s">
        <v>568</v>
      </c>
      <c r="D78" s="168" t="s">
        <v>945</v>
      </c>
      <c r="E78" s="168" t="s">
        <v>524</v>
      </c>
      <c r="F78" s="167" t="s">
        <v>22</v>
      </c>
      <c r="G78" s="239">
        <v>42709</v>
      </c>
      <c r="H78" s="169"/>
      <c r="I78" s="170"/>
    </row>
    <row r="79" spans="1:9" s="171" customFormat="1">
      <c r="A79" s="167" t="str">
        <f t="shared" si="3"/>
        <v>[Post Management Module-66]</v>
      </c>
      <c r="B79" s="167" t="s">
        <v>569</v>
      </c>
      <c r="C79" s="167" t="s">
        <v>570</v>
      </c>
      <c r="D79" s="168" t="s">
        <v>939</v>
      </c>
      <c r="E79" s="168" t="s">
        <v>524</v>
      </c>
      <c r="F79" s="167" t="s">
        <v>22</v>
      </c>
      <c r="G79" s="239">
        <v>42709</v>
      </c>
      <c r="H79" s="169"/>
      <c r="I79" s="170"/>
    </row>
    <row r="80" spans="1:9">
      <c r="A80" s="90" t="str">
        <f>IF(OR(B80&lt;&gt;"",D80&lt;&gt;""),"["&amp;TEXT($B$2,"##")&amp;"-"&amp;TEXT(ROW()-11,"##")&amp;"]","")</f>
        <v>[Post Management Module-69]</v>
      </c>
      <c r="B80" s="90" t="s">
        <v>563</v>
      </c>
      <c r="C80" s="90" t="s">
        <v>564</v>
      </c>
      <c r="D80" s="95" t="s">
        <v>937</v>
      </c>
      <c r="E80" s="95" t="s">
        <v>524</v>
      </c>
      <c r="F80" s="90" t="s">
        <v>22</v>
      </c>
      <c r="G80" s="239">
        <v>42709</v>
      </c>
      <c r="H80" s="97"/>
      <c r="I80" s="93"/>
    </row>
    <row r="81" spans="1:9" s="171" customFormat="1" ht="25.5">
      <c r="A81" s="167" t="str">
        <f>IF(OR(B81&lt;&gt;"",D81&lt;&gt;""),"["&amp;TEXT($B$2,"##")&amp;"-"&amp;TEXT(ROW()-11,"##")&amp;"]","")</f>
        <v>[Post Management Module-70]</v>
      </c>
      <c r="B81" s="167" t="s">
        <v>565</v>
      </c>
      <c r="C81" s="167" t="s">
        <v>566</v>
      </c>
      <c r="D81" s="168" t="s">
        <v>943</v>
      </c>
      <c r="E81" s="168" t="s">
        <v>524</v>
      </c>
      <c r="F81" s="167" t="s">
        <v>22</v>
      </c>
      <c r="G81" s="239">
        <v>42709</v>
      </c>
      <c r="H81" s="169"/>
      <c r="I81" s="170"/>
    </row>
    <row r="82" spans="1:9" s="159" customFormat="1" ht="54.75" customHeight="1">
      <c r="A82" s="90" t="str">
        <f>IF(OR(B82&lt;&gt;"",D82&lt;&gt;""),"["&amp;TEXT($B$2,"##")&amp;"-"&amp;TEXT(ROW()-13,"##")&amp;"]","")</f>
        <v>[Post Management Module-69]</v>
      </c>
      <c r="B82" s="148" t="s">
        <v>395</v>
      </c>
      <c r="C82" s="148" t="s">
        <v>388</v>
      </c>
      <c r="D82" s="149" t="s">
        <v>396</v>
      </c>
      <c r="E82" s="168" t="s">
        <v>524</v>
      </c>
      <c r="F82" s="148" t="s">
        <v>22</v>
      </c>
      <c r="G82" s="239">
        <v>42709</v>
      </c>
      <c r="H82" s="158"/>
      <c r="I82" s="152"/>
    </row>
    <row r="83" spans="1:9" s="157" customFormat="1" ht="54.75" customHeight="1">
      <c r="A83" s="154" t="str">
        <f>IF(OR(B83&lt;&gt;"",D83&lt;&gt;""),"["&amp;TEXT($B$2,"##")&amp;"-"&amp;TEXT(ROW()-13,"##")&amp;"]","")</f>
        <v>[Post Management Module-70]</v>
      </c>
      <c r="B83" s="154" t="s">
        <v>685</v>
      </c>
      <c r="C83" s="154" t="s">
        <v>686</v>
      </c>
      <c r="D83" s="181" t="s">
        <v>306</v>
      </c>
      <c r="E83" s="182"/>
      <c r="F83" s="154" t="s">
        <v>22</v>
      </c>
      <c r="G83" s="239">
        <v>42709</v>
      </c>
      <c r="H83" s="155"/>
      <c r="I83" s="156"/>
    </row>
    <row r="84" spans="1:9" s="157" customFormat="1" ht="54.75" customHeight="1">
      <c r="A84" s="154" t="str">
        <f>IF(OR(B84&lt;&gt;"",D84&lt;&gt;""),"["&amp;TEXT($B$2,"##")&amp;"-"&amp;TEXT(ROW()-13,"##")&amp;"]","")</f>
        <v>[Post Management Module-71]</v>
      </c>
      <c r="B84" s="154" t="s">
        <v>694</v>
      </c>
      <c r="C84" s="154" t="s">
        <v>695</v>
      </c>
      <c r="D84" s="181" t="s">
        <v>306</v>
      </c>
      <c r="E84" s="182"/>
      <c r="F84" s="154" t="s">
        <v>22</v>
      </c>
      <c r="G84" s="239">
        <v>42709</v>
      </c>
      <c r="H84" s="155"/>
      <c r="I84" s="156"/>
    </row>
    <row r="85" spans="1:9" s="157" customFormat="1" ht="54.75" customHeight="1">
      <c r="A85" s="154" t="str">
        <f>IF(OR(B85&lt;&gt;"",D85&lt;&gt;""),"["&amp;TEXT($B$2,"##")&amp;"-"&amp;TEXT(ROW()-13,"##")&amp;"]","")</f>
        <v>[Post Management Module-72]</v>
      </c>
      <c r="B85" s="154" t="s">
        <v>700</v>
      </c>
      <c r="C85" s="154" t="s">
        <v>701</v>
      </c>
      <c r="D85" s="181" t="s">
        <v>306</v>
      </c>
      <c r="E85" s="182"/>
      <c r="F85" s="154" t="s">
        <v>22</v>
      </c>
      <c r="G85" s="239">
        <v>42709</v>
      </c>
      <c r="H85" s="155"/>
      <c r="I85" s="156"/>
    </row>
    <row r="86" spans="1:9" s="159" customFormat="1" ht="54.75" customHeight="1">
      <c r="A86" s="90" t="str">
        <f>IF(OR(B86&lt;&gt;"",D86&lt;&gt;""),"["&amp;TEXT($B$2,"##")&amp;"-"&amp;TEXT(ROW()-13,"##")&amp;"]","")</f>
        <v>[Post Management Module-73]</v>
      </c>
      <c r="B86" s="148" t="s">
        <v>307</v>
      </c>
      <c r="C86" s="148" t="s">
        <v>389</v>
      </c>
      <c r="D86" s="149" t="s">
        <v>306</v>
      </c>
      <c r="E86" s="168" t="s">
        <v>524</v>
      </c>
      <c r="F86" s="148" t="s">
        <v>22</v>
      </c>
      <c r="G86" s="239">
        <v>42709</v>
      </c>
      <c r="H86" s="158"/>
      <c r="I86" s="152"/>
    </row>
    <row r="87" spans="1:9" ht="30" customHeight="1">
      <c r="A87" s="90" t="str">
        <f>IF(OR(B87&lt;&gt;"",D87&lt;&gt;""),"["&amp;TEXT($B$2,"##")&amp;"-"&amp;TEXT(ROW()-11,"##")&amp;"]","")</f>
        <v>[Post Management Module-76]</v>
      </c>
      <c r="B87" s="90" t="s">
        <v>516</v>
      </c>
      <c r="C87" s="90" t="s">
        <v>510</v>
      </c>
      <c r="D87" s="95" t="s">
        <v>511</v>
      </c>
      <c r="E87" s="168" t="s">
        <v>524</v>
      </c>
      <c r="F87" s="90" t="s">
        <v>22</v>
      </c>
      <c r="G87" s="239">
        <v>42709</v>
      </c>
      <c r="H87" s="97"/>
      <c r="I87" s="93"/>
    </row>
    <row r="88" spans="1:9" s="159" customFormat="1" ht="30" customHeight="1">
      <c r="A88" s="148" t="str">
        <f t="shared" ref="A88:A89" si="4">IF(OR(B88&lt;&gt;"",D88&lt;&gt;""),"["&amp;TEXT($B$2,"##")&amp;"-"&amp;TEXT(ROW()-11,"##")&amp;"]","")</f>
        <v>[Post Management Module-77]</v>
      </c>
      <c r="B88" s="148" t="s">
        <v>571</v>
      </c>
      <c r="C88" s="148" t="s">
        <v>572</v>
      </c>
      <c r="D88" s="149" t="s">
        <v>942</v>
      </c>
      <c r="E88" s="149" t="s">
        <v>524</v>
      </c>
      <c r="F88" s="148" t="s">
        <v>22</v>
      </c>
      <c r="G88" s="239">
        <v>42709</v>
      </c>
      <c r="H88" s="158"/>
      <c r="I88" s="152"/>
    </row>
    <row r="89" spans="1:9" s="159" customFormat="1" ht="30" customHeight="1">
      <c r="A89" s="148" t="str">
        <f t="shared" si="4"/>
        <v>[Post Management Module-78]</v>
      </c>
      <c r="B89" s="148" t="s">
        <v>573</v>
      </c>
      <c r="C89" s="148" t="s">
        <v>574</v>
      </c>
      <c r="D89" s="149" t="s">
        <v>942</v>
      </c>
      <c r="E89" s="149" t="s">
        <v>524</v>
      </c>
      <c r="F89" s="148" t="s">
        <v>22</v>
      </c>
      <c r="G89" s="239">
        <v>42709</v>
      </c>
      <c r="H89" s="158"/>
      <c r="I89" s="152"/>
    </row>
    <row r="90" spans="1:9" s="159" customFormat="1" ht="54.75" customHeight="1">
      <c r="A90" s="90" t="str">
        <f>IF(OR(B90&lt;&gt;"",D90&lt;&gt;""),"["&amp;TEXT($B$2,"##")&amp;"-"&amp;TEXT(ROW()-13,"##")&amp;"]","")</f>
        <v>[Post Management Module-77]</v>
      </c>
      <c r="B90" s="148" t="s">
        <v>397</v>
      </c>
      <c r="C90" s="148" t="s">
        <v>388</v>
      </c>
      <c r="D90" s="149" t="s">
        <v>396</v>
      </c>
      <c r="E90" s="168" t="s">
        <v>524</v>
      </c>
      <c r="F90" s="148" t="s">
        <v>22</v>
      </c>
      <c r="G90" s="239">
        <v>42709</v>
      </c>
      <c r="H90" s="158"/>
      <c r="I90" s="152"/>
    </row>
    <row r="91" spans="1:9" s="159" customFormat="1" ht="54.75" customHeight="1">
      <c r="A91" s="90" t="str">
        <f>IF(OR(B91&lt;&gt;"",D91&lt;&gt;""),"["&amp;TEXT($B$2,"##")&amp;"-"&amp;TEXT(ROW()-13,"##")&amp;"]","")</f>
        <v>[Post Management Module-78]</v>
      </c>
      <c r="B91" s="148" t="s">
        <v>308</v>
      </c>
      <c r="C91" s="148" t="s">
        <v>390</v>
      </c>
      <c r="D91" s="149" t="s">
        <v>309</v>
      </c>
      <c r="E91" s="168" t="s">
        <v>524</v>
      </c>
      <c r="F91" s="148" t="s">
        <v>22</v>
      </c>
      <c r="G91" s="239">
        <v>42709</v>
      </c>
      <c r="H91" s="158"/>
      <c r="I91" s="152"/>
    </row>
    <row r="92" spans="1:9" s="159" customFormat="1" ht="54.75" customHeight="1">
      <c r="A92" s="90" t="str">
        <f t="shared" ref="A92:A93" si="5">IF(OR(B92&lt;&gt;"",D92&lt;&gt;""),"["&amp;TEXT($B$2,"##")&amp;"-"&amp;TEXT(ROW()-13,"##")&amp;"]","")</f>
        <v>[Post Management Module-79]</v>
      </c>
      <c r="B92" s="148" t="s">
        <v>310</v>
      </c>
      <c r="C92" s="148" t="s">
        <v>311</v>
      </c>
      <c r="D92" s="149" t="s">
        <v>313</v>
      </c>
      <c r="E92" s="168" t="s">
        <v>524</v>
      </c>
      <c r="F92" s="148" t="s">
        <v>22</v>
      </c>
      <c r="G92" s="239">
        <v>42709</v>
      </c>
      <c r="H92" s="158"/>
      <c r="I92" s="152"/>
    </row>
    <row r="93" spans="1:9" s="159" customFormat="1" ht="54.75" customHeight="1">
      <c r="A93" s="90" t="str">
        <f t="shared" si="5"/>
        <v>[Post Management Module-80]</v>
      </c>
      <c r="B93" s="148" t="s">
        <v>314</v>
      </c>
      <c r="C93" s="148" t="s">
        <v>315</v>
      </c>
      <c r="D93" s="149" t="s">
        <v>316</v>
      </c>
      <c r="E93" s="168" t="s">
        <v>524</v>
      </c>
      <c r="F93" s="148" t="s">
        <v>22</v>
      </c>
      <c r="G93" s="239">
        <v>42709</v>
      </c>
      <c r="H93" s="158"/>
      <c r="I93" s="152"/>
    </row>
    <row r="94" spans="1:9" s="159" customFormat="1" ht="26.25" customHeight="1">
      <c r="A94" s="90" t="str">
        <f>IF(OR(B94&lt;&gt;"",D94&lt;&gt;""),"["&amp;TEXT($B$2,"##")&amp;"-"&amp;TEXT(ROW()-13,"##")&amp;"]","")</f>
        <v>[Post Management Module-81]</v>
      </c>
      <c r="B94" s="148" t="s">
        <v>517</v>
      </c>
      <c r="C94" s="148" t="s">
        <v>315</v>
      </c>
      <c r="D94" s="149" t="s">
        <v>518</v>
      </c>
      <c r="E94" s="168" t="s">
        <v>524</v>
      </c>
      <c r="F94" s="148" t="s">
        <v>22</v>
      </c>
      <c r="G94" s="239">
        <v>42709</v>
      </c>
      <c r="H94" s="158"/>
      <c r="I94" s="152"/>
    </row>
    <row r="95" spans="1:9" s="159" customFormat="1" ht="17.25" customHeight="1">
      <c r="A95" s="90"/>
      <c r="B95" s="148"/>
      <c r="C95" s="166" t="s">
        <v>519</v>
      </c>
      <c r="D95" s="149"/>
      <c r="E95" s="149"/>
      <c r="F95" s="148"/>
      <c r="G95" s="239">
        <v>42709</v>
      </c>
      <c r="H95" s="158"/>
      <c r="I95" s="152"/>
    </row>
    <row r="96" spans="1:9" s="171" customFormat="1" ht="89.25">
      <c r="A96" s="167" t="str">
        <f>IF(OR(B96&lt;&gt;"",D96&lt;&gt;""),"["&amp;TEXT($B$2,"##")&amp;"-"&amp;TEXT(ROW()-13,"##")&amp;"]","")</f>
        <v>[Post Management Module-83]</v>
      </c>
      <c r="B96" s="167" t="s">
        <v>520</v>
      </c>
      <c r="C96" s="167" t="s">
        <v>513</v>
      </c>
      <c r="D96" s="168" t="s">
        <v>521</v>
      </c>
      <c r="E96" s="168" t="s">
        <v>524</v>
      </c>
      <c r="F96" s="167" t="s">
        <v>22</v>
      </c>
      <c r="G96" s="239">
        <v>42709</v>
      </c>
      <c r="H96" s="169"/>
      <c r="I96" s="170"/>
    </row>
    <row r="97" spans="1:9" s="171" customFormat="1">
      <c r="A97" s="167" t="str">
        <f t="shared" ref="A97:A98" si="6">IF(OR(B97&lt;&gt;"",D97&lt;&gt;""),"["&amp;TEXT($B$2,"##")&amp;"-"&amp;TEXT(ROW()-13,"##")&amp;"]","")</f>
        <v>[Post Management Module-84]</v>
      </c>
      <c r="B97" s="167" t="s">
        <v>567</v>
      </c>
      <c r="C97" s="167" t="s">
        <v>568</v>
      </c>
      <c r="D97" s="168" t="s">
        <v>945</v>
      </c>
      <c r="E97" s="168" t="s">
        <v>524</v>
      </c>
      <c r="F97" s="167" t="s">
        <v>22</v>
      </c>
      <c r="G97" s="239">
        <v>42709</v>
      </c>
      <c r="H97" s="169"/>
      <c r="I97" s="170"/>
    </row>
    <row r="98" spans="1:9" s="171" customFormat="1">
      <c r="A98" s="167" t="str">
        <f t="shared" si="6"/>
        <v>[Post Management Module-85]</v>
      </c>
      <c r="B98" s="167" t="s">
        <v>569</v>
      </c>
      <c r="C98" s="167" t="s">
        <v>570</v>
      </c>
      <c r="D98" s="168" t="s">
        <v>939</v>
      </c>
      <c r="E98" s="168" t="s">
        <v>524</v>
      </c>
      <c r="F98" s="167" t="s">
        <v>22</v>
      </c>
      <c r="G98" s="239">
        <v>42709</v>
      </c>
      <c r="H98" s="169"/>
      <c r="I98" s="170"/>
    </row>
    <row r="99" spans="1:9">
      <c r="A99" s="90" t="str">
        <f>IF(OR(B99&lt;&gt;"",D99&lt;&gt;""),"["&amp;TEXT($B$2,"##")&amp;"-"&amp;TEXT(ROW()-11,"##")&amp;"]","")</f>
        <v>[Post Management Module-88]</v>
      </c>
      <c r="B99" s="90" t="s">
        <v>563</v>
      </c>
      <c r="C99" s="90" t="s">
        <v>564</v>
      </c>
      <c r="D99" s="95" t="s">
        <v>937</v>
      </c>
      <c r="E99" s="95" t="s">
        <v>524</v>
      </c>
      <c r="F99" s="90" t="s">
        <v>22</v>
      </c>
      <c r="G99" s="239">
        <v>42709</v>
      </c>
      <c r="H99" s="97"/>
      <c r="I99" s="93"/>
    </row>
    <row r="100" spans="1:9" s="171" customFormat="1" ht="25.5">
      <c r="A100" s="167" t="str">
        <f>IF(OR(B100&lt;&gt;"",D100&lt;&gt;""),"["&amp;TEXT($B$2,"##")&amp;"-"&amp;TEXT(ROW()-11,"##")&amp;"]","")</f>
        <v>[Post Management Module-89]</v>
      </c>
      <c r="B100" s="167" t="s">
        <v>565</v>
      </c>
      <c r="C100" s="167" t="s">
        <v>566</v>
      </c>
      <c r="D100" s="168" t="s">
        <v>943</v>
      </c>
      <c r="E100" s="168" t="s">
        <v>524</v>
      </c>
      <c r="F100" s="167" t="s">
        <v>22</v>
      </c>
      <c r="G100" s="239">
        <v>42709</v>
      </c>
      <c r="H100" s="169"/>
      <c r="I100" s="170"/>
    </row>
    <row r="101" spans="1:9" s="159" customFormat="1" ht="54.75" customHeight="1">
      <c r="A101" s="90" t="str">
        <f>IF(OR(B101&lt;&gt;"",D101&lt;&gt;""),"["&amp;TEXT($B$2,"##")&amp;"-"&amp;TEXT(ROW()-13,"##")&amp;"]","")</f>
        <v>[Post Management Module-88]</v>
      </c>
      <c r="B101" s="148" t="s">
        <v>395</v>
      </c>
      <c r="C101" s="148" t="s">
        <v>388</v>
      </c>
      <c r="D101" s="149" t="s">
        <v>396</v>
      </c>
      <c r="E101" s="168" t="s">
        <v>524</v>
      </c>
      <c r="F101" s="148" t="s">
        <v>22</v>
      </c>
      <c r="G101" s="239">
        <v>42709</v>
      </c>
      <c r="H101" s="158"/>
      <c r="I101" s="152"/>
    </row>
    <row r="102" spans="1:9" s="157" customFormat="1" ht="54.75" customHeight="1">
      <c r="A102" s="154" t="str">
        <f>IF(OR(B102&lt;&gt;"",D102&lt;&gt;""),"["&amp;TEXT($B$2,"##")&amp;"-"&amp;TEXT(ROW()-13,"##")&amp;"]","")</f>
        <v>[Post Management Module-89]</v>
      </c>
      <c r="B102" s="154" t="s">
        <v>685</v>
      </c>
      <c r="C102" s="154" t="s">
        <v>686</v>
      </c>
      <c r="D102" s="181" t="s">
        <v>306</v>
      </c>
      <c r="E102" s="182"/>
      <c r="F102" s="154" t="s">
        <v>22</v>
      </c>
      <c r="G102" s="239">
        <v>42709</v>
      </c>
      <c r="H102" s="155"/>
      <c r="I102" s="156"/>
    </row>
    <row r="103" spans="1:9" s="157" customFormat="1" ht="54.75" customHeight="1">
      <c r="A103" s="154" t="str">
        <f>IF(OR(B103&lt;&gt;"",D103&lt;&gt;""),"["&amp;TEXT($B$2,"##")&amp;"-"&amp;TEXT(ROW()-13,"##")&amp;"]","")</f>
        <v>[Post Management Module-90]</v>
      </c>
      <c r="B103" s="154" t="s">
        <v>694</v>
      </c>
      <c r="C103" s="154" t="s">
        <v>695</v>
      </c>
      <c r="D103" s="181" t="s">
        <v>306</v>
      </c>
      <c r="E103" s="182"/>
      <c r="F103" s="154" t="s">
        <v>22</v>
      </c>
      <c r="G103" s="239">
        <v>42709</v>
      </c>
      <c r="H103" s="155"/>
      <c r="I103" s="156"/>
    </row>
    <row r="104" spans="1:9" s="157" customFormat="1" ht="54.75" customHeight="1">
      <c r="A104" s="154" t="str">
        <f>IF(OR(B104&lt;&gt;"",D104&lt;&gt;""),"["&amp;TEXT($B$2,"##")&amp;"-"&amp;TEXT(ROW()-13,"##")&amp;"]","")</f>
        <v>[Post Management Module-91]</v>
      </c>
      <c r="B104" s="154" t="s">
        <v>700</v>
      </c>
      <c r="C104" s="154" t="s">
        <v>701</v>
      </c>
      <c r="D104" s="181" t="s">
        <v>306</v>
      </c>
      <c r="E104" s="182"/>
      <c r="F104" s="154" t="s">
        <v>22</v>
      </c>
      <c r="G104" s="239">
        <v>42709</v>
      </c>
      <c r="H104" s="155"/>
      <c r="I104" s="156"/>
    </row>
    <row r="105" spans="1:9" s="159" customFormat="1" ht="54.75" customHeight="1">
      <c r="A105" s="90" t="str">
        <f>IF(OR(B105&lt;&gt;"",D105&lt;&gt;""),"["&amp;TEXT($B$2,"##")&amp;"-"&amp;TEXT(ROW()-13,"##")&amp;"]","")</f>
        <v>[Post Management Module-92]</v>
      </c>
      <c r="B105" s="148" t="s">
        <v>307</v>
      </c>
      <c r="C105" s="148" t="s">
        <v>389</v>
      </c>
      <c r="D105" s="149" t="s">
        <v>306</v>
      </c>
      <c r="E105" s="168" t="s">
        <v>524</v>
      </c>
      <c r="F105" s="148" t="s">
        <v>22</v>
      </c>
      <c r="G105" s="239">
        <v>42709</v>
      </c>
      <c r="H105" s="158"/>
      <c r="I105" s="152"/>
    </row>
    <row r="106" spans="1:9" ht="30" customHeight="1">
      <c r="A106" s="90" t="str">
        <f>IF(OR(B106&lt;&gt;"",D106&lt;&gt;""),"["&amp;TEXT($B$2,"##")&amp;"-"&amp;TEXT(ROW()-11,"##")&amp;"]","")</f>
        <v>[Post Management Module-95]</v>
      </c>
      <c r="B106" s="90" t="s">
        <v>516</v>
      </c>
      <c r="C106" s="90" t="s">
        <v>510</v>
      </c>
      <c r="D106" s="95" t="s">
        <v>511</v>
      </c>
      <c r="E106" s="168" t="s">
        <v>524</v>
      </c>
      <c r="F106" s="90" t="s">
        <v>22</v>
      </c>
      <c r="G106" s="239">
        <v>42709</v>
      </c>
      <c r="H106" s="97"/>
      <c r="I106" s="93"/>
    </row>
    <row r="107" spans="1:9" s="159" customFormat="1" ht="30" customHeight="1">
      <c r="A107" s="148" t="str">
        <f t="shared" ref="A107:A108" si="7">IF(OR(B107&lt;&gt;"",D107&lt;&gt;""),"["&amp;TEXT($B$2,"##")&amp;"-"&amp;TEXT(ROW()-11,"##")&amp;"]","")</f>
        <v>[Post Management Module-96]</v>
      </c>
      <c r="B107" s="148" t="s">
        <v>571</v>
      </c>
      <c r="C107" s="148" t="s">
        <v>572</v>
      </c>
      <c r="D107" s="149" t="s">
        <v>942</v>
      </c>
      <c r="E107" s="149" t="s">
        <v>524</v>
      </c>
      <c r="F107" s="148" t="s">
        <v>22</v>
      </c>
      <c r="G107" s="239">
        <v>42709</v>
      </c>
      <c r="H107" s="158"/>
      <c r="I107" s="152"/>
    </row>
    <row r="108" spans="1:9" s="159" customFormat="1" ht="30" customHeight="1">
      <c r="A108" s="148" t="str">
        <f t="shared" si="7"/>
        <v>[Post Management Module-97]</v>
      </c>
      <c r="B108" s="148" t="s">
        <v>573</v>
      </c>
      <c r="C108" s="148" t="s">
        <v>574</v>
      </c>
      <c r="D108" s="149" t="s">
        <v>942</v>
      </c>
      <c r="E108" s="149" t="s">
        <v>524</v>
      </c>
      <c r="F108" s="148" t="s">
        <v>22</v>
      </c>
      <c r="G108" s="239">
        <v>42709</v>
      </c>
      <c r="H108" s="158"/>
      <c r="I108" s="152"/>
    </row>
    <row r="109" spans="1:9" s="159" customFormat="1" ht="54.75" customHeight="1">
      <c r="A109" s="90" t="str">
        <f>IF(OR(B109&lt;&gt;"",D109&lt;&gt;""),"["&amp;TEXT($B$2,"##")&amp;"-"&amp;TEXT(ROW()-13,"##")&amp;"]","")</f>
        <v>[Post Management Module-96]</v>
      </c>
      <c r="B109" s="148" t="s">
        <v>397</v>
      </c>
      <c r="C109" s="148" t="s">
        <v>388</v>
      </c>
      <c r="D109" s="149" t="s">
        <v>396</v>
      </c>
      <c r="E109" s="168" t="s">
        <v>524</v>
      </c>
      <c r="F109" s="148" t="s">
        <v>22</v>
      </c>
      <c r="G109" s="239">
        <v>42709</v>
      </c>
      <c r="H109" s="158"/>
      <c r="I109" s="152"/>
    </row>
    <row r="110" spans="1:9" s="159" customFormat="1" ht="54.75" customHeight="1">
      <c r="A110" s="90" t="str">
        <f>IF(OR(B110&lt;&gt;"",D110&lt;&gt;""),"["&amp;TEXT($B$2,"##")&amp;"-"&amp;TEXT(ROW()-13,"##")&amp;"]","")</f>
        <v>[Post Management Module-97]</v>
      </c>
      <c r="B110" s="148" t="s">
        <v>308</v>
      </c>
      <c r="C110" s="148" t="s">
        <v>390</v>
      </c>
      <c r="D110" s="149" t="s">
        <v>309</v>
      </c>
      <c r="E110" s="168" t="s">
        <v>524</v>
      </c>
      <c r="F110" s="148" t="s">
        <v>22</v>
      </c>
      <c r="G110" s="239">
        <v>42709</v>
      </c>
      <c r="H110" s="158"/>
      <c r="I110" s="152"/>
    </row>
    <row r="111" spans="1:9" s="159" customFormat="1" ht="54.75" customHeight="1">
      <c r="A111" s="90" t="str">
        <f t="shared" ref="A111:A112" si="8">IF(OR(B111&lt;&gt;"",D111&lt;&gt;""),"["&amp;TEXT($B$2,"##")&amp;"-"&amp;TEXT(ROW()-13,"##")&amp;"]","")</f>
        <v>[Post Management Module-98]</v>
      </c>
      <c r="B111" s="148" t="s">
        <v>310</v>
      </c>
      <c r="C111" s="148" t="s">
        <v>311</v>
      </c>
      <c r="D111" s="149" t="s">
        <v>313</v>
      </c>
      <c r="E111" s="168" t="s">
        <v>524</v>
      </c>
      <c r="F111" s="148" t="s">
        <v>22</v>
      </c>
      <c r="G111" s="239">
        <v>42709</v>
      </c>
      <c r="H111" s="158"/>
      <c r="I111" s="152"/>
    </row>
    <row r="112" spans="1:9" s="159" customFormat="1" ht="54.75" customHeight="1">
      <c r="A112" s="90" t="str">
        <f t="shared" si="8"/>
        <v>[Post Management Module-99]</v>
      </c>
      <c r="B112" s="148" t="s">
        <v>314</v>
      </c>
      <c r="C112" s="148" t="s">
        <v>315</v>
      </c>
      <c r="D112" s="149" t="s">
        <v>316</v>
      </c>
      <c r="E112" s="168" t="s">
        <v>524</v>
      </c>
      <c r="F112" s="148" t="s">
        <v>22</v>
      </c>
      <c r="G112" s="239">
        <v>42709</v>
      </c>
      <c r="H112" s="158"/>
      <c r="I112" s="152"/>
    </row>
    <row r="113" spans="1:9" s="159" customFormat="1" ht="26.25" customHeight="1">
      <c r="A113" s="90" t="str">
        <f>IF(OR(B113&lt;&gt;"",D113&lt;&gt;""),"["&amp;TEXT($B$2,"##")&amp;"-"&amp;TEXT(ROW()-13,"##")&amp;"]","")</f>
        <v>[Post Management Module-100]</v>
      </c>
      <c r="B113" s="148" t="s">
        <v>517</v>
      </c>
      <c r="C113" s="148" t="s">
        <v>315</v>
      </c>
      <c r="D113" s="149" t="s">
        <v>518</v>
      </c>
      <c r="E113" s="168" t="s">
        <v>524</v>
      </c>
      <c r="F113" s="148" t="s">
        <v>22</v>
      </c>
      <c r="G113" s="239">
        <v>42709</v>
      </c>
      <c r="H113" s="158"/>
      <c r="I113" s="152"/>
    </row>
    <row r="116" spans="1:9" ht="27">
      <c r="B116" s="172" t="s">
        <v>523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6" workbookViewId="0">
      <selection activeCell="A34" sqref="A34:C34"/>
    </sheetView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4" t="s">
        <v>59</v>
      </c>
    </row>
    <row r="2" spans="1:3" ht="14.25" thickBot="1"/>
    <row r="3" spans="1:3" ht="14.25">
      <c r="A3" s="135" t="s">
        <v>16</v>
      </c>
      <c r="B3" s="136" t="s">
        <v>60</v>
      </c>
      <c r="C3" s="137" t="s">
        <v>61</v>
      </c>
    </row>
    <row r="4" spans="1:3" s="144" customFormat="1" ht="15">
      <c r="A4" s="143" t="s">
        <v>62</v>
      </c>
      <c r="B4" s="142" t="s">
        <v>287</v>
      </c>
      <c r="C4" s="142"/>
    </row>
    <row r="5" spans="1:3" s="144" customFormat="1" ht="15">
      <c r="A5" s="143" t="s">
        <v>63</v>
      </c>
      <c r="B5" s="142" t="s">
        <v>108</v>
      </c>
      <c r="C5" s="142"/>
    </row>
    <row r="6" spans="1:3" s="144" customFormat="1" ht="15">
      <c r="A6" s="143" t="s">
        <v>64</v>
      </c>
      <c r="B6" s="142" t="s">
        <v>94</v>
      </c>
      <c r="C6" s="142"/>
    </row>
    <row r="7" spans="1:3" s="144" customFormat="1" ht="15">
      <c r="A7" s="143" t="s">
        <v>65</v>
      </c>
      <c r="B7" s="142" t="s">
        <v>441</v>
      </c>
      <c r="C7" s="142"/>
    </row>
    <row r="8" spans="1:3" s="144" customFormat="1" ht="15">
      <c r="A8" s="143" t="s">
        <v>66</v>
      </c>
      <c r="B8" s="142" t="s">
        <v>71</v>
      </c>
      <c r="C8" s="142"/>
    </row>
    <row r="9" spans="1:3" s="144" customFormat="1" ht="15">
      <c r="A9" s="143" t="s">
        <v>67</v>
      </c>
      <c r="B9" s="142" t="s">
        <v>75</v>
      </c>
      <c r="C9" s="142"/>
    </row>
    <row r="10" spans="1:3" s="144" customFormat="1" ht="15">
      <c r="A10" s="143" t="s">
        <v>68</v>
      </c>
      <c r="B10" s="142" t="s">
        <v>288</v>
      </c>
      <c r="C10" s="142"/>
    </row>
    <row r="11" spans="1:3" s="144" customFormat="1" ht="15">
      <c r="A11" s="143" t="s">
        <v>69</v>
      </c>
      <c r="B11" s="142" t="s">
        <v>105</v>
      </c>
      <c r="C11" s="142"/>
    </row>
    <row r="12" spans="1:3" s="144" customFormat="1" ht="15">
      <c r="A12" s="143" t="s">
        <v>70</v>
      </c>
      <c r="B12" s="142" t="s">
        <v>467</v>
      </c>
      <c r="C12" s="142"/>
    </row>
    <row r="13" spans="1:3" s="144" customFormat="1" ht="20.25" customHeight="1">
      <c r="A13" s="143" t="s">
        <v>72</v>
      </c>
      <c r="B13" s="145" t="s">
        <v>169</v>
      </c>
      <c r="C13" s="142"/>
    </row>
    <row r="14" spans="1:3" s="144" customFormat="1" ht="15">
      <c r="A14" s="143" t="s">
        <v>73</v>
      </c>
      <c r="B14" s="142" t="s">
        <v>172</v>
      </c>
      <c r="C14" s="142"/>
    </row>
    <row r="15" spans="1:3" s="144" customFormat="1" ht="15">
      <c r="A15" s="143" t="s">
        <v>74</v>
      </c>
      <c r="B15" s="142" t="s">
        <v>153</v>
      </c>
      <c r="C15" s="142"/>
    </row>
    <row r="16" spans="1:3" s="144" customFormat="1" ht="15">
      <c r="A16" s="143" t="s">
        <v>76</v>
      </c>
      <c r="B16" s="142" t="s">
        <v>157</v>
      </c>
      <c r="C16" s="142"/>
    </row>
    <row r="17" spans="1:3" ht="15">
      <c r="A17" s="143" t="s">
        <v>77</v>
      </c>
      <c r="B17" s="142" t="s">
        <v>175</v>
      </c>
      <c r="C17" s="138"/>
    </row>
    <row r="18" spans="1:3" ht="15" customHeight="1">
      <c r="A18" s="143" t="s">
        <v>78</v>
      </c>
      <c r="B18" s="139" t="s">
        <v>248</v>
      </c>
      <c r="C18" s="138"/>
    </row>
    <row r="19" spans="1:3" ht="15" customHeight="1">
      <c r="A19" s="143" t="s">
        <v>79</v>
      </c>
      <c r="B19" s="139" t="s">
        <v>166</v>
      </c>
      <c r="C19" s="138"/>
    </row>
    <row r="20" spans="1:3" ht="16.5" customHeight="1">
      <c r="A20" s="143" t="s">
        <v>80</v>
      </c>
      <c r="B20" s="139" t="s">
        <v>208</v>
      </c>
      <c r="C20" s="138"/>
    </row>
    <row r="21" spans="1:3" ht="15">
      <c r="A21" s="143" t="s">
        <v>81</v>
      </c>
      <c r="B21" s="140" t="s">
        <v>254</v>
      </c>
      <c r="C21" s="138"/>
    </row>
    <row r="22" spans="1:3" ht="15">
      <c r="A22" s="143" t="s">
        <v>82</v>
      </c>
      <c r="B22" s="138" t="s">
        <v>255</v>
      </c>
      <c r="C22" s="138"/>
    </row>
    <row r="23" spans="1:3" ht="15">
      <c r="A23" s="143" t="s">
        <v>83</v>
      </c>
      <c r="B23" s="138" t="s">
        <v>256</v>
      </c>
      <c r="C23" s="138"/>
    </row>
    <row r="24" spans="1:3" ht="15">
      <c r="A24" s="143" t="s">
        <v>84</v>
      </c>
      <c r="B24" s="138" t="s">
        <v>245</v>
      </c>
      <c r="C24" s="138"/>
    </row>
    <row r="25" spans="1:3" ht="15">
      <c r="A25" s="143" t="s">
        <v>85</v>
      </c>
      <c r="B25" s="138" t="s">
        <v>235</v>
      </c>
      <c r="C25" s="138"/>
    </row>
    <row r="26" spans="1:3" ht="15">
      <c r="A26" s="143" t="s">
        <v>86</v>
      </c>
      <c r="B26" s="138" t="s">
        <v>293</v>
      </c>
      <c r="C26" s="138"/>
    </row>
    <row r="27" spans="1:3" ht="15">
      <c r="A27" s="143" t="s">
        <v>87</v>
      </c>
      <c r="B27" s="138" t="s">
        <v>324</v>
      </c>
      <c r="C27" s="138"/>
    </row>
    <row r="28" spans="1:3" ht="15">
      <c r="A28" s="143" t="s">
        <v>88</v>
      </c>
      <c r="B28" s="138" t="s">
        <v>482</v>
      </c>
      <c r="C28" s="138"/>
    </row>
    <row r="29" spans="1:3" ht="15">
      <c r="A29" s="143" t="s">
        <v>89</v>
      </c>
      <c r="B29" s="138" t="s">
        <v>370</v>
      </c>
      <c r="C29" s="138"/>
    </row>
    <row r="30" spans="1:3" ht="15">
      <c r="A30" s="141" t="s">
        <v>90</v>
      </c>
      <c r="B30" s="138" t="s">
        <v>373</v>
      </c>
      <c r="C30" s="138"/>
    </row>
    <row r="31" spans="1:3" ht="15">
      <c r="A31" s="141" t="s">
        <v>91</v>
      </c>
      <c r="B31" s="138" t="s">
        <v>375</v>
      </c>
      <c r="C31" s="138"/>
    </row>
    <row r="32" spans="1:3" ht="15">
      <c r="A32" s="141" t="s">
        <v>92</v>
      </c>
      <c r="B32" s="138" t="s">
        <v>378</v>
      </c>
      <c r="C32" s="138"/>
    </row>
    <row r="33" spans="1:3" ht="15">
      <c r="A33" s="141" t="s">
        <v>93</v>
      </c>
      <c r="B33" s="138" t="s">
        <v>602</v>
      </c>
      <c r="C33" s="138"/>
    </row>
    <row r="34" spans="1:3" ht="15">
      <c r="A34" s="141" t="s">
        <v>777</v>
      </c>
      <c r="B34" s="138" t="s">
        <v>778</v>
      </c>
      <c r="C34" s="1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Account Module</vt:lpstr>
      <vt:lpstr>Interaction Module</vt:lpstr>
      <vt:lpstr>Book Module</vt:lpstr>
      <vt:lpstr>Admin Module</vt:lpstr>
      <vt:lpstr>Group Module</vt:lpstr>
      <vt:lpstr>Post Management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2016-12-05T23:56:10Z</dcterms:modified>
  <cp:category>BM</cp:category>
</cp:coreProperties>
</file>