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bookViews>
    <workbookView xWindow="0" yWindow="0" windowWidth="21600" windowHeight="9735" tabRatio="821" firstSheet="1" activeTab="4"/>
  </bookViews>
  <sheets>
    <sheet name="Cover" sheetId="1" r:id="rId1"/>
    <sheet name="Test case List" sheetId="2" r:id="rId2"/>
    <sheet name="Account Module" sheetId="3" r:id="rId3"/>
    <sheet name="Admin Module" sheetId="4" r:id="rId4"/>
    <sheet name="Group Module" sheetId="7" r:id="rId5"/>
    <sheet name="Post Management Module" sheetId="8" r:id="rId6"/>
    <sheet name="Message Rules" sheetId="6" r:id="rId7"/>
    <sheet name="Test Report" sheetId="5" r:id="rId8"/>
  </sheets>
  <definedNames>
    <definedName name="_xlnm._FilterDatabase" localSheetId="2" hidden="1">'Account Module'!$A$8:$H$30</definedName>
    <definedName name="_xlnm._FilterDatabase" localSheetId="3" hidden="1">'Admin Module'!$A$8:$H$22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A49" i="7" l="1"/>
  <c r="A50" i="7"/>
  <c r="A51" i="7"/>
  <c r="A52" i="7"/>
  <c r="A53" i="7"/>
  <c r="A54" i="7"/>
  <c r="A55" i="7"/>
  <c r="A56" i="7"/>
  <c r="A57" i="7"/>
  <c r="A58" i="7"/>
  <c r="A59" i="7"/>
  <c r="A60" i="7"/>
  <c r="A48" i="7"/>
  <c r="A62" i="7"/>
  <c r="A63" i="7"/>
  <c r="A46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11" i="7"/>
  <c r="A80" i="8"/>
  <c r="A79" i="8"/>
  <c r="A64" i="8"/>
  <c r="A63" i="8"/>
  <c r="A26" i="8"/>
  <c r="A25" i="8"/>
  <c r="A46" i="8"/>
  <c r="A45" i="8"/>
  <c r="A75" i="8"/>
  <c r="A74" i="8"/>
  <c r="A59" i="8"/>
  <c r="A58" i="8"/>
  <c r="A73" i="8"/>
  <c r="A72" i="8"/>
  <c r="A56" i="8"/>
  <c r="A57" i="8"/>
  <c r="A43" i="8"/>
  <c r="A42" i="8"/>
  <c r="A23" i="8"/>
  <c r="A22" i="8"/>
  <c r="A14" i="8"/>
  <c r="A13" i="8"/>
  <c r="A12" i="8"/>
  <c r="A95" i="3"/>
  <c r="A96" i="3"/>
  <c r="A97" i="3"/>
  <c r="A98" i="3"/>
  <c r="A99" i="3"/>
  <c r="A100" i="3"/>
  <c r="A84" i="3"/>
  <c r="A85" i="3"/>
  <c r="A37" i="3"/>
  <c r="A31" i="3"/>
  <c r="A32" i="3"/>
  <c r="A33" i="3"/>
  <c r="A34" i="3"/>
  <c r="A35" i="3"/>
  <c r="A36" i="3"/>
  <c r="A14" i="3"/>
  <c r="A13" i="3"/>
  <c r="A12" i="3"/>
  <c r="A11" i="3"/>
  <c r="A15" i="3"/>
  <c r="A85" i="8"/>
  <c r="A84" i="8"/>
  <c r="A83" i="8"/>
  <c r="A82" i="8"/>
  <c r="A81" i="8"/>
  <c r="A78" i="8"/>
  <c r="A77" i="8"/>
  <c r="A76" i="8"/>
  <c r="A71" i="8"/>
  <c r="A69" i="8"/>
  <c r="A67" i="8"/>
  <c r="A68" i="8"/>
  <c r="A66" i="8"/>
  <c r="A65" i="8"/>
  <c r="A62" i="8"/>
  <c r="A61" i="8"/>
  <c r="A60" i="8"/>
  <c r="A55" i="8"/>
  <c r="A34" i="8"/>
  <c r="A41" i="8"/>
  <c r="A21" i="8"/>
  <c r="A20" i="8"/>
  <c r="A52" i="8"/>
  <c r="A51" i="8"/>
  <c r="A50" i="8"/>
  <c r="A49" i="8"/>
  <c r="A48" i="8"/>
  <c r="A47" i="8"/>
  <c r="A44" i="8"/>
  <c r="A40" i="8"/>
  <c r="A39" i="8"/>
  <c r="A38" i="8"/>
  <c r="A37" i="8"/>
  <c r="A36" i="8"/>
  <c r="A24" i="8"/>
  <c r="A35" i="8"/>
  <c r="A32" i="8"/>
  <c r="A15" i="8"/>
  <c r="A16" i="8"/>
  <c r="A17" i="8"/>
  <c r="A18" i="8"/>
  <c r="A19" i="8"/>
  <c r="A27" i="8"/>
  <c r="A28" i="8"/>
  <c r="A29" i="8"/>
  <c r="A30" i="8"/>
  <c r="A31" i="8"/>
  <c r="A11" i="8"/>
  <c r="A114" i="3" l="1"/>
  <c r="A113" i="3"/>
  <c r="A110" i="3"/>
  <c r="A109" i="3"/>
  <c r="A107" i="3"/>
  <c r="A106" i="3"/>
  <c r="A105" i="3"/>
  <c r="A104" i="3"/>
  <c r="A94" i="3"/>
  <c r="A93" i="3"/>
  <c r="A89" i="3"/>
  <c r="A88" i="3"/>
  <c r="A87" i="3"/>
  <c r="A83" i="3"/>
  <c r="A82" i="3"/>
  <c r="A79" i="3"/>
  <c r="A78" i="3"/>
  <c r="A77" i="3"/>
  <c r="A80" i="3"/>
  <c r="A76" i="3"/>
  <c r="A75" i="3"/>
  <c r="A74" i="3"/>
  <c r="A55" i="3"/>
  <c r="A54" i="3"/>
  <c r="A56" i="3"/>
  <c r="A53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7" i="3"/>
  <c r="A58" i="3"/>
  <c r="A30" i="3"/>
  <c r="A38" i="3"/>
  <c r="A65" i="7" l="1"/>
  <c r="A66" i="7"/>
  <c r="A68" i="7"/>
  <c r="A67" i="7"/>
  <c r="A71" i="7"/>
  <c r="A16" i="3"/>
  <c r="A17" i="3"/>
  <c r="A45" i="3"/>
  <c r="A46" i="3"/>
  <c r="A47" i="4"/>
  <c r="A46" i="4"/>
  <c r="A112" i="3"/>
  <c r="A111" i="3"/>
  <c r="A108" i="3"/>
  <c r="A103" i="3"/>
  <c r="A102" i="3"/>
  <c r="A101" i="3"/>
  <c r="D6" i="8"/>
  <c r="B6" i="8"/>
  <c r="A6" i="8"/>
  <c r="A17" i="4"/>
  <c r="A18" i="4"/>
  <c r="A73" i="7"/>
  <c r="D6" i="7"/>
  <c r="B6" i="7"/>
  <c r="A6" i="7"/>
  <c r="A72" i="4"/>
  <c r="A71" i="4"/>
  <c r="A70" i="4"/>
  <c r="A69" i="4"/>
  <c r="A68" i="4"/>
  <c r="A67" i="4"/>
  <c r="A66" i="4"/>
  <c r="A65" i="4"/>
  <c r="A63" i="4"/>
  <c r="A62" i="4"/>
  <c r="A61" i="4"/>
  <c r="A60" i="4"/>
  <c r="A59" i="4"/>
  <c r="A58" i="4"/>
  <c r="A57" i="4"/>
  <c r="A54" i="4"/>
  <c r="A55" i="4"/>
  <c r="A53" i="4"/>
  <c r="A52" i="4"/>
  <c r="A51" i="4"/>
  <c r="A50" i="4"/>
  <c r="A49" i="4"/>
  <c r="A45" i="4"/>
  <c r="A43" i="4"/>
  <c r="A44" i="4"/>
  <c r="A42" i="4"/>
  <c r="A41" i="4"/>
  <c r="A48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4" i="4"/>
  <c r="A19" i="4"/>
  <c r="A24" i="3"/>
  <c r="A23" i="3"/>
  <c r="A16" i="4"/>
  <c r="A15" i="4"/>
  <c r="A14" i="4"/>
  <c r="A13" i="4"/>
  <c r="A12" i="4"/>
  <c r="A20" i="4"/>
  <c r="A11" i="4"/>
  <c r="A51" i="3"/>
  <c r="A50" i="3"/>
  <c r="A49" i="3"/>
  <c r="A91" i="3"/>
  <c r="A90" i="3"/>
  <c r="A86" i="3"/>
  <c r="A52" i="3"/>
  <c r="A43" i="3"/>
  <c r="A48" i="3"/>
  <c r="A47" i="3"/>
  <c r="A44" i="3"/>
  <c r="A42" i="3"/>
  <c r="A41" i="3"/>
  <c r="A40" i="3"/>
  <c r="A39" i="3"/>
  <c r="A18" i="3"/>
  <c r="A25" i="3"/>
  <c r="A22" i="3"/>
  <c r="A21" i="3"/>
  <c r="A20" i="3"/>
  <c r="A19" i="3"/>
  <c r="A26" i="3"/>
  <c r="C6" i="1"/>
  <c r="C4" i="5"/>
  <c r="C5" i="5"/>
  <c r="C3" i="5"/>
  <c r="A6" i="3"/>
  <c r="D11" i="5" s="1"/>
  <c r="D14" i="5" s="1"/>
  <c r="B6" i="3"/>
  <c r="E11" i="5" s="1"/>
  <c r="E14" i="5" s="1"/>
  <c r="A10" i="3"/>
  <c r="A28" i="3"/>
  <c r="D6" i="3"/>
  <c r="G11" i="5" s="1"/>
  <c r="G14" i="5" s="1"/>
  <c r="A6" i="4"/>
  <c r="D12" i="5"/>
  <c r="B6" i="4"/>
  <c r="E12" i="5"/>
  <c r="A10" i="4"/>
  <c r="A22" i="4"/>
  <c r="D6" i="4"/>
  <c r="G12" i="5"/>
  <c r="D3" i="2"/>
  <c r="D4" i="2"/>
  <c r="C11" i="5"/>
  <c r="C12" i="5"/>
  <c r="E6" i="4"/>
  <c r="H12" i="5"/>
  <c r="C6" i="4"/>
  <c r="F12" i="5"/>
  <c r="E6" i="8" l="1"/>
  <c r="C6" i="8" s="1"/>
  <c r="E6" i="3"/>
  <c r="H11" i="5" s="1"/>
  <c r="H14" i="5" s="1"/>
  <c r="E6" i="7"/>
  <c r="C6" i="7" s="1"/>
  <c r="C6" i="3" l="1"/>
  <c r="F11" i="5" s="1"/>
  <c r="F14" i="5" s="1"/>
  <c r="E16" i="5"/>
  <c r="E17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<sst xmlns="http://schemas.openxmlformats.org/spreadsheetml/2006/main" count="1261" uniqueCount="707">
  <si>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</si>
  <si>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</si>
  <si>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</si>
  <si>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</si>
  <si>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</si>
  <si>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</si>
  <si>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</si>
  <si>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</si>
  <si>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</si>
  <si>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</si>
  <si>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</si>
  <si>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</si>
  <si>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</si>
  <si>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</si>
  <si>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</si>
  <si>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</si>
  <si>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</si>
  <si>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</si>
  <si>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</si>
  <si>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</si>
  <si>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</si>
  <si>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Module2</t>
  </si>
  <si>
    <t>Function E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</si>
  <si>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</si>
  <si>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</si>
  <si>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</si>
  <si>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</si>
  <si>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</si>
  <si>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</si>
  <si>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</si>
  <si>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</si>
  <si>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</si>
  <si>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</si>
  <si>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</si>
  <si>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</si>
  <si>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</si>
  <si>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</si>
  <si>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</si>
  <si>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</si>
  <si>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</si>
  <si>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&lt;List all test cases or condition that must be done before performing this case&gt;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</si>
  <si>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</si>
  <si>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</si>
  <si>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</si>
  <si>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</si>
  <si>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</si>
  <si>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</si>
  <si>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</si>
  <si>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</si>
  <si>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</si>
  <si>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</si>
  <si>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Bookaholic Social Network</t>
  </si>
  <si>
    <t>YenNTHSE03171</t>
  </si>
  <si>
    <t>HuyenPTSE03416</t>
  </si>
  <si>
    <t>BSN</t>
  </si>
  <si>
    <t>1.0</t>
  </si>
  <si>
    <t>A</t>
  </si>
  <si>
    <t>List enviroment requires in this system
1. Server:
2. Database server:
3. Web Browser: Google Chrome 50
4. Operation System: Window 7 Ultimate 64 bit</t>
  </si>
  <si>
    <t>This test cases wrere created to test Account module</t>
  </si>
  <si>
    <t>Login</t>
  </si>
  <si>
    <t>[Account Management Module-]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</si>
  <si>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</si>
  <si>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</si>
  <si>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</si>
  <si>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</si>
  <si>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</si>
  <si>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</si>
  <si>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</si>
  <si>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</si>
  <si>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</si>
  <si>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</si>
  <si>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</si>
  <si>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</si>
  <si>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Tên tài khoản chỉ gồm chữ và số</t>
  </si>
  <si>
    <t>MS10</t>
  </si>
  <si>
    <t>MS11</t>
  </si>
  <si>
    <t>MS12</t>
  </si>
  <si>
    <t>Mật khẩu phải từ 8 đến 50 kí tự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</si>
  <si>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</si>
  <si>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</si>
  <si>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</si>
  <si>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</si>
  <si>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</si>
  <si>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</si>
  <si>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</si>
  <si>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</si>
  <si>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</si>
  <si>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</si>
  <si>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</si>
  <si>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</si>
  <si>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</si>
  <si>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</si>
  <si>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MS28</t>
  </si>
  <si>
    <t>MS29</t>
  </si>
  <si>
    <t>MS30</t>
  </si>
  <si>
    <t>MS31</t>
  </si>
  <si>
    <t>Sai mật khẩu hoặc sai tài khoản email.</t>
  </si>
  <si>
    <t>Verify that password is encoded</t>
  </si>
  <si>
    <t>Check login when user or author do not input Email and password</t>
  </si>
  <si>
    <t>Check login when user or author input correct Email and password</t>
  </si>
  <si>
    <t>Check user and author login when user or author input Email empty</t>
  </si>
  <si>
    <t>Check user and author login when user or author input Password empty</t>
  </si>
  <si>
    <t>Check user and author login when user or author input correct Email and wrong Password</t>
  </si>
  <si>
    <t>Check user and author login when user or author input wrong Email and correct Password</t>
  </si>
  <si>
    <t>Log out</t>
  </si>
  <si>
    <t>Check user and author when user or author logout with "Đăng xuất" link</t>
  </si>
  <si>
    <t xml:space="preserve">Register </t>
  </si>
  <si>
    <r>
      <t xml:space="preserve">1. The Register is displayed
2. Display message </t>
    </r>
    <r>
      <rPr>
        <b/>
        <sz val="10"/>
        <rFont val="Tahoma"/>
        <family val="2"/>
      </rPr>
      <t>MS01</t>
    </r>
  </si>
  <si>
    <r>
      <t xml:space="preserve">1. The Register is displayed
2. Display message </t>
    </r>
    <r>
      <rPr>
        <b/>
        <sz val="10"/>
        <rFont val="Tahoma"/>
        <family val="2"/>
      </rPr>
      <t>MS05</t>
    </r>
  </si>
  <si>
    <r>
      <t xml:space="preserve">1. The Register is displayed
2. Display message </t>
    </r>
    <r>
      <rPr>
        <b/>
        <sz val="10"/>
        <rFont val="Tahoma"/>
        <family val="2"/>
      </rPr>
      <t>MS09</t>
    </r>
  </si>
  <si>
    <r>
      <t xml:space="preserve">1. The Register is displayed
2. Display message </t>
    </r>
    <r>
      <rPr>
        <b/>
        <sz val="10"/>
        <rFont val="Tahoma"/>
        <family val="2"/>
      </rPr>
      <t>MS02</t>
    </r>
  </si>
  <si>
    <t>Email đã được đăng ký</t>
  </si>
  <si>
    <t>1. The Register is displayed
2. The first time login page is display successfully.</t>
  </si>
  <si>
    <t>Forgot password</t>
  </si>
  <si>
    <t xml:space="preserve">1. The Register is displayed 
2. Popup "Bạn quên mật khẩu?" appear.
</t>
  </si>
  <si>
    <r>
      <t xml:space="preserve">1. The Register is displayed 
2. Popup "Bạn quên mật khẩu?" appear.
3. Display error message </t>
    </r>
    <r>
      <rPr>
        <b/>
        <sz val="10"/>
        <rFont val="Tahoma"/>
        <family val="2"/>
      </rPr>
      <t>MS01</t>
    </r>
  </si>
  <si>
    <t>Check user and author forgot password when user or author input valid email which used to regsiter account</t>
  </si>
  <si>
    <t>1. The Register is displayed 
2. Popup "Bạn quên mật khẩu?" appear.
3. New password is sent email to YenNTHSE03171@fpt.edu.vn</t>
  </si>
  <si>
    <t>Bạn chưa nhập mật khẩu hoặc mật khẩu không đúng</t>
  </si>
  <si>
    <t>This test cases wrere created to test Admin module</t>
  </si>
  <si>
    <t>Admin module</t>
  </si>
  <si>
    <t>Test viewing "Login" form</t>
  </si>
  <si>
    <t>1.The admin page view form is displayed with the following informaion:
- "Username" field
- "Password" field
- Remember me button
- "Login" button</t>
  </si>
  <si>
    <t>1. Enter the admin page</t>
  </si>
  <si>
    <t>1. Enter the admin page
2. Click on "Đăng nhập" button</t>
  </si>
  <si>
    <t>1. Enter the admin page
2. Input "123456789" to "Mật khẩu" field</t>
  </si>
  <si>
    <t>1. The admin page is displayed
2. "123456789" is encoded "••••••"</t>
  </si>
  <si>
    <t>Check admin login when admin input correct Email and password</t>
  </si>
  <si>
    <t>1. The admin page is displayed 
2. Login successfully
3. The admin dashboard page is displayed.</t>
  </si>
  <si>
    <t>Check admin login when admin input Email empty</t>
  </si>
  <si>
    <r>
      <t xml:space="preserve">1. The Register page is displayed.
2. Display message </t>
    </r>
    <r>
      <rPr>
        <b/>
        <sz val="10"/>
        <color indexed="8"/>
        <rFont val="Tahoma"/>
        <family val="2"/>
      </rPr>
      <t>MS01</t>
    </r>
  </si>
  <si>
    <r>
      <t xml:space="preserve">1. The Register page is displayed.
2. Display message </t>
    </r>
    <r>
      <rPr>
        <b/>
        <sz val="10"/>
        <color indexed="8"/>
        <rFont val="Tahoma"/>
        <family val="2"/>
      </rPr>
      <t>MS03</t>
    </r>
  </si>
  <si>
    <t>1.Enter the admin page
2. Input username "yennthse03171"
password "123456789"
3.Click "Đăng nhập" button</t>
  </si>
  <si>
    <t>1. Enter the admin page
2. Input:
+ Email : 
+ Password : 123456789
3. Click "Đăng nhập" button</t>
  </si>
  <si>
    <t>1. Enter the admin page
2. Input:
+ Email : YenNTHSE03171@fpt.edu.vn
+ Password : 
3. Click "Đăng nhập" button</t>
  </si>
  <si>
    <r>
      <t xml:space="preserve">1. The admin page is displayed 
2. Display message </t>
    </r>
    <r>
      <rPr>
        <b/>
        <sz val="10"/>
        <color indexed="8"/>
        <rFont val="Tahoma"/>
        <family val="2"/>
      </rPr>
      <t>MS01</t>
    </r>
  </si>
  <si>
    <t>Check user and author login when user or author input wrong Email and wrong password</t>
  </si>
  <si>
    <t>1. Enter the admin page
2. Input:
+ Email:  YenNTHSE03171@fpt.edu.vn
+ Password: 123def
3. Click "Đăng nhập" button</t>
  </si>
  <si>
    <t>Check admin login when admin input correct Email and wrong Password</t>
  </si>
  <si>
    <t>Check admin login when admin input wrong Email and correct Password</t>
  </si>
  <si>
    <t>1. Enter the admin page
2. Input:
+ Email: YenNTHfpt.edu.vn
+ Password: 123456789
3. Click "Đăng nhập" button</t>
  </si>
  <si>
    <t xml:space="preserve">Check admin login when admin don't input anything and click "Đăng nhập" button </t>
  </si>
  <si>
    <t>Check admin when admin logout with "Đăng xuất" link</t>
  </si>
  <si>
    <t>1. Login the web with admin role.
2. Click setting item on the navbar header 
3. Click "Logout" link</t>
  </si>
  <si>
    <t>1. Logout user or author and redirect to admin  page.</t>
  </si>
  <si>
    <t>1. Logout user or author and redirect to Register  page.</t>
  </si>
  <si>
    <t>Admin Dashboard module</t>
  </si>
  <si>
    <t>Test viewing Admin Dashboard .</t>
  </si>
  <si>
    <t>1. Enter the admin page
2. Login with admin role</t>
  </si>
  <si>
    <t>Test Admin when admin click "Quản lý tác giả" button in slidebar</t>
  </si>
  <si>
    <t>1. Enter the admin page
2. Click "Quản lý tác giả" button in slidebar</t>
  </si>
  <si>
    <t>1. Admin Dashboard page is displayed
2. Content about dashboard is displayed with list following:
- Statistic List: total users, total authors total group, total of visits to day
- Chart: new users of statistics in 6 months.
- Slidebar content : 
+ Dashboard is selected .
+ User management
+ Author management
+ Group management
+ Book management
+ Slider management
+ Publisher management
+ Feedback management</t>
  </si>
  <si>
    <t>1. Admin "Quản lý tác giả" is displayed.
2. Content about author management is displayed with list following :
- Statistic list : total authors, total of new authors
- Search texbox 
- Table : list of user (name of user, email, image, action)</t>
  </si>
  <si>
    <t>Test Admin when admin click on Search textbox to search author .</t>
  </si>
  <si>
    <t xml:space="preserve">1. Enter the admin page
2. Click "Quản lý tác giả" button in slidebar
3. Click "Tìm kiếm" textbox 
4. Input </t>
  </si>
  <si>
    <t>Test Admin when admin click "Quản lý sách" button in slidebar</t>
  </si>
  <si>
    <t>1. Enter the admin page
2. Click "Quản lý sách" button in slidebar</t>
  </si>
  <si>
    <t xml:space="preserve">Test Admin when admin click "Thêm sách" button </t>
  </si>
  <si>
    <t>1. Admin "Quản lý sách" page is displayed.
2. Content about book management is displayed with list following :
- Statistic list : total books
- Search texbox 
- "Thêm sách" button
- Table : list of books (name of book,author, categories, Release day, publishers, description, action.</t>
  </si>
  <si>
    <t xml:space="preserve">Test Admin when admin don't input anything and click "Thêm" button  </t>
  </si>
  <si>
    <t>1. Enter the admin page
2. Click "Thêm sách" button 
3. Don't input anything .
3. Clcik "Thêm" button</t>
  </si>
  <si>
    <t>Test Admin when admin don't input book's name on "Tên sách" textbox and click "Thêm" button</t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</si>
  <si>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MS15</t>
    </r>
  </si>
  <si>
    <t>Test Admin when admin don't input author's name on "Tác giả" textbox and click "Thêm" button</t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</si>
  <si>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MS16</t>
    </r>
  </si>
  <si>
    <t>Test Admin when admin  can not choose categories and click "Thêm" button</t>
  </si>
  <si>
    <t>Bạn chưa chọn thể loại sách</t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</si>
  <si>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MS17</t>
    </r>
  </si>
  <si>
    <t>Test Admin when admin does not select date and click "Thêm" button</t>
  </si>
  <si>
    <t xml:space="preserve">1. Enter the admin page
2. Book's name : 
3. Click "Thêm" button </t>
  </si>
  <si>
    <t xml:space="preserve">Bạn chưa chọn ngày tháng </t>
  </si>
  <si>
    <t>Test Admin when admin don't input publisher's name on "Nhà xuất bản" textbox and click "Thêm" button</t>
  </si>
  <si>
    <t>Test Admin when admin don't input description on "Miêu tả" textbox and click "Thêm" button</t>
  </si>
  <si>
    <t>Test Admin when admin don't click "Thêm file" to add image of book and click "Thêm" button</t>
  </si>
  <si>
    <t xml:space="preserve">1. Enter the admin page
2. Author's name:
3. Click "Thêm" button </t>
  </si>
  <si>
    <t xml:space="preserve">1. Enter the admin page
2.The author can not choose categories
3. Click "Thêm" button </t>
  </si>
  <si>
    <t xml:space="preserve">1. Enter the admin page
2. The author does not select date 
3. Click "Thêm" button </t>
  </si>
  <si>
    <t xml:space="preserve">1. Enter the admin page
2. Publisher's name:
3. Click "Thêm" button </t>
  </si>
  <si>
    <t xml:space="preserve">1. Enter the admin page
2. Description:
3. Click "Thêm" button </t>
  </si>
  <si>
    <t xml:space="preserve">Bạn chưa có ảnh cho sách </t>
  </si>
  <si>
    <t>Test Admin when admin enter incorrectly format book's name  and click "Thêm" button</t>
  </si>
  <si>
    <t xml:space="preserve">1. Enter the admin page
2. Book's name: Sau!@#123
3. Click "Thêm" button </t>
  </si>
  <si>
    <t>Bạn chưa nhập tên sách hoặc tên sách sai định dạng</t>
  </si>
  <si>
    <t>Test Admin when admin enter incorrectly format author's name  and click "Thêm" button</t>
  </si>
  <si>
    <t xml:space="preserve">1. Enter the admin page
2. Author's name: Yen!@#123
3. Click "Thêm" button </t>
  </si>
  <si>
    <t>Bạn chưa nhập tên tác giả hoặc tên tác giả sai định dạng</t>
  </si>
  <si>
    <t>Test Admin when admin enter incorrectly format publisher's name  and click "Thêm" button</t>
  </si>
  <si>
    <t xml:space="preserve">1. Enter the admin page
2. Publisher's name: Kim Đồng!@#123
3. Click "Thêm" button </t>
  </si>
  <si>
    <t>Bạn chưa nhập tên nhà xuất bản hoặc tên nhà xuất bản sai định dạng</t>
  </si>
  <si>
    <t>Test Admin when admin don't input anything and click "Tìm" button</t>
  </si>
  <si>
    <t>1. Admin "Quản lý sách" page is displayed.
2. Admin "Quản lý sách" page is reload and displayed .</t>
  </si>
  <si>
    <t xml:space="preserve">1. Enter the admin page
2. "Tìm kiếm" textbox : 
</t>
  </si>
  <si>
    <t xml:space="preserve">Test Admin when admin input correctly </t>
  </si>
  <si>
    <t>Test Admin when admin click "Hủy" button</t>
  </si>
  <si>
    <t>Input all correctly</t>
  </si>
  <si>
    <t>Add book correctly and switch to statistical books table.</t>
  </si>
  <si>
    <t>Click "Hủy" button</t>
  </si>
  <si>
    <t>Statistical books table is displayed.</t>
  </si>
  <si>
    <t>Test Admin when admin click "Thêm thể loại" button</t>
  </si>
  <si>
    <t>Click "Thêm thể loại" button</t>
  </si>
  <si>
    <t>Popup add category appear.</t>
  </si>
  <si>
    <t>Test Admin when admin don't input "Tên thể loại" on category textbox and click "Thêm" button</t>
  </si>
  <si>
    <t>1. Category textbox: 
2. Click "Thêm" button</t>
  </si>
  <si>
    <t xml:space="preserve">Test Admin when admin input correctly category </t>
  </si>
  <si>
    <t>1. Category textbox: "Kinh dị"
2. Click "Thêm" button</t>
  </si>
  <si>
    <t>Test Admin when admin search and don't have data ( 0 record)</t>
  </si>
  <si>
    <t xml:space="preserve">Admin search but don't have data. 
</t>
  </si>
  <si>
    <t>Datagrid  only display header and does not display the  scroll.</t>
  </si>
  <si>
    <t>Test Admin when admin search and have 1 record</t>
  </si>
  <si>
    <t xml:space="preserve">Admin search and have 1 record
</t>
  </si>
  <si>
    <t>Datagrid  display header and 1 line record, corresponding to the column in the DB field, Prev and Next button disabled</t>
  </si>
  <si>
    <t>Test Admin when admin search and have 10 record</t>
  </si>
  <si>
    <t>Test Admin when admin search and have &gt; 10 record</t>
  </si>
  <si>
    <t>Datagrid  display header and 10 line record, corresponding to the column in the DB field, Prev and Next button disabled</t>
  </si>
  <si>
    <t>Datagrid  display header and 10 line record (record 1 to 10), corresponding to the column in the DB field, Prev and Next button enabled.</t>
  </si>
  <si>
    <t xml:space="preserve">Admin search and have 10 record
</t>
  </si>
  <si>
    <t>Admin search and have &gt; 10 record</t>
  </si>
  <si>
    <t>Test Admin when admin click "Sửa" button</t>
  </si>
  <si>
    <t xml:space="preserve">Admin click "Sửa" button </t>
  </si>
  <si>
    <t>Edit book page is displayed.</t>
  </si>
  <si>
    <t>Test Admin when admin don't edit and click "Lưu" button</t>
  </si>
  <si>
    <t>Ngày xuất bản bắt buộc</t>
  </si>
  <si>
    <r>
      <t xml:space="preserve">Display message </t>
    </r>
    <r>
      <rPr>
        <b/>
        <sz val="10"/>
        <rFont val="Tahoma"/>
        <family val="2"/>
      </rPr>
      <t>MS22</t>
    </r>
  </si>
  <si>
    <t xml:space="preserve">1. Don't edit anything 
2. Admin click "Lưu" button </t>
  </si>
  <si>
    <t xml:space="preserve">Admin click "Xóa" button </t>
  </si>
  <si>
    <t>Test Admin when admin want to delete a book and click "Xóa" button</t>
  </si>
  <si>
    <t>1. Admin click "Xóa" button 
2. Click "OK" button</t>
  </si>
  <si>
    <t>This book will be deleted successfully</t>
  </si>
  <si>
    <t>Slides Management  module</t>
  </si>
  <si>
    <t>Books Management  module</t>
  </si>
  <si>
    <t>Authors Management  module</t>
  </si>
  <si>
    <t xml:space="preserve"> Admin Add book page is displayed.</t>
  </si>
  <si>
    <t xml:space="preserve"> Click "Thêm sách" button </t>
  </si>
  <si>
    <t>Test Admin when admin click "Quản lý Slide" button in slidebar</t>
  </si>
  <si>
    <t>1. Admin "Quản lý slide" page is displayed.
2. Content about slide management is displayed with list following :
- Search texbox 
- "Thêm slide" button
- Table : list of slides (image of slide, description, on button, off button, edit button, delete button.</t>
  </si>
  <si>
    <t>1. Enter the admin page
2. Click "Quản lý slide" button in slidebar</t>
  </si>
  <si>
    <t xml:space="preserve">Test Admin when admin click "Thêm slide" button </t>
  </si>
  <si>
    <t>Admin click "Thêm slide" button</t>
  </si>
  <si>
    <t>Popup add slide will be displayed.</t>
  </si>
  <si>
    <t xml:space="preserve">Admin don't input anything and click "Thêm" button </t>
  </si>
  <si>
    <t xml:space="preserve"> Admin search and have 1 record</t>
  </si>
  <si>
    <t xml:space="preserve"> Admin search and have 10 record
</t>
  </si>
  <si>
    <t>Publishers Management  module</t>
  </si>
  <si>
    <t>Test Admin when admin click "Quản lý Nhà xuất bản " button in slidebar</t>
  </si>
  <si>
    <t>1. Enter the admin page
2. Click "Quản lý Nhà xuất bản " button in slidebar</t>
  </si>
  <si>
    <t xml:space="preserve">Test Admin when admin click "Thêm NXB" button </t>
  </si>
  <si>
    <t>Admin click "Thêm NXB" button</t>
  </si>
  <si>
    <t>Popup add publisher will be displayed.</t>
  </si>
  <si>
    <t>Tải lên thất bại.</t>
  </si>
  <si>
    <t xml:space="preserve">Test Admin when admin don't input name of publisher on "Tên NXB" textbox and click "Thêm" button </t>
  </si>
  <si>
    <t>1. "Tên NXB" : 
2. Click "Thêm" button</t>
  </si>
  <si>
    <t>1. Admin "Quản lý Nhà xuất bản" page is displayed.
2. Content about Publishers management is displayed with list following :
- Search texbox 
- "Thêm NXB" button
- Table : list of slides (image of publisher, name of publisher, address, phone number, "Sửa" button, " Xóa" button.</t>
  </si>
  <si>
    <t xml:space="preserve">Test Admin when admin don't input address on "Địa chỉ" textbox and click "Thêm" button </t>
  </si>
  <si>
    <t>1. "Địa chỉ" : 
2. Click "Thêm" button</t>
  </si>
  <si>
    <t xml:space="preserve">Test Admin when admin don't input phone number on "Số điện thoại" textbox and click "Thêm" button </t>
  </si>
  <si>
    <t>1. "Số điện thoại" : 
2. Click "Thêm" button</t>
  </si>
  <si>
    <t>Test Admin when admin input full and click "Thêm" button</t>
  </si>
  <si>
    <t>1. Input 
+ "Tên NXB" : Kim Đồng
+ "Địa chỉ" : Hà Nội
+ "Số điện thoại" : 01xxxxxxxx
+ Logo of publisher
2. Click "Thêm" button</t>
  </si>
  <si>
    <t>Tải lên thành công</t>
  </si>
  <si>
    <t>Test Admin when admin click "Xóa" button to delete Publisher</t>
  </si>
  <si>
    <r>
      <rPr>
        <sz val="10"/>
        <rFont val="Tahoma"/>
        <family val="2"/>
      </rPr>
      <t>Admin click "OK" on dialog and publisher will be deleted.</t>
    </r>
    <r>
      <rPr>
        <b/>
        <sz val="10"/>
        <rFont val="Tahoma"/>
        <family val="2"/>
      </rPr>
      <t xml:space="preserve">
</t>
    </r>
  </si>
  <si>
    <t>Bạn chưa nhập miêu tả về sách</t>
  </si>
  <si>
    <t>This test cases wrere created to test Group module</t>
  </si>
  <si>
    <t>Admin Module</t>
  </si>
  <si>
    <t>Group Module</t>
  </si>
  <si>
    <t>Check show create group when click setting item in the navbar</t>
  </si>
  <si>
    <t>1. Login the website bookaholic with a account registered
2. Click "Tạo nhóm" on setting item .</t>
  </si>
  <si>
    <t>Bạn phải điền tên nhóm</t>
  </si>
  <si>
    <t>Bạn phải chọn thẻ nhóm</t>
  </si>
  <si>
    <t>Bạn phải chọn thể loại nhóm</t>
  </si>
  <si>
    <t xml:space="preserve">1. Don't input anything 
2. Click "Thêm" button </t>
  </si>
  <si>
    <t>1. Input 
+ "Tên nhóm" textbox: 
2. Click "Thêm" button</t>
  </si>
  <si>
    <t>1. Input
+ "Thẻ" textbox: 
2. Click "Thêm" button</t>
  </si>
  <si>
    <t>1. Don't choose "Nhóm công khai" or "Nhóm kín".
2. Click "Thêm" button</t>
  </si>
  <si>
    <t>Check create group when creater's group input all correct and click "Thêm" button</t>
  </si>
  <si>
    <t xml:space="preserve">1. Input all 
2. Click "Thêm" button </t>
  </si>
  <si>
    <t>Go to " Trang nhóm - Thảo luận" page</t>
  </si>
  <si>
    <t>1. Edit information of group
2. Click "Lưu" button</t>
  </si>
  <si>
    <r>
      <t xml:space="preserve">1. The Register page is displayed
2. Display message </t>
    </r>
    <r>
      <rPr>
        <b/>
        <sz val="10"/>
        <color indexed="8"/>
        <rFont val="Tahoma"/>
        <family val="2"/>
      </rPr>
      <t>MS03</t>
    </r>
  </si>
  <si>
    <r>
      <t xml:space="preserve">1. The Register page is displayed.
2. Display message </t>
    </r>
    <r>
      <rPr>
        <b/>
        <sz val="10"/>
        <color indexed="8"/>
        <rFont val="Tahoma"/>
        <family val="2"/>
      </rPr>
      <t>MS01 MS02</t>
    </r>
  </si>
  <si>
    <r>
      <t xml:space="preserve">1. The Register page is displayed.
2. Display message </t>
    </r>
    <r>
      <rPr>
        <b/>
        <sz val="10"/>
        <color indexed="8"/>
        <rFont val="Tahoma"/>
        <family val="2"/>
      </rPr>
      <t>MS02</t>
    </r>
  </si>
  <si>
    <t xml:space="preserve">Check user and author login when user or author input only Email </t>
  </si>
  <si>
    <t>Check user and author login when user or author input only password</t>
  </si>
  <si>
    <r>
      <t xml:space="preserve">1. The Register page is displayed
2. Display message </t>
    </r>
    <r>
      <rPr>
        <b/>
        <sz val="10"/>
        <rFont val="Tahoma"/>
        <family val="2"/>
      </rPr>
      <t>MS04</t>
    </r>
  </si>
  <si>
    <r>
      <t xml:space="preserve">1. The Register page is displayed
2. Display message </t>
    </r>
    <r>
      <rPr>
        <b/>
        <sz val="10"/>
        <rFont val="Tahoma"/>
        <family val="2"/>
      </rPr>
      <t>MS01 MS02 MS07</t>
    </r>
  </si>
  <si>
    <r>
      <t xml:space="preserve">1. The Register page is displayed
2. Display message </t>
    </r>
    <r>
      <rPr>
        <b/>
        <sz val="10"/>
        <rFont val="Tahoma"/>
        <family val="2"/>
      </rPr>
      <t>MS05</t>
    </r>
  </si>
  <si>
    <r>
      <t xml:space="preserve">1. The Register page is displayed
2. Display message </t>
    </r>
    <r>
      <rPr>
        <b/>
        <sz val="10"/>
        <rFont val="Tahoma"/>
        <family val="2"/>
      </rPr>
      <t>MS04 MS05</t>
    </r>
  </si>
  <si>
    <r>
      <t xml:space="preserve">1. The Register is displayed
2. Display message </t>
    </r>
    <r>
      <rPr>
        <b/>
        <sz val="10"/>
        <rFont val="Tahoma"/>
        <family val="2"/>
      </rPr>
      <t>MS04 MS05</t>
    </r>
  </si>
  <si>
    <r>
      <t xml:space="preserve">1. The Register is displayed
2. Display message </t>
    </r>
    <r>
      <rPr>
        <b/>
        <sz val="10"/>
        <rFont val="Tahoma"/>
        <family val="2"/>
      </rPr>
      <t>MS06</t>
    </r>
  </si>
  <si>
    <r>
      <t xml:space="preserve">1. The Register is displayed
2. Display message </t>
    </r>
    <r>
      <rPr>
        <b/>
        <sz val="10"/>
        <rFont val="Tahoma"/>
        <family val="2"/>
      </rPr>
      <t>MS07</t>
    </r>
  </si>
  <si>
    <r>
      <t xml:space="preserve">1. The Register is displayed
2. Display message </t>
    </r>
    <r>
      <rPr>
        <b/>
        <sz val="10"/>
        <rFont val="Tahoma"/>
        <family val="2"/>
      </rPr>
      <t>MS08</t>
    </r>
  </si>
  <si>
    <t>Check user forgot password when user input special character on email feild</t>
  </si>
  <si>
    <r>
      <t xml:space="preserve">1.The admin page is displayed 
2. Display error message </t>
    </r>
    <r>
      <rPr>
        <b/>
        <sz val="10"/>
        <color indexed="8"/>
        <rFont val="Tahoma"/>
        <family val="2"/>
      </rPr>
      <t>MS01 MS02</t>
    </r>
    <r>
      <rPr>
        <sz val="10"/>
        <color indexed="8"/>
        <rFont val="Tahoma"/>
        <family val="2"/>
      </rPr>
      <t xml:space="preserve">
</t>
    </r>
  </si>
  <si>
    <r>
      <t xml:space="preserve">1. The admin page is displayed 
2. Display message </t>
    </r>
    <r>
      <rPr>
        <b/>
        <sz val="10"/>
        <color indexed="8"/>
        <rFont val="Tahoma"/>
        <family val="2"/>
      </rPr>
      <t>MS02</t>
    </r>
  </si>
  <si>
    <t xml:space="preserve">Check admin login when admin input only Email </t>
  </si>
  <si>
    <t>1. Enter the admin page
2. Input only Email</t>
  </si>
  <si>
    <t>Check admin login when admin input only Password</t>
  </si>
  <si>
    <t>1. Enter the admin page
2. Input only password</t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</si>
  <si>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MS10 MS11 MS12 MS13 MS14 MS15 MS16 MS17</t>
    </r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</si>
  <si>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MS10</t>
    </r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</si>
  <si>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MS11</t>
    </r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</si>
  <si>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MS12</t>
    </r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</si>
  <si>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MS13</t>
    </r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</si>
  <si>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</si>
  <si>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MS17</t>
    </r>
  </si>
  <si>
    <r>
      <t xml:space="preserve">Display dialog message </t>
    </r>
    <r>
      <rPr>
        <b/>
        <sz val="10"/>
        <rFont val="Tahoma"/>
        <family val="2"/>
      </rPr>
      <t>MS22</t>
    </r>
  </si>
  <si>
    <r>
      <t xml:space="preserve">Display dialog message </t>
    </r>
    <r>
      <rPr>
        <b/>
        <sz val="10"/>
        <rFont val="Tahoma"/>
        <family val="2"/>
      </rPr>
      <t xml:space="preserve">MS21
</t>
    </r>
    <r>
      <rPr>
        <sz val="10"/>
        <rFont val="Tahoma"/>
        <family val="2"/>
      </rPr>
      <t>New publisher will be added .</t>
    </r>
    <r>
      <rPr>
        <b/>
        <sz val="10"/>
        <rFont val="Tahoma"/>
        <family val="2"/>
      </rPr>
      <t xml:space="preserve">
</t>
    </r>
  </si>
  <si>
    <r>
      <t xml:space="preserve">Display message </t>
    </r>
    <r>
      <rPr>
        <b/>
        <sz val="10"/>
        <color indexed="8"/>
        <rFont val="Tahoma"/>
        <family val="2"/>
      </rPr>
      <t>MS18 MS19 MS20</t>
    </r>
  </si>
  <si>
    <r>
      <t xml:space="preserve">Display message </t>
    </r>
    <r>
      <rPr>
        <b/>
        <sz val="10"/>
        <color indexed="8"/>
        <rFont val="Tahoma"/>
        <family val="2"/>
      </rPr>
      <t>MS18</t>
    </r>
  </si>
  <si>
    <r>
      <t xml:space="preserve">Display message </t>
    </r>
    <r>
      <rPr>
        <b/>
        <sz val="10"/>
        <color indexed="8"/>
        <rFont val="Tahoma"/>
        <family val="2"/>
      </rPr>
      <t>MS19</t>
    </r>
  </si>
  <si>
    <r>
      <t xml:space="preserve">Display message </t>
    </r>
    <r>
      <rPr>
        <b/>
        <sz val="10"/>
        <color indexed="8"/>
        <rFont val="Tahoma"/>
        <family val="2"/>
      </rPr>
      <t>MS20</t>
    </r>
  </si>
  <si>
    <t>Bạn chưa nhập email hoặc email sai định dạng</t>
  </si>
  <si>
    <t>Bạn chưa nhập tên tài khoản</t>
  </si>
  <si>
    <t xml:space="preserve">1. Group setting page is reloaded.
2. Information of group is edited
</t>
  </si>
  <si>
    <r>
      <t xml:space="preserve">Display message </t>
    </r>
    <r>
      <rPr>
        <b/>
        <sz val="10"/>
        <color indexed="8"/>
        <rFont val="Tahoma"/>
        <family val="2"/>
      </rPr>
      <t xml:space="preserve">MS18
</t>
    </r>
    <r>
      <rPr>
        <b/>
        <sz val="10"/>
        <color indexed="10"/>
        <rFont val="Tahoma"/>
        <family val="2"/>
      </rPr>
      <t xml:space="preserve"> ĐỔI MESSAGE</t>
    </r>
  </si>
  <si>
    <t>Recommendation Module</t>
  </si>
  <si>
    <t>Account  Module</t>
  </si>
  <si>
    <t>Account Module</t>
  </si>
  <si>
    <t>Manage post</t>
  </si>
  <si>
    <t>Bạn chưa gắn thẻ sách</t>
  </si>
  <si>
    <r>
      <t xml:space="preserve">Display message </t>
    </r>
    <r>
      <rPr>
        <b/>
        <sz val="10"/>
        <color indexed="8"/>
        <rFont val="Tahoma"/>
        <family val="2"/>
      </rPr>
      <t>MS23</t>
    </r>
  </si>
  <si>
    <t>Posts posted successfully and displayed on the homepage</t>
  </si>
  <si>
    <t>Check when user don't input anything on post textbox  and click "Đăng" button</t>
  </si>
  <si>
    <t>Check when user enter captions and don't input book's tag and click "Đăng" button</t>
  </si>
  <si>
    <t>New captions is updated</t>
  </si>
  <si>
    <t>This post is deleted</t>
  </si>
  <si>
    <t>Check when users delete their  posts</t>
  </si>
  <si>
    <t>Check when users edit their captions .</t>
  </si>
  <si>
    <t>Check when user like a post.</t>
  </si>
  <si>
    <t xml:space="preserve">Total of like to be increased </t>
  </si>
  <si>
    <t>Check when user edit book's tag</t>
  </si>
  <si>
    <t>New book's tag is updated</t>
  </si>
  <si>
    <t>Comment is displayed.</t>
  </si>
  <si>
    <t xml:space="preserve">Check when user enter comment on "Viết bình luận" and click "Bình luận" button </t>
  </si>
  <si>
    <t>Check when user edit comment .</t>
  </si>
  <si>
    <t>New comment is updated</t>
  </si>
  <si>
    <t>Check when user delete comment .</t>
  </si>
  <si>
    <t>Click "Xóa" button</t>
  </si>
  <si>
    <t>Click "Thích" button or icon like on the post .</t>
  </si>
  <si>
    <t>This comment is deleted</t>
  </si>
  <si>
    <t>Check when user like comment</t>
  </si>
  <si>
    <t>Click "Thích" button or icon like on the comment .</t>
  </si>
  <si>
    <t xml:space="preserve">Total of like (likes of comment) to be increased </t>
  </si>
  <si>
    <t>Edit profie</t>
  </si>
  <si>
    <t xml:space="preserve">Check when user click "Chỉnh sửa thông tin cá nhân" link </t>
  </si>
  <si>
    <t>Click on "Chỉnh sửa thông tin cá nhân" link on home page.</t>
  </si>
  <si>
    <t xml:space="preserve">Check when user input "Tên đăng nhập" textbox empty and click "Lưu" button </t>
  </si>
  <si>
    <r>
      <t xml:space="preserve">Display message </t>
    </r>
    <r>
      <rPr>
        <b/>
        <sz val="10"/>
        <rFont val="Tahoma"/>
        <family val="2"/>
      </rPr>
      <t>MS07</t>
    </r>
  </si>
  <si>
    <t>Form edit profie is displayed</t>
  </si>
  <si>
    <t>Check when user don't choose gender and click "Lưu" button</t>
  </si>
  <si>
    <t>Bạn chưa chọn giới tính</t>
  </si>
  <si>
    <r>
      <t xml:space="preserve">Display message </t>
    </r>
    <r>
      <rPr>
        <b/>
        <sz val="10"/>
        <rFont val="Tahoma"/>
        <family val="2"/>
      </rPr>
      <t>MS24</t>
    </r>
  </si>
  <si>
    <t>Check when user input DOB textbox empty and click "Lưu" button</t>
  </si>
  <si>
    <r>
      <t xml:space="preserve">Display message </t>
    </r>
    <r>
      <rPr>
        <b/>
        <sz val="10"/>
        <rFont val="Tahoma"/>
        <family val="2"/>
      </rPr>
      <t>MS25</t>
    </r>
  </si>
  <si>
    <t>Check when user input DOB textbox incorrect and click "Lưu" button</t>
  </si>
  <si>
    <t>Check when user edit all information and click "Lưu" button</t>
  </si>
  <si>
    <t>Edit profie successfully and home page is displayed</t>
  </si>
  <si>
    <t xml:space="preserve">1. The Register page is displayed 
2. Login successfully
3. The home page displayed.
</t>
  </si>
  <si>
    <t>Manage comment</t>
  </si>
  <si>
    <t>Step 1: Enter the website
Step 2:  Input "123456789" to "Mật khẩu" field</t>
  </si>
  <si>
    <t>Step 1: Enter the website 
Step 2: Click "Đăng nhập" button</t>
  </si>
  <si>
    <t xml:space="preserve">Step 1: Enter the website
Step 2:  Input only Email </t>
  </si>
  <si>
    <t>Step 1: Enter the website
Step 2:  Input only password</t>
  </si>
  <si>
    <t>Step 1: Enter the website
Step 2:  Click "Tác giả đăng ký" link</t>
  </si>
  <si>
    <t xml:space="preserve">Step 1: Enter the website
Step 2:  Input: 
+ Password: 123456789
+ Re-enter password: 
</t>
  </si>
  <si>
    <t>Step 1: Enter the website
Step 2:  Input: 
+ Password: 123456789
+ Re-enter password: 12345</t>
  </si>
  <si>
    <t xml:space="preserve">Step 1: Enter the website
Step 2:  Click "Bạn quên?" link 
</t>
  </si>
  <si>
    <t>Step 1: Input: 
+ "Tên đăng nhập" : 
Step 2:  Click "Lưu" button</t>
  </si>
  <si>
    <t xml:space="preserve">Step 1:  Don't choose gender
Step 2:  Click "Lưu" button
</t>
  </si>
  <si>
    <t xml:space="preserve">Step 1: DOB textbox: 
Step 2:  Click "Lưu" button
</t>
  </si>
  <si>
    <t xml:space="preserve">Step 1: DOB textbox: yyyy/mm/dd
Step 2:  Click "Lưu" button
</t>
  </si>
  <si>
    <t xml:space="preserve">Step 1: Edit all information
Step 2:  Click "Lưu" button
</t>
  </si>
  <si>
    <t>Step 1: Enter the website
Step 2:  Input username "yennthse03171"
password "123456789"
Step 3: Click "Đăng nhập" button</t>
  </si>
  <si>
    <t>Step 1: Enter the website
Step 2:  Input:
+ Email : 
+ Password : 123456789
Step 3:  Click "Đăng nhập" button</t>
  </si>
  <si>
    <t>Step 1: Enter the website
Step 2:  Input:
+ Email : YenNTHSE03171@fpt.edu.vn
+ Password : 
Step 3:  Click "Đăng nhập" button</t>
  </si>
  <si>
    <t>Step 1: Enter the website
Step 2:  Input:
+ Email:  YenNTHSE03171@fpt.edu.vn
+ Password: 123def
Step 3:  Click "Đăng nhập" button</t>
  </si>
  <si>
    <t>Step 1: Enter the website
Step 2:  Input:
+ Email: YenNTHfpt.edu.vn
+ Password: 123456789
Step 3:  Click "Đăng nhập" button</t>
  </si>
  <si>
    <t>Step 1: Enter the website
Step 2: Input 
username "yennth"
password "123456789"
Step 3: Click "Đăng nhập" button</t>
  </si>
  <si>
    <t>Step 1: Login the web with member role or author role.
Step 2:  Click setting item on the navbar header 
Step 3:  Click "Logout" link</t>
  </si>
  <si>
    <t>Step 1: Enter the website
Step 2:  Input information on the Register page form 
+ Input username on "Tên tài khoản" field
+ Input email "YenNTHSE03171@fpt.edu.vn" on "Email" field
+ Input password "123456789" on "Mật khẩu" field
Step 3:  Click "Đăng ký" button</t>
  </si>
  <si>
    <t>Step 1: Enter the website
Step 2:  Don't input any fields of register form and click "Đăng ký" button
Step 3:  Click "Đăng ký" button</t>
  </si>
  <si>
    <t>Step 1: Enter the website
Step 2:  Input:
+ Username: YenNTH
Step 3:  Click anywhere</t>
  </si>
  <si>
    <t>Step 1: Enter the website
Step 2:  Input:
+ Username: YenNTH123abc123abc123abc
Step 3:  Click anywhere</t>
  </si>
  <si>
    <t xml:space="preserve">Step 1: Enter the website
Step 2:  Input: 
+Username: YenNTH!@#123!@#
Step 3:  Click anywhere
</t>
  </si>
  <si>
    <t>Step 1: Enter the website
Step 2:  Input: 
+Username: 123!@#
Step 3:  Click anywhere</t>
  </si>
  <si>
    <t>Step 1: Enter the website
Step 2:  Input: 
+ Password: 123456
Step 3:  Click anywhere</t>
  </si>
  <si>
    <t>Step 1: Enter the website
Step 2:  Input: 
+ Username: 
Step 3:  Click anywhere</t>
  </si>
  <si>
    <t>Step 1: Enter the website
Step 2:  Input: 
+ Email: 
Step 3:  Click anywhere</t>
  </si>
  <si>
    <t>Step 1: Enter the website
Step 2:  Input: 
+ Password: 
Step 3:  Click anywhere</t>
  </si>
  <si>
    <t>Step 1: Enter the website
Step 2:  Input: 
+Username: YenNTHSE03171!@# 
Step 3:  Click anywhere</t>
  </si>
  <si>
    <t>Step 1: Enter the website
Step 2:  Input: 
+ Email: YenNTHSE03171!@fpt.edu
Step 3:  Click anywhere</t>
  </si>
  <si>
    <t>Step 1: Enter the website
Step 2:  Don't click on the "Chọn file" to up the image "CMND"
Step 3:  Click "Đăng ký" button</t>
  </si>
  <si>
    <t>Step 1: Enter the website
Step 2:  Input correct information 
Step 3:  Click "Đăng ký" button</t>
  </si>
  <si>
    <t xml:space="preserve">Step 1: Enter the website
Step 2:  Click "Bạn quên?" link 
Step 3:  Input: 
+ Email: 
Step 4:  Click "Gửi" button
</t>
  </si>
  <si>
    <t xml:space="preserve">Step 1: Enter the website
Step 2:  Click "Bạn quên?" link 
Step 3:  Input: 
+ Email: !@$#@%$#^
Step 4:  Click "Gửi" button
</t>
  </si>
  <si>
    <t xml:space="preserve">Step 1: Enter the website
Step 2:  Click "Bạn quên?" link 
Step 3:  Input: 
+ Email: YenNTHSE03171@fpt.edu.vn
Step 4:  Click "Gửi" button
</t>
  </si>
  <si>
    <t>1. Avatar image will be displayed .
2. Show successful message</t>
  </si>
  <si>
    <t>1. Cover image will be displayed .
2. Show successful message</t>
  </si>
  <si>
    <t>Tên thể loại bắt buộc</t>
  </si>
  <si>
    <r>
      <t xml:space="preserve">Display message </t>
    </r>
    <r>
      <rPr>
        <b/>
        <sz val="10"/>
        <rFont val="Tahoma"/>
        <family val="2"/>
      </rPr>
      <t>MS26</t>
    </r>
  </si>
  <si>
    <r>
      <t xml:space="preserve">1. Add new category successfully
2. Display message </t>
    </r>
    <r>
      <rPr>
        <b/>
        <sz val="10"/>
        <rFont val="Tahoma"/>
        <family val="2"/>
      </rPr>
      <t>MS27</t>
    </r>
  </si>
  <si>
    <t>Thêm thể loại thành công</t>
  </si>
  <si>
    <t>Test Admin when admin input category already exists</t>
  </si>
  <si>
    <t xml:space="preserve">Thể loại đã tồn tại </t>
  </si>
  <si>
    <r>
      <t xml:space="preserve">Display message </t>
    </r>
    <r>
      <rPr>
        <b/>
        <sz val="10"/>
        <rFont val="Tahoma"/>
        <family val="2"/>
      </rPr>
      <t>MS29</t>
    </r>
  </si>
  <si>
    <t>Check when user don't input captions and input 1 book's tag and click "Đăng" button</t>
  </si>
  <si>
    <t xml:space="preserve">Chỉ được gắn 1 thẻ sách </t>
  </si>
  <si>
    <r>
      <t xml:space="preserve">Display message </t>
    </r>
    <r>
      <rPr>
        <b/>
        <sz val="10"/>
        <color indexed="8"/>
        <rFont val="Tahoma"/>
        <family val="2"/>
      </rPr>
      <t>MS30</t>
    </r>
  </si>
  <si>
    <t>Check when user don't input captions and input 2 book's tag and click "Đăng" button.</t>
  </si>
  <si>
    <t>Check when user input captions and input 2 book's tag and click "Đăng" button</t>
  </si>
  <si>
    <t>Check when user input captions and input 1 book's tag and click "Đăng" button</t>
  </si>
  <si>
    <t xml:space="preserve">Step 1:  Don't input anything 
Step 2:  Click "Đăng" button </t>
  </si>
  <si>
    <t>Step 1:  Input 
+ Post textbox: "Cuốn sách này hay quá"
+ "Gắn thẻ sách" textbox:
Step 2:  Click "Đăng" button</t>
  </si>
  <si>
    <t>Step 1:  Input 
+ Post textbox: 
+ "Gắn thẻ sách" textbox: #HarryPotter
Step 2:  Click "Đăng" button</t>
  </si>
  <si>
    <t>Step 1:  Input 
+ Post textbox: 
+ "Gắn thẻ sách" textbox: #HarryPotter #JK
Step 2:  Click "Đăng" button</t>
  </si>
  <si>
    <t>Step 1:  Input 
+ Post textbox: " Đọc Harry Potter hay quá"
+ "Gắn thẻ sách" textbox: #HarryPotter #JK
Step 2:  Click "Đăng" button</t>
  </si>
  <si>
    <t>Step 1:  Click  "Sửa" button
Step 2:  Edit captions 
3. Click "Chỉnh sửa xong" button</t>
  </si>
  <si>
    <t>Step 1:  Click "Sửa" button 
Step 2:  Edit book's tag
3. Click "Chỉnh sửa xong" button</t>
  </si>
  <si>
    <t>Step 1:  "Viết bình luận" textbox: 
Step 2:  Click "Bình luận" button</t>
  </si>
  <si>
    <t>Step 1:  "Viết bình luận" textbox: Cuốn sách này hay quá
Step 2:  Click "Bình luận" button</t>
  </si>
  <si>
    <t>Step 1:  Click "Sửa" button 
Step 2:  Edit comment
3. Click "Chỉnh sửa xong" button</t>
  </si>
  <si>
    <t>Check when user edit book's tag but don’t input new book's tag .</t>
  </si>
  <si>
    <t>Step 1:  Click "Sửa" button 
Step 2:  Book's tag empty
3. Click "Chỉnh sửa xong" button</t>
  </si>
  <si>
    <t>Check when user unlike a post while liked this post.</t>
  </si>
  <si>
    <t>Switch states don't like this post.</t>
  </si>
  <si>
    <t>Check when user don't input comment on "Viết bình luận" textbox and click "Bình luận" button</t>
  </si>
  <si>
    <t>Comment empty and  displayed.</t>
  </si>
  <si>
    <t>Check when user edit comment but don't input anything on comment textbox .</t>
  </si>
  <si>
    <t xml:space="preserve">Check login when user input password smaller than 8 characters on "Mật khẩu" field </t>
  </si>
  <si>
    <t xml:space="preserve"> Input "1234" to "Mật khẩu" fiel</t>
  </si>
  <si>
    <r>
      <t xml:space="preserve">Display message </t>
    </r>
    <r>
      <rPr>
        <b/>
        <sz val="10"/>
        <color indexed="8"/>
        <rFont val="Tahoma"/>
        <family val="2"/>
      </rPr>
      <t>MS06</t>
    </r>
  </si>
  <si>
    <t xml:space="preserve">Check login when user input password arger than 50 characters on "Mật khẩu" field </t>
  </si>
  <si>
    <t>Input "01234567890123456789012345678901234567890123456789" to "Mật khẩu" fiel</t>
  </si>
  <si>
    <t>Input: "01234567890123456789012345678901234567890123456789" to "Mật khẩu" fiel</t>
  </si>
  <si>
    <r>
      <t xml:space="preserve">Display message </t>
    </r>
    <r>
      <rPr>
        <b/>
        <sz val="10"/>
        <rFont val="Tahoma"/>
        <family val="2"/>
      </rPr>
      <t>MS06</t>
    </r>
  </si>
  <si>
    <t>Popup create group is displayed and interface is not broken or wrong format</t>
  </si>
  <si>
    <t xml:space="preserve">Check create group when creater's group only input group's name and don't input book's tag, don't choose "Nhóm công khai" or "Nhóm kín" </t>
  </si>
  <si>
    <r>
      <t xml:space="preserve">Display message </t>
    </r>
    <r>
      <rPr>
        <b/>
        <sz val="10"/>
        <color indexed="8"/>
        <rFont val="Tahoma"/>
        <family val="2"/>
      </rPr>
      <t>MS19 MS20</t>
    </r>
  </si>
  <si>
    <r>
      <t xml:space="preserve">Display message </t>
    </r>
    <r>
      <rPr>
        <b/>
        <sz val="10"/>
        <color indexed="8"/>
        <rFont val="Tahoma"/>
        <family val="2"/>
      </rPr>
      <t>MS18 MS20</t>
    </r>
  </si>
  <si>
    <t>Bước 1: Input: 
+ "Tên nhóm" textbox: empty
+ "Thẻ" textbox: "Harry Potter"
+ "Chọn quyền riêng tư" radio: don't choose
Bước 2: Click "Thêm" button</t>
  </si>
  <si>
    <t>Bước 1: Input: 
+ "Tên nhóm" textbox: empty
+ "Thẻ" textbox: empty
+ "Chọn quyền riêng tư" radio: Choose "Nhóm công khai" hoặc "Nhóm kín"
Bước 2: Click "Thêm" button</t>
  </si>
  <si>
    <r>
      <t xml:space="preserve">Display message </t>
    </r>
    <r>
      <rPr>
        <b/>
        <sz val="10"/>
        <color indexed="8"/>
        <rFont val="Tahoma"/>
        <family val="2"/>
      </rPr>
      <t>MS18 MS19</t>
    </r>
  </si>
  <si>
    <t>Manage group</t>
  </si>
  <si>
    <t>Manage group members</t>
  </si>
  <si>
    <t xml:space="preserve">Check create group when admin of group don't input anything and click "Thêm" button   </t>
  </si>
  <si>
    <t>Check create group when admin of group input group's name empty on "Tên nhóm" textbox and click "Thêm" button</t>
  </si>
  <si>
    <t>Check create group when admin of group input tag's group empty on "Thẻ" textbox and click "Thêm" button</t>
  </si>
  <si>
    <t>Check create group when admin of group don't choose "Nhóm công khai" or "Nhóm kín" and click "Thêm" button</t>
  </si>
  <si>
    <t xml:space="preserve">Check create group when admin of group only input book' tag and don't input group's name ,  don't choose "Nhóm công khai" or "Nhóm kín" </t>
  </si>
  <si>
    <t>Check create group when admin of group only choose type of group and don't input group's name and don't input book's tag</t>
  </si>
  <si>
    <t xml:space="preserve">Check edit group when admin of group or admin of group edit information and click "Lưu" button </t>
  </si>
  <si>
    <t>Check edit group when admin of group or admin of group input empty group's name</t>
  </si>
  <si>
    <t>Step 1: Input: 
+ "Tên nhóm" textbox: "Harry Potter"
+ "Thẻ" textbox: empty
+ "Chọn quyền riêng tư" radio: don't choose
Step 2: Click "Thêm" button</t>
  </si>
  <si>
    <t>Step 1: Input account name of user 
Step 2: Click "Thêm" button</t>
  </si>
  <si>
    <t>Check add member when admin of group add members by enter account name (existing account)</t>
  </si>
  <si>
    <t>Add new member to the group success</t>
  </si>
  <si>
    <t xml:space="preserve">Check add member when admin of group but don't enter account name </t>
  </si>
  <si>
    <t>Can not add members to the group</t>
  </si>
  <si>
    <t>Check add member when admin of group add members by enter account name but account that does not exist</t>
  </si>
  <si>
    <t>Input account name of user but account not found</t>
  </si>
  <si>
    <t>Textbox to input account name is empty.</t>
  </si>
  <si>
    <t>Check interface of "Trang nhóm - Thảo luận" page</t>
  </si>
  <si>
    <t>Create group success</t>
  </si>
  <si>
    <t xml:space="preserve">Check interface of "Trang nhóm - Thành viên" page </t>
  </si>
  <si>
    <t xml:space="preserve">In the "Trang nhóm - Thảo luận" page click on "Thành viên" tag </t>
  </si>
  <si>
    <t>"Trang nhóm - Thảo luận " page display correct format and is not broken
"Thảo luận"  tag is choosed</t>
  </si>
  <si>
    <t>Go to "Trang nhóm - Thành viên" page and interface is not broken
"Thành viên" tag is choosed</t>
  </si>
  <si>
    <t>Check interface of "Trang nhóm - Thành viên " page when user login user login is not as members of groups</t>
  </si>
  <si>
    <t xml:space="preserve">Test viewing "Login" form on register and login  page </t>
  </si>
  <si>
    <t xml:space="preserve"> Enter the website 
</t>
  </si>
  <si>
    <t xml:space="preserve"> The form login is displayed with the following information:
- "Email" field
-“Mật khẩu” fiel 
-“Bạn quên ?” link
-“Đăng nhập” button 
</t>
  </si>
  <si>
    <t xml:space="preserve"> Enter the website
</t>
  </si>
  <si>
    <t>The form of register is displayed with the following information :
- "Tên tài khoản" textbox
- "Email" textbox
- "Mật khẩu" textbox
- "Xác nhận mật khẩu" textbox
- "Tác giả đăng ký" link
- "Đăng ký" button</t>
  </si>
  <si>
    <t>Test viewing of register form as normal users</t>
  </si>
  <si>
    <t>Check register as normal user when normal user input a string smaller than 8 characters on "Tên tài khoản" field</t>
  </si>
  <si>
    <t>Check register as normal user when normal user input a string smaller than 8 characters on "Mật khẩu" field</t>
  </si>
  <si>
    <t xml:space="preserve">Check register as normal user when normal user input a string  password larger than 50 characters on "Mật khẩu" field </t>
  </si>
  <si>
    <t>Check register as normal user when normal user input username is empty on "Tên tài khoản" field</t>
  </si>
  <si>
    <t>Check register as normal user when normal user input email is empty on "Email" field</t>
  </si>
  <si>
    <t>Check register as normal user when normal user input password is empty on "Mật khẩu" field</t>
  </si>
  <si>
    <t>Check register as normal user when normal user input password is empty on Confirm Password field</t>
  </si>
  <si>
    <t>Check register as normal user when normal user input not match string with Password on Confirm Password field</t>
  </si>
  <si>
    <t>Check register as normal user when normal user input email which was registered</t>
  </si>
  <si>
    <t>Check register as normal user when normal user input correct information on register form</t>
  </si>
  <si>
    <t>Check register as normal user when normal user do not enter any fields of register form and click "Đăng ký" button</t>
  </si>
  <si>
    <t>Check register as normal user when normal user input incorrect format username on "Tên tài khoản" field</t>
  </si>
  <si>
    <t>Check register as normal user when normal user input incorrect format email on "Email" field</t>
  </si>
  <si>
    <t>Check register as author when author click in the "Tác giả đăng ký"</t>
  </si>
  <si>
    <t xml:space="preserve">Verify that password is encoded </t>
  </si>
  <si>
    <t>1. The Register - login page is displayed
2. "123456789" is encoded "•••••••••"</t>
  </si>
  <si>
    <t>Check register as author when author do not enter any fields of register form and click "Đăng ký" button</t>
  </si>
  <si>
    <r>
      <t xml:space="preserve">1. The Register page is displayed
2. Display message </t>
    </r>
    <r>
      <rPr>
        <b/>
        <sz val="10"/>
        <rFont val="Tahoma"/>
        <family val="2"/>
      </rPr>
      <t>MS01 MS02 MS07 MS09</t>
    </r>
  </si>
  <si>
    <t>Check register as  author when  author input a string smaller than 8 characters on "Tên tài khoản" field</t>
  </si>
  <si>
    <t>Check register as normal user when normal user input a string more than 50 characters on "Tên tài khoản" field</t>
  </si>
  <si>
    <t>Tên tài khoản từ 8 đến 50 ký tự</t>
  </si>
  <si>
    <t>Check register as author when author input a string more than 50 characters on "Tên tài khoản" field</t>
  </si>
  <si>
    <t>Check register as normal user when normal user input user name with string contains special characters.</t>
  </si>
  <si>
    <t>Check register as author when author input user name with string contains special characters.</t>
  </si>
  <si>
    <t>Check register as author when author input a string small than 8 character and contains special characters.</t>
  </si>
  <si>
    <t>Step 1: Enter the website
Step 2:  Input: 
+Username: YenNTHSE03171!@#123!@#....def
Step 3:  Click anywhere</t>
  </si>
  <si>
    <t>Check register as author when author input a string more than 50 character and contains special characters.</t>
  </si>
  <si>
    <t>Check register as author when author input a string smaller than 8 characters on "Mật khẩu" field</t>
  </si>
  <si>
    <t xml:space="preserve">Check register as author  user when author  input a string  password larger than 50 characters on "Mật khẩu" field </t>
  </si>
  <si>
    <t>Check register as normal user when normal user input user name with string small than 8 character and contains special characters.</t>
  </si>
  <si>
    <t>Check register as normal user when normal user input user name with string more than 50 character and contains special characters.</t>
  </si>
  <si>
    <t>Check register as author when author input username is empty on "Tên tài khoản" field</t>
  </si>
  <si>
    <t>Check register as author when author input email is empty on "Email" field</t>
  </si>
  <si>
    <t>Check register as author  when author input password is empty on "Mật khẩu" field</t>
  </si>
  <si>
    <t>Check register as author when author input password is empty on Confirm Password field</t>
  </si>
  <si>
    <t>Check register as author when author input not match string with Password on Confirm Password field</t>
  </si>
  <si>
    <t>Check register as author when author input incorrect format username on "Tên tài khoản" field</t>
  </si>
  <si>
    <t>Check register as author when author input incorrect format email on "Email" field</t>
  </si>
  <si>
    <t>Check register as normal user when normal user input email does not contain the @ character on "Email" field</t>
  </si>
  <si>
    <t>Step 1: Enter the website
Step 2:  Input: 
+ Email: YenNTHSE03171fpt.edu
Step 3:  Click anywhere</t>
  </si>
  <si>
    <t>Check register as normal user when normal user input email contain the space character on "Email" field</t>
  </si>
  <si>
    <t>Step 1: Enter the website
Step 2:  Input: 
+ Email: YenNTHSE03171@  fpt.edu
Step 3:  Click anywhere</t>
  </si>
  <si>
    <t>Check register as author when author input email does not contain the @ character on "Email" field</t>
  </si>
  <si>
    <t>Check register as author when author input email contain the space character on "Email" field</t>
  </si>
  <si>
    <t>Check register as author  when author  input email which was registered</t>
  </si>
  <si>
    <t>Step 1: Enter the website
Step 2:  Input: 
+ Email: YenNTHSE03171@fpt.edu.vn
Step 3:  Click "Đăng ký" button</t>
  </si>
  <si>
    <t>Check register as author when author don't click on " Chọn ảnh " button</t>
  </si>
  <si>
    <t>Check register as author when author select the file format that is not .jpg, .png</t>
  </si>
  <si>
    <t>Step 1: Enter the website
Step 2:  Select the file format that is not .jpg, .png
Step 3:  Click "Đăng ký" button</t>
  </si>
  <si>
    <t>Bạn chưa chọn ảnh CMND hoặc ảnh CMDN sai định dạng</t>
  </si>
  <si>
    <t>Check register as author when author click on " Chọn ảnh " button</t>
  </si>
  <si>
    <t xml:space="preserve">Step 1: Enter the website
Step 2:  Click on " Chọn ảnh " button
</t>
  </si>
  <si>
    <t>Appearing image to select</t>
  </si>
  <si>
    <t>Check  when user or author click "Bạn quên?" link</t>
  </si>
  <si>
    <t>Check viewing of form forgot password</t>
  </si>
  <si>
    <t xml:space="preserve">Click "Bạn quên?" link </t>
  </si>
  <si>
    <t>1. The form of forgot password is displayed with following information: 
- "Bạn quên mật khẩu?"
  "Nhập Email để lấy lại mật khẩu" 
- Email textbox
- "Gửi" button</t>
  </si>
  <si>
    <t>Check user forgot password when user  input is empty email</t>
  </si>
  <si>
    <t>Check user forgot password when l user input email contain the space character on "Email" field</t>
  </si>
  <si>
    <t>Check user forgot password when  user input email does not contain the @ character on "Email" field</t>
  </si>
  <si>
    <t>Check user forgot password when user input incorrect format email on "Email" field</t>
  </si>
  <si>
    <t>Step 1: Login to the home page
Step 2: Click on "Chỉnh sửa thông tin cá nhân" link on home page.</t>
  </si>
  <si>
    <t>Check viewing of form edit profie</t>
  </si>
  <si>
    <t>The form of edit profie is displayed with following information: 
- "Tên người dùng" text
- user name textbox
- "Giới tính" text
- "Nam" "Nữ" radiobutton
-"Ngày sinh" text and DOB textbox
-"Địa chỉ " text and address textbox
- "Lưu" and "Hủy" button</t>
  </si>
  <si>
    <t>Bạn chưa nhập ngày sinh hoặc ngày sinh phải là kiểu dd/MM/yyyy</t>
  </si>
  <si>
    <t>Check when user don't input on "Địa chỉ" textbox and click "Lưu" button</t>
  </si>
  <si>
    <t xml:space="preserve">Step 1: Don't input address 
Step 2:  Click "Lưu" button
</t>
  </si>
  <si>
    <t>Check when user don't input anything and click "Hủy" button</t>
  </si>
  <si>
    <t xml:space="preserve">Step 1: Don't input anything
Step 2:  Click "Hủy" button
</t>
  </si>
  <si>
    <t>Cancel the edit profie and switch to individual page.</t>
  </si>
  <si>
    <t>Check when user edit all information and click "Hủy" button</t>
  </si>
  <si>
    <t>Step 1: Edit all information
Step 2:  Click "Hủy" button</t>
  </si>
  <si>
    <t>Check the showing of "Thay đổi ảnh cá nhân" button</t>
  </si>
  <si>
    <t>"Thay đổi ảnh cá nhân " button is displayed with the icon camera and does not broken .</t>
  </si>
  <si>
    <r>
      <t xml:space="preserve">Display message </t>
    </r>
    <r>
      <rPr>
        <b/>
        <sz val="10"/>
        <rFont val="Tahoma"/>
        <family val="2"/>
      </rPr>
      <t>MS09</t>
    </r>
  </si>
  <si>
    <t xml:space="preserve">Check when user update avatar image </t>
  </si>
  <si>
    <t>Check when user select avata image format that is not .jpg, .png</t>
  </si>
  <si>
    <t>Check the showing of "Thay đổi ảnh bìa " button</t>
  </si>
  <si>
    <t xml:space="preserve">Click on "Thay đổi ảnh bìa" link on home page.
</t>
  </si>
  <si>
    <t xml:space="preserve">Select the file format that is not .jpg, .png
</t>
  </si>
  <si>
    <t>"Thay đổi ảnh bìa " button is displayed with the icon camera and does not broken .</t>
  </si>
  <si>
    <t>Check when user select cover image format that is not .jpg, .png</t>
  </si>
  <si>
    <t xml:space="preserve">Check when user update cover image </t>
  </si>
  <si>
    <t xml:space="preserve">Step 1:  Click "Thay đổi ảnh cá nhân" 
Step 2:  Choose a photo from normal user's device
</t>
  </si>
  <si>
    <t xml:space="preserve">Step 1:  Click "Thay đổi ảnh bìa" 
Step 2:  Choose a photo from normal user's device
</t>
  </si>
  <si>
    <t>Post Management Module</t>
  </si>
  <si>
    <t>Post in the home page</t>
  </si>
  <si>
    <t>Check viewing post in the home page</t>
  </si>
  <si>
    <t xml:space="preserve">Step 1: Register successful 
Step 2: Login successful </t>
  </si>
  <si>
    <t>The form of post is displayed with following information:
- Post textbox
- "Gắn thẻ sách" button
- "Đăng" button</t>
  </si>
  <si>
    <t>Check viewing post was posted and display in the home page</t>
  </si>
  <si>
    <t>Posts was posted successfully and displayed on the homepage</t>
  </si>
  <si>
    <t>1. Post was posted successfully and displayed on the homepage
2. Post is displayed with following information:
- Avatar of user
- Name of user
- Posting time
- Like link and like icon
- form comment content : avatar, "viết bình luận" textbox, "Bình luận" button</t>
  </si>
  <si>
    <t xml:space="preserve">Post in the individual page </t>
  </si>
  <si>
    <t>Check viewing post in the individual page</t>
  </si>
  <si>
    <t xml:space="preserve">Click on user name link in the home   page or click icon user in the navbar
</t>
  </si>
  <si>
    <t>Check showing of drop down list on the post</t>
  </si>
  <si>
    <t xml:space="preserve">Click on icon 
</t>
  </si>
  <si>
    <t>Display the following: 
- "Sửa" and "Xóa"</t>
  </si>
  <si>
    <t>Comment in the home page</t>
  </si>
  <si>
    <t>Step 1:  Input 
+ Post textbox: " Đọc Harry Potter hay quá"
+ "Gắn thẻ sách" textbox: #HarryPotter 
Step 2:  Click "Đăng" button</t>
  </si>
  <si>
    <t>1. Post was posted successfully and displayed on the homepage
2. Comment form is displayed with following information:
 - Avatar 
- "Viết bình luận" textbox
- "Bình luận" button</t>
  </si>
  <si>
    <t>Check viewing of comment form in the home page</t>
  </si>
  <si>
    <t>Check showing of drop down list on the comment</t>
  </si>
  <si>
    <t>Check when user unlike comment while liked this comment</t>
  </si>
  <si>
    <t>Switch states don't like this comment.</t>
  </si>
  <si>
    <t xml:space="preserve">Comment in the individual page </t>
  </si>
  <si>
    <t>Check viewing of comment form in the individual page</t>
  </si>
  <si>
    <t>1. Post was posted successfully and displayed on the individual page
2. Comment form is displayed with following information:
 - Avatar 
- "Viết bình luận" textbox
- "Bình luận" button</t>
  </si>
  <si>
    <t>1. Post was posted successfully and displayed on the individual page
2. Post is displayed with following information:
- Avatar of user
- Name of user
- Posting time
- Like link and like icon
- form comment content : avatar, "viết bình luận" textbox, "Bình luận" button</t>
  </si>
  <si>
    <t>Viết cho phần notification</t>
  </si>
  <si>
    <t>[Post Management Module-]</t>
  </si>
  <si>
    <t>Check Email textbox</t>
  </si>
  <si>
    <t>Step 1: Enter the website
Step 2: Click "Email" field</t>
  </si>
  <si>
    <t>1. The Register- login page is displayed
2. "123456789" is encoded "•••••••••"</t>
  </si>
  <si>
    <t>1. The Register- login page is displayed
2. Textbox can be input data</t>
  </si>
  <si>
    <t>Check "Mật khẩu" textbox</t>
  </si>
  <si>
    <t>Step 1: Enter the website
Step 2: Click "Mật khẩu" field</t>
  </si>
  <si>
    <t>Check "Bạn quên?" link</t>
  </si>
  <si>
    <t>The arrow changes to a hand</t>
  </si>
  <si>
    <t>Check "Đăng nhập" button</t>
  </si>
  <si>
    <t>Step 1: Enter the website
Step 2: Point the mouse to the "Bạn quên?" link</t>
  </si>
  <si>
    <t>Step 1: Enter the website
Step 2: Point the mouse to the "Đăng nhập" button</t>
  </si>
  <si>
    <t>Button is lighted</t>
  </si>
  <si>
    <t>Check "Tên tài khoản" textbox</t>
  </si>
  <si>
    <t>Step 1: Enter the website
Step 2: Click "Tên tài khoản" textbox</t>
  </si>
  <si>
    <t>Textbox can be input data</t>
  </si>
  <si>
    <t>Check "Email" textbox</t>
  </si>
  <si>
    <t>Step 1: Enter the website
Step 2: Click "Email" textbox</t>
  </si>
  <si>
    <t>Check "Xác nhận mật khẩu" textbox</t>
  </si>
  <si>
    <t>Check "Tác giả đăng ký" link</t>
  </si>
  <si>
    <t>Check click to switch slide</t>
  </si>
  <si>
    <t xml:space="preserve">Step 1: Enter the website
Step 2: Click </t>
  </si>
  <si>
    <t xml:space="preserve">Slide will be switch </t>
  </si>
  <si>
    <t>Check "Gửi" button</t>
  </si>
  <si>
    <t>Step 1: Enter the website
Step 2: Point the mouse to the "Gửi" button</t>
  </si>
  <si>
    <t>Check "Tên người dùng" textbox</t>
  </si>
  <si>
    <t>Step 1: Enter the website
Step 2: Click "Tên người dùng" textbox</t>
  </si>
  <si>
    <t>Check "Nam" , "Nữ" radio button</t>
  </si>
  <si>
    <t>Step 1: Enter the website
Step 2: Click "Nam" radio or "Nữ" radio</t>
  </si>
  <si>
    <t>Radio button can be click</t>
  </si>
  <si>
    <t>Check "Ngày sinh" button</t>
  </si>
  <si>
    <t>Step 1: Enter the website
Step 2: Click "Ngày sinh" textbox</t>
  </si>
  <si>
    <t>Step 1: Enter the website
Step 2: Click "Địa chỉ" textbox</t>
  </si>
  <si>
    <t>Check "Lưu" button</t>
  </si>
  <si>
    <t>Step 1: Enter the website
Step 2: Point the mouse to the "Lưu" button</t>
  </si>
  <si>
    <t>Check "Địa chỉ" textbox</t>
  </si>
  <si>
    <t>Check "Hủy" button</t>
  </si>
  <si>
    <t>Step 1: Enter the website
Step 2: Point the mouse to the "Hủy" button</t>
  </si>
  <si>
    <t>1. The Register - login page is displayed
2.The form of register is displayed with the following information:
- "Tên tài khoản" textbox
- "Email" textbox
- "Mật khẩu" textbox
- "Xác nhận mật khẩu" textbox
- "Choose File" button
- "Đăng ký" button</t>
  </si>
  <si>
    <t xml:space="preserve"> Click post textbox</t>
  </si>
  <si>
    <t>Check post textbox</t>
  </si>
  <si>
    <t>Check "Đăng" button</t>
  </si>
  <si>
    <t xml:space="preserve"> Point the mouse to the "Đăng" button</t>
  </si>
  <si>
    <t xml:space="preserve">Button is lighted and can be click </t>
  </si>
  <si>
    <t>Check "Gắn thẻ sách" button</t>
  </si>
  <si>
    <t xml:space="preserve"> Point the mouse to the "Gắn thẻ sách" button</t>
  </si>
  <si>
    <t>Check user name link</t>
  </si>
  <si>
    <t>Click to user name link</t>
  </si>
  <si>
    <t xml:space="preserve">User name can be click </t>
  </si>
  <si>
    <t xml:space="preserve">Check "Thích" link and icon </t>
  </si>
  <si>
    <t xml:space="preserve">Point the mouse to the "Thíck" link and icon then click </t>
  </si>
  <si>
    <t>The arrow changes to a hand then link can be click .</t>
  </si>
  <si>
    <t>Check "Viết bình luận" textbox</t>
  </si>
  <si>
    <t xml:space="preserve"> Click "Viết bình luận" field</t>
  </si>
  <si>
    <t xml:space="preserve"> Textbox can be input data</t>
  </si>
  <si>
    <t>Check "Bình luận" button</t>
  </si>
  <si>
    <t xml:space="preserve"> Point the mouse to the "Bình luận" button</t>
  </si>
  <si>
    <t>Check "Sửa" button on the drop down list</t>
  </si>
  <si>
    <t xml:space="preserve">Point the mouse to the "Sửa" button and click </t>
  </si>
  <si>
    <t>The arrow changes to a hand then button can be click .</t>
  </si>
  <si>
    <t>Check "Xóa" button on the drop down list</t>
  </si>
  <si>
    <t xml:space="preserve">Point the mouse to the "Xóa" button and click </t>
  </si>
  <si>
    <t>Check "Tạo nhóm" button on the drop down list</t>
  </si>
  <si>
    <t>Step 1: Point the mouse to the "Tạo nhóm" button 
Step 2: Click "Tạo nhóm" button</t>
  </si>
  <si>
    <t>1. The arrow changes to a hand then button can be click .
2. Switch to create group popup</t>
  </si>
  <si>
    <t xml:space="preserve">Check viewing create group popup </t>
  </si>
  <si>
    <t xml:space="preserve"> Click "Tạo nhóm" button on setting icon </t>
  </si>
  <si>
    <t>Create group popup will be displayed with following information:
- "Đặt tên nhóm" text 
- "Tên nhóm" textbox
- "Thẻ" text
- "Thẻ" textbox
- "Miêu tả về nhóm" text
- "Miêu tả" textbox
-"Chọn quyền riêng tư" text
- "Nhóm công khai" and "nhóm kín" radio button
- "Thêm" button
- "Đóng" button</t>
  </si>
  <si>
    <t>Check "Tên nhóm" textbox</t>
  </si>
  <si>
    <t xml:space="preserve"> Click "Tên nhóm" textbox</t>
  </si>
  <si>
    <t>Check "Thẻ" textbox</t>
  </si>
  <si>
    <t xml:space="preserve"> Click "Thẻ" textbox</t>
  </si>
  <si>
    <t>Check "Miêu tả về nhóm" textbox</t>
  </si>
  <si>
    <t xml:space="preserve"> Click "Miêu tả về nhóm" textbox</t>
  </si>
  <si>
    <t>Check "Nhóm công khai" radio button</t>
  </si>
  <si>
    <t xml:space="preserve">Click "Nhóm công khai" radio button </t>
  </si>
  <si>
    <t>Radio butotn can be selected</t>
  </si>
  <si>
    <t>Check "Nhóm kín" radio button</t>
  </si>
  <si>
    <t xml:space="preserve">Click "Nhóm kín" radio button </t>
  </si>
  <si>
    <t>Check "Thêm" button</t>
  </si>
  <si>
    <t xml:space="preserve"> Point the mouse to the "Thêm" button </t>
  </si>
  <si>
    <t>Check "Đóng" button</t>
  </si>
  <si>
    <t xml:space="preserve"> Point the mouse to the "Đóng" button </t>
  </si>
  <si>
    <t>Check create group when creater's group don't input anything and click "Đóng" button</t>
  </si>
  <si>
    <t xml:space="preserve">Step 1: Don't click any thing
Step 2: Click "Đóng" button </t>
  </si>
  <si>
    <t>Popup create group will be close.</t>
  </si>
  <si>
    <t>Check create group when creater's group input all field and click "Đóng" button</t>
  </si>
  <si>
    <t>Step 1: Input :
- "Tên nhóm" textbox: Harry Potter
- "Thẻ" textbox: #HarryPotter
- "Miêu tả về nhóm" textarea: "Rất hay"
- Choose the "Nhóm công khai" or "Nhóm kín" 
Step 2: Click "Đóng" button</t>
  </si>
  <si>
    <t>Check create group when admin of group input group's name already exists</t>
  </si>
  <si>
    <t xml:space="preserve"> Input : 
- "Tên nhóm" textbox: ex : Harry Potter</t>
  </si>
  <si>
    <t>Tên nhóm đã tồn tại</t>
  </si>
  <si>
    <r>
      <t xml:space="preserve">Display message </t>
    </r>
    <r>
      <rPr>
        <b/>
        <sz val="10"/>
        <color indexed="8"/>
        <rFont val="Tahoma"/>
        <family val="2"/>
      </rPr>
      <t>MS31</t>
    </r>
  </si>
  <si>
    <t>Check showing of "Thay đổi ảnh cá nhân" button in the "Trang nhóm - Thảo luận"</t>
  </si>
  <si>
    <t>"Thay đổi ảnh cá nhân" button is displayed with the camera icon and does not broken .</t>
  </si>
  <si>
    <t>Check showing of "Thay đổi ảnh bìa" button in the "Trang nhóm - Thảo luận"</t>
  </si>
  <si>
    <t>"Thay đổi ảnh bìa" button is displayes with the camera icon and does not broken</t>
  </si>
  <si>
    <t>Create group</t>
  </si>
  <si>
    <t>Check "Cài đặt" button</t>
  </si>
  <si>
    <t>Check "Báo cáo" button</t>
  </si>
  <si>
    <t xml:space="preserve"> Point the mouse to the "Cài đặt" button </t>
  </si>
  <si>
    <t xml:space="preserve"> Point the mouse to the "Báo cáo" button </t>
  </si>
  <si>
    <t>Check name of group link</t>
  </si>
  <si>
    <t xml:space="preserve">Point the mouse to the name of group link </t>
  </si>
  <si>
    <t>Check click on name of group</t>
  </si>
  <si>
    <t xml:space="preserve">Click on name of group </t>
  </si>
  <si>
    <t>Switch to group discuss page</t>
  </si>
  <si>
    <t xml:space="preserve">Check "Thảo luận" tag </t>
  </si>
  <si>
    <t>"Thảo luận " tag was selected</t>
  </si>
  <si>
    <t xml:space="preserve">Check decription textarea </t>
  </si>
  <si>
    <t>Textarea showing the description about group</t>
  </si>
  <si>
    <t>Check name of other group in the group discuss</t>
  </si>
  <si>
    <t xml:space="preserve">Step 1: Create group success
Step 2: Point the mouse to the name of other group link </t>
  </si>
  <si>
    <t xml:space="preserve">Check click on name of other group </t>
  </si>
  <si>
    <t>Swith to this group page</t>
  </si>
  <si>
    <t>Edit group</t>
  </si>
  <si>
    <t>1. Create group success
2. Click "Cài đặt" button on cover image</t>
  </si>
  <si>
    <t>Swith to group setting page</t>
  </si>
  <si>
    <t>Check when user select avatar image format that is not .jpg, .png</t>
  </si>
  <si>
    <t xml:space="preserve">Check "Thông tin nhóm" tag </t>
  </si>
  <si>
    <t>"Thông tin nhóm " tag was selected</t>
  </si>
  <si>
    <t xml:space="preserve">Point the mouse to the name of other group link </t>
  </si>
  <si>
    <t xml:space="preserve">Check click of "Cài đặt" button in the "Trang nhóm - Thảo luận "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</si>
</sst>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8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ahoma"/>
      <family val="2"/>
    </font>
    <font>
      <b/>
      <sz val="2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 applyAlignment="1"/>
    <xf numFmtId="0" fontId="8" fillId="3" borderId="2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5" xfId="0" applyNumberFormat="1" applyFont="1" applyFill="1" applyBorder="1" applyAlignment="1">
      <alignment horizontal="center" wrapText="1"/>
    </xf>
    <xf numFmtId="0" fontId="2" fillId="2" borderId="23" xfId="0" applyFont="1" applyFill="1" applyBorder="1"/>
    <xf numFmtId="0" fontId="2" fillId="2" borderId="26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horizontal="center" vertical="top" wrapText="1"/>
    </xf>
    <xf numFmtId="49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5" fillId="2" borderId="7" xfId="1" applyNumberFormat="1" applyFill="1" applyBorder="1" applyAlignment="1" applyProtection="1">
      <alignment horizontal="left" vertical="center"/>
    </xf>
    <xf numFmtId="0" fontId="23" fillId="0" borderId="0" xfId="0" applyFont="1"/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 wrapText="1"/>
    </xf>
    <xf numFmtId="0" fontId="22" fillId="0" borderId="33" xfId="0" applyFont="1" applyBorder="1"/>
    <xf numFmtId="0" fontId="22" fillId="0" borderId="34" xfId="0" applyFont="1" applyBorder="1" applyAlignment="1">
      <alignment vertical="center" wrapText="1"/>
    </xf>
    <xf numFmtId="0" fontId="22" fillId="0" borderId="33" xfId="0" applyFont="1" applyBorder="1" applyAlignment="1">
      <alignment wrapText="1"/>
    </xf>
    <xf numFmtId="0" fontId="24" fillId="0" borderId="34" xfId="0" applyFont="1" applyBorder="1" applyAlignment="1">
      <alignment horizontal="left" vertical="center" wrapText="1" indent="1"/>
    </xf>
    <xf numFmtId="0" fontId="22" fillId="7" borderId="33" xfId="0" applyFont="1" applyFill="1" applyBorder="1"/>
    <xf numFmtId="0" fontId="24" fillId="7" borderId="33" xfId="0" applyFont="1" applyFill="1" applyBorder="1" applyAlignment="1">
      <alignment horizontal="left" vertical="center" wrapText="1" indent="1"/>
    </xf>
    <xf numFmtId="0" fontId="0" fillId="7" borderId="0" xfId="0" applyFill="1"/>
    <xf numFmtId="0" fontId="22" fillId="7" borderId="34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vertical="top" wrapText="1"/>
    </xf>
    <xf numFmtId="0" fontId="2" fillId="8" borderId="2" xfId="3" applyFont="1" applyFill="1" applyBorder="1" applyAlignment="1">
      <alignment vertical="top" wrapText="1"/>
    </xf>
    <xf numFmtId="0" fontId="17" fillId="8" borderId="2" xfId="0" applyFont="1" applyFill="1" applyBorder="1" applyAlignment="1">
      <alignment horizontal="left" vertical="top" wrapText="1"/>
    </xf>
    <xf numFmtId="0" fontId="26" fillId="8" borderId="2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vertical="top" wrapText="1"/>
    </xf>
    <xf numFmtId="0" fontId="16" fillId="8" borderId="0" xfId="0" applyFont="1" applyFill="1" applyBorder="1" applyAlignment="1">
      <alignment vertical="top" wrapText="1"/>
    </xf>
    <xf numFmtId="0" fontId="17" fillId="8" borderId="0" xfId="0" applyFont="1" applyFill="1" applyAlignment="1">
      <alignment vertical="top"/>
    </xf>
    <xf numFmtId="0" fontId="2" fillId="9" borderId="2" xfId="3" applyFont="1" applyFill="1" applyBorder="1" applyAlignment="1">
      <alignment vertical="top" wrapText="1"/>
    </xf>
    <xf numFmtId="0" fontId="17" fillId="9" borderId="2" xfId="0" applyFont="1" applyFill="1" applyBorder="1" applyAlignment="1">
      <alignment horizontal="left" vertical="top" wrapText="1"/>
    </xf>
    <xf numFmtId="0" fontId="17" fillId="9" borderId="2" xfId="0" applyFont="1" applyFill="1" applyBorder="1" applyAlignment="1">
      <alignment vertical="top" wrapText="1"/>
    </xf>
    <xf numFmtId="0" fontId="16" fillId="9" borderId="0" xfId="0" applyFont="1" applyFill="1" applyBorder="1" applyAlignment="1">
      <alignment vertical="top" wrapText="1"/>
    </xf>
    <xf numFmtId="0" fontId="2" fillId="9" borderId="0" xfId="0" applyFont="1" applyFill="1"/>
    <xf numFmtId="0" fontId="17" fillId="8" borderId="2" xfId="0" applyFont="1" applyFill="1" applyBorder="1" applyAlignment="1">
      <alignment vertical="top" wrapText="1"/>
    </xf>
    <xf numFmtId="0" fontId="2" fillId="8" borderId="0" xfId="0" applyFont="1" applyFill="1"/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3" applyFont="1" applyFill="1" applyBorder="1" applyAlignment="1">
      <alignment horizontal="left" wrapText="1"/>
    </xf>
    <xf numFmtId="0" fontId="7" fillId="2" borderId="37" xfId="3" applyFont="1" applyFill="1" applyBorder="1" applyAlignment="1">
      <alignment horizontal="left" wrapText="1"/>
    </xf>
    <xf numFmtId="0" fontId="11" fillId="2" borderId="3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13" fillId="0" borderId="1" xfId="3" applyFont="1" applyFill="1" applyBorder="1" applyAlignment="1">
      <alignment horizontal="left" vertical="center"/>
    </xf>
    <xf numFmtId="0" fontId="13" fillId="0" borderId="21" xfId="3" applyFont="1" applyFill="1" applyBorder="1" applyAlignment="1">
      <alignment horizontal="left" vertical="center"/>
    </xf>
    <xf numFmtId="0" fontId="13" fillId="0" borderId="3" xfId="3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left" vertical="center"/>
    </xf>
    <xf numFmtId="0" fontId="11" fillId="0" borderId="0" xfId="0" applyFont="1" applyFill="1" applyAlignment="1"/>
    <xf numFmtId="0" fontId="17" fillId="0" borderId="0" xfId="0" applyFont="1" applyFill="1" applyAlignment="1"/>
    <xf numFmtId="0" fontId="13" fillId="8" borderId="2" xfId="3" applyFont="1" applyFill="1" applyBorder="1" applyAlignment="1">
      <alignment vertical="top" wrapText="1"/>
    </xf>
    <xf numFmtId="0" fontId="2" fillId="0" borderId="2" xfId="3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2" fillId="0" borderId="0" xfId="0" applyFont="1" applyFill="1"/>
    <xf numFmtId="0" fontId="27" fillId="2" borderId="0" xfId="0" applyFont="1" applyFill="1"/>
    <xf numFmtId="0" fontId="2" fillId="0" borderId="2" xfId="0" applyFont="1" applyFill="1" applyBorder="1" applyAlignment="1">
      <alignment vertical="top" wrapText="1"/>
    </xf>
    <xf numFmtId="0" fontId="26" fillId="0" borderId="2" xfId="0" applyFont="1" applyFill="1" applyBorder="1" applyAlignment="1">
      <alignment horizontal="left" vertical="top" wrapText="1"/>
    </xf>
    <xf numFmtId="0" fontId="2" fillId="10" borderId="2" xfId="3" applyFont="1" applyFill="1" applyBorder="1" applyAlignment="1">
      <alignment vertical="top" wrapText="1"/>
    </xf>
    <xf numFmtId="0" fontId="16" fillId="10" borderId="0" xfId="0" applyFont="1" applyFill="1" applyBorder="1" applyAlignment="1">
      <alignment vertical="top" wrapText="1"/>
    </xf>
    <xf numFmtId="0" fontId="2" fillId="10" borderId="0" xfId="0" applyFont="1" applyFill="1"/>
    <xf numFmtId="0" fontId="17" fillId="10" borderId="2" xfId="0" applyFont="1" applyFill="1" applyBorder="1" applyAlignment="1">
      <alignment horizontal="left" vertical="top" wrapText="1"/>
    </xf>
    <xf numFmtId="0" fontId="17" fillId="10" borderId="2" xfId="0" applyFont="1" applyFill="1" applyBorder="1" applyAlignment="1">
      <alignment vertical="top" wrapText="1"/>
    </xf>
    <xf numFmtId="0" fontId="2" fillId="7" borderId="2" xfId="3" applyFont="1" applyFill="1" applyBorder="1" applyAlignment="1">
      <alignment vertical="top" wrapText="1"/>
    </xf>
    <xf numFmtId="0" fontId="17" fillId="7" borderId="2" xfId="0" applyFont="1" applyFill="1" applyBorder="1" applyAlignment="1">
      <alignment horizontal="left" vertical="top" wrapText="1"/>
    </xf>
    <xf numFmtId="0" fontId="2" fillId="10" borderId="1" xfId="3" applyFont="1" applyFill="1" applyBorder="1" applyAlignment="1">
      <alignment horizontal="left" vertical="center"/>
    </xf>
    <xf numFmtId="0" fontId="2" fillId="7" borderId="1" xfId="3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1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36</xdr:row>
      <xdr:rowOff>180975</xdr:rowOff>
    </xdr:from>
    <xdr:to>
      <xdr:col>2</xdr:col>
      <xdr:colOff>1152525</xdr:colOff>
      <xdr:row>36</xdr:row>
      <xdr:rowOff>504825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0012025"/>
          <a:ext cx="3619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23</xdr:row>
      <xdr:rowOff>42333</xdr:rowOff>
    </xdr:from>
    <xdr:to>
      <xdr:col>2</xdr:col>
      <xdr:colOff>1156759</xdr:colOff>
      <xdr:row>23</xdr:row>
      <xdr:rowOff>328083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43</xdr:row>
      <xdr:rowOff>42333</xdr:rowOff>
    </xdr:from>
    <xdr:ext cx="352425" cy="2857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61</xdr:row>
      <xdr:rowOff>42333</xdr:rowOff>
    </xdr:from>
    <xdr:ext cx="352425" cy="2857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835025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77</xdr:row>
      <xdr:rowOff>42333</xdr:rowOff>
    </xdr:from>
    <xdr:ext cx="352425" cy="2857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22722416"/>
          <a:ext cx="352425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12" sqref="G12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61" t="s">
        <v>0</v>
      </c>
      <c r="D2" s="161"/>
      <c r="E2" s="161"/>
      <c r="F2" s="161"/>
      <c r="G2" s="161"/>
    </row>
    <row r="3" spans="1:7">
      <c r="B3" s="6"/>
      <c r="C3" s="7"/>
      <c r="F3" s="8"/>
    </row>
    <row r="4" spans="1:7" ht="14.25" customHeight="1">
      <c r="B4" s="9" t="s">
        <v>1</v>
      </c>
      <c r="C4" s="162" t="s">
        <v>51</v>
      </c>
      <c r="D4" s="162"/>
      <c r="E4" s="162"/>
      <c r="F4" s="9" t="s">
        <v>2</v>
      </c>
      <c r="G4" s="10" t="s">
        <v>52</v>
      </c>
    </row>
    <row r="5" spans="1:7" ht="14.25" customHeight="1">
      <c r="B5" s="9" t="s">
        <v>3</v>
      </c>
      <c r="C5" s="162" t="s">
        <v>54</v>
      </c>
      <c r="D5" s="162"/>
      <c r="E5" s="162"/>
      <c r="F5" s="9" t="s">
        <v>4</v>
      </c>
      <c r="G5" s="10" t="s">
        <v>53</v>
      </c>
    </row>
    <row r="6" spans="1:7" ht="15.75" customHeight="1">
      <c r="B6" s="163" t="s">
        <v>5</v>
      </c>
      <c r="C6" s="164" t="str">
        <f>C5&amp;"_"&amp;"System Test Case"&amp;"_"&amp;"v1.0"</f>
        <v>BSN_System Test Case_v1.0</v>
      </c>
      <c r="D6" s="164"/>
      <c r="E6" s="164"/>
      <c r="F6" s="9" t="s">
        <v>6</v>
      </c>
      <c r="G6" s="129">
        <v>42685</v>
      </c>
    </row>
    <row r="7" spans="1:7" ht="13.5" customHeight="1">
      <c r="B7" s="163"/>
      <c r="C7" s="164"/>
      <c r="D7" s="164"/>
      <c r="E7" s="164"/>
      <c r="F7" s="9" t="s">
        <v>7</v>
      </c>
      <c r="G7" s="12">
        <v>1</v>
      </c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8</v>
      </c>
    </row>
    <row r="11" spans="1:7" s="21" customFormat="1">
      <c r="B11" s="22" t="s">
        <v>9</v>
      </c>
      <c r="C11" s="23" t="s">
        <v>7</v>
      </c>
      <c r="D11" s="23" t="s">
        <v>10</v>
      </c>
      <c r="E11" s="23" t="s">
        <v>11</v>
      </c>
      <c r="F11" s="23" t="s">
        <v>12</v>
      </c>
      <c r="G11" s="24" t="s">
        <v>13</v>
      </c>
    </row>
    <row r="12" spans="1:7" s="25" customFormat="1">
      <c r="B12" s="130">
        <v>42685</v>
      </c>
      <c r="C12" s="131" t="s">
        <v>55</v>
      </c>
      <c r="D12" s="132"/>
      <c r="E12" s="132" t="s">
        <v>56</v>
      </c>
      <c r="F12" s="28"/>
      <c r="G12" s="29"/>
    </row>
    <row r="13" spans="1:7" s="25" customFormat="1" ht="21.75" customHeight="1">
      <c r="B13" s="30"/>
      <c r="C13" s="26"/>
      <c r="D13" s="27"/>
      <c r="E13" s="27"/>
      <c r="F13" s="27"/>
      <c r="G13" s="31"/>
    </row>
    <row r="14" spans="1:7" s="25" customFormat="1" ht="19.5" customHeight="1">
      <c r="B14" s="30"/>
      <c r="C14" s="26"/>
      <c r="D14" s="27"/>
      <c r="E14" s="27"/>
      <c r="F14" s="27"/>
      <c r="G14" s="31"/>
    </row>
    <row r="15" spans="1:7" s="25" customFormat="1" ht="21.75" customHeight="1">
      <c r="B15" s="30"/>
      <c r="C15" s="26"/>
      <c r="D15" s="27"/>
      <c r="E15" s="27"/>
      <c r="F15" s="27"/>
      <c r="G15" s="31"/>
    </row>
    <row r="16" spans="1:7" s="25" customFormat="1" ht="19.5" customHeight="1">
      <c r="B16" s="30"/>
      <c r="C16" s="26"/>
      <c r="D16" s="27"/>
      <c r="E16" s="27"/>
      <c r="F16" s="27"/>
      <c r="G16" s="31"/>
    </row>
    <row r="17" spans="2:7" s="25" customFormat="1" ht="21.75" customHeight="1">
      <c r="B17" s="30"/>
      <c r="C17" s="26"/>
      <c r="D17" s="27"/>
      <c r="E17" s="27"/>
      <c r="F17" s="27"/>
      <c r="G17" s="31"/>
    </row>
    <row r="18" spans="2:7" s="25" customFormat="1" ht="19.5" customHeight="1">
      <c r="B18" s="32"/>
      <c r="C18" s="33"/>
      <c r="D18" s="34"/>
      <c r="E18" s="34"/>
      <c r="F18" s="34"/>
      <c r="G18" s="35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D12" sqref="D12"/>
    </sheetView>
  </sheetViews>
  <sheetFormatPr defaultRowHeight="12.75"/>
  <cols>
    <col min="1" max="1" width="1.375" style="8" customWidth="1"/>
    <col min="2" max="2" width="11.75" style="36" customWidth="1"/>
    <col min="3" max="3" width="26.5" style="37" customWidth="1"/>
    <col min="4" max="4" width="25.5" style="37" customWidth="1"/>
    <col min="5" max="5" width="28.125" style="37" customWidth="1"/>
    <col min="6" max="6" width="30.625" style="37" customWidth="1"/>
    <col min="7" max="16384" width="9" style="8"/>
  </cols>
  <sheetData>
    <row r="1" spans="2:6" ht="25.5">
      <c r="B1" s="38"/>
      <c r="D1" s="39" t="s">
        <v>14</v>
      </c>
      <c r="E1" s="40"/>
    </row>
    <row r="2" spans="2:6" ht="13.5" customHeight="1">
      <c r="B2" s="38"/>
      <c r="D2" s="41"/>
      <c r="E2" s="41"/>
    </row>
    <row r="3" spans="2:6">
      <c r="B3" s="167" t="s">
        <v>1</v>
      </c>
      <c r="C3" s="167"/>
      <c r="D3" s="168" t="str">
        <f>Cover!C4</f>
        <v>Bookaholic Social Network</v>
      </c>
      <c r="E3" s="168"/>
      <c r="F3" s="168"/>
    </row>
    <row r="4" spans="2:6">
      <c r="B4" s="167" t="s">
        <v>3</v>
      </c>
      <c r="C4" s="167"/>
      <c r="D4" s="168" t="str">
        <f>Cover!C5</f>
        <v>BSN</v>
      </c>
      <c r="E4" s="168"/>
      <c r="F4" s="168"/>
    </row>
    <row r="5" spans="2:6" s="42" customFormat="1" ht="84.75" customHeight="1">
      <c r="B5" s="165" t="s">
        <v>15</v>
      </c>
      <c r="C5" s="165"/>
      <c r="D5" s="166" t="s">
        <v>57</v>
      </c>
      <c r="E5" s="166"/>
      <c r="F5" s="166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16</v>
      </c>
      <c r="C8" s="50" t="s">
        <v>17</v>
      </c>
      <c r="D8" s="50" t="s">
        <v>18</v>
      </c>
      <c r="E8" s="51" t="s">
        <v>19</v>
      </c>
      <c r="F8" s="52" t="s">
        <v>20</v>
      </c>
    </row>
    <row r="9" spans="2:6" ht="13.5">
      <c r="B9" s="53">
        <v>1</v>
      </c>
      <c r="C9" s="54" t="s">
        <v>316</v>
      </c>
      <c r="D9" s="133" t="s">
        <v>317</v>
      </c>
      <c r="E9" s="55"/>
      <c r="F9" s="56"/>
    </row>
    <row r="10" spans="2:6" ht="13.5">
      <c r="B10" s="53">
        <v>2</v>
      </c>
      <c r="C10" s="54" t="s">
        <v>263</v>
      </c>
      <c r="D10" s="133" t="s">
        <v>263</v>
      </c>
      <c r="E10" s="55"/>
      <c r="F10" s="56"/>
    </row>
    <row r="11" spans="2:6" ht="13.5">
      <c r="B11" s="53">
        <v>3</v>
      </c>
      <c r="C11" s="54" t="s">
        <v>264</v>
      </c>
      <c r="D11" s="133" t="s">
        <v>264</v>
      </c>
      <c r="E11" s="55"/>
      <c r="F11" s="56"/>
    </row>
    <row r="12" spans="2:6" ht="13.5">
      <c r="B12" s="53">
        <v>4</v>
      </c>
      <c r="C12" s="54" t="s">
        <v>315</v>
      </c>
      <c r="D12" s="133" t="s">
        <v>559</v>
      </c>
      <c r="E12" s="55"/>
      <c r="F12" s="56"/>
    </row>
    <row r="13" spans="2:6">
      <c r="B13" s="53">
        <v>5</v>
      </c>
      <c r="C13" s="54" t="s">
        <v>22</v>
      </c>
      <c r="D13" s="55" t="s">
        <v>21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Account Module'!A1" display="Account Module"/>
    <hyperlink ref="D10" location="'Admin Module'!A1" display="Admin module"/>
    <hyperlink ref="D11" location="'Group Module'!A1" display="Group Module"/>
    <hyperlink ref="D12" location="'Post Management Module'!A1" display="Post Management Module"/>
    <hyperlink ref="D13" location="Module2!B14" display="Modul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workbookViewId="0">
      <pane ySplit="8" topLeftCell="A36" activePane="bottomLeft" state="frozen"/>
      <selection pane="bottomLeft" activeCell="B114" sqref="B114:D114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70" t="s">
        <v>23</v>
      </c>
      <c r="B2" s="170" t="s">
        <v>317</v>
      </c>
      <c r="C2" s="170"/>
      <c r="D2" s="170"/>
      <c r="E2" s="170"/>
      <c r="F2" s="170"/>
      <c r="G2" s="71"/>
      <c r="H2" s="42"/>
      <c r="I2" s="68"/>
      <c r="J2" s="69" t="s">
        <v>24</v>
      </c>
    </row>
    <row r="3" spans="1:10" s="69" customFormat="1" ht="15.75" customHeight="1">
      <c r="A3" s="72" t="s">
        <v>25</v>
      </c>
      <c r="B3" s="170" t="s">
        <v>58</v>
      </c>
      <c r="C3" s="170"/>
      <c r="D3" s="170"/>
      <c r="E3" s="170"/>
      <c r="F3" s="170"/>
      <c r="G3" s="71"/>
      <c r="H3" s="42"/>
      <c r="I3" s="68"/>
      <c r="J3" s="69" t="s">
        <v>26</v>
      </c>
    </row>
    <row r="4" spans="1:10" s="69" customFormat="1" ht="13.5" customHeight="1">
      <c r="A4" s="70" t="s">
        <v>27</v>
      </c>
      <c r="B4" s="171" t="s">
        <v>52</v>
      </c>
      <c r="C4" s="171"/>
      <c r="D4" s="171"/>
      <c r="E4" s="171"/>
      <c r="F4" s="171"/>
      <c r="G4" s="71"/>
      <c r="H4" s="42"/>
      <c r="I4" s="68"/>
      <c r="J4" s="73"/>
    </row>
    <row r="5" spans="1:10" s="69" customFormat="1" ht="19.5" customHeight="1">
      <c r="A5" s="74" t="s">
        <v>24</v>
      </c>
      <c r="B5" s="75" t="s">
        <v>26</v>
      </c>
      <c r="C5" s="75" t="s">
        <v>28</v>
      </c>
      <c r="D5" s="76" t="s">
        <v>29</v>
      </c>
      <c r="E5" s="172" t="s">
        <v>30</v>
      </c>
      <c r="F5" s="172"/>
      <c r="G5" s="77"/>
      <c r="H5" s="77"/>
      <c r="I5" s="78"/>
      <c r="J5" s="69" t="s">
        <v>31</v>
      </c>
    </row>
    <row r="6" spans="1:10" s="69" customFormat="1" ht="15" customHeight="1">
      <c r="A6" s="79">
        <f>COUNTIF(F10:F1063,"Pass")</f>
        <v>0</v>
      </c>
      <c r="B6" s="80">
        <f>COUNTIF(F10:F1063,"Fail")</f>
        <v>0</v>
      </c>
      <c r="C6" s="80">
        <f>E6-D6-B6-A6</f>
        <v>101</v>
      </c>
      <c r="D6" s="81">
        <f>COUNTIF(F$10:F$1063,"N/A")</f>
        <v>0</v>
      </c>
      <c r="E6" s="169">
        <f>COUNTA(A10:A1063)</f>
        <v>101</v>
      </c>
      <c r="F6" s="169"/>
      <c r="G6" s="77"/>
      <c r="H6" s="77"/>
      <c r="I6" s="78"/>
      <c r="J6" s="69" t="s">
        <v>29</v>
      </c>
    </row>
    <row r="7" spans="1:10" s="69" customFormat="1" ht="15" customHeight="1">
      <c r="D7" s="82"/>
      <c r="E7" s="82"/>
      <c r="F7" s="77"/>
      <c r="G7" s="77"/>
      <c r="H7" s="77"/>
      <c r="I7" s="78"/>
    </row>
    <row r="8" spans="1:10" s="69" customFormat="1" ht="25.5" customHeight="1">
      <c r="A8" s="83" t="s">
        <v>32</v>
      </c>
      <c r="B8" s="83" t="s">
        <v>33</v>
      </c>
      <c r="C8" s="83" t="s">
        <v>34</v>
      </c>
      <c r="D8" s="83" t="s">
        <v>35</v>
      </c>
      <c r="E8" s="84" t="s">
        <v>36</v>
      </c>
      <c r="F8" s="84" t="s">
        <v>37</v>
      </c>
      <c r="G8" s="84" t="s">
        <v>38</v>
      </c>
      <c r="H8" s="83" t="s">
        <v>39</v>
      </c>
      <c r="I8" s="85"/>
    </row>
    <row r="9" spans="1:10" s="69" customFormat="1" ht="15.75" customHeight="1">
      <c r="A9" s="86"/>
      <c r="B9" s="86" t="s">
        <v>59</v>
      </c>
      <c r="C9" s="87"/>
      <c r="D9" s="87"/>
      <c r="E9" s="87"/>
      <c r="F9" s="87"/>
      <c r="G9" s="87"/>
      <c r="H9" s="88"/>
      <c r="I9" s="89"/>
    </row>
    <row r="10" spans="1:10" s="153" customFormat="1" ht="120.95" customHeight="1">
      <c r="A10" s="148" t="str">
        <f>IF(OR(B10&lt;&gt;"",D10&lt;&gt;""),"["&amp;TEXT($B$2,"##")&amp;"-"&amp;TEXT(ROW()-10,"##")&amp;"]","")</f>
        <v>[Account Module-]</v>
      </c>
      <c r="B10" s="148" t="s">
        <v>468</v>
      </c>
      <c r="C10" s="148" t="s">
        <v>469</v>
      </c>
      <c r="D10" s="149" t="s">
        <v>470</v>
      </c>
      <c r="E10" s="150" t="s">
        <v>60</v>
      </c>
      <c r="F10" s="148"/>
      <c r="G10" s="148"/>
      <c r="H10" s="151"/>
      <c r="I10" s="152"/>
    </row>
    <row r="11" spans="1:10" s="153" customFormat="1" ht="45" customHeight="1">
      <c r="A11" s="148" t="str">
        <f>IF(OR(B11&lt;&gt;"",D11&lt;&gt;""),"["&amp;TEXT($B$2,"##")&amp;"-"&amp;TEXT(ROW()-10,"##")&amp;"]","")</f>
        <v>[Account Module-1]</v>
      </c>
      <c r="B11" s="148" t="s">
        <v>586</v>
      </c>
      <c r="C11" s="148" t="s">
        <v>587</v>
      </c>
      <c r="D11" s="149" t="s">
        <v>589</v>
      </c>
      <c r="E11" s="150" t="s">
        <v>60</v>
      </c>
      <c r="F11" s="148"/>
      <c r="G11" s="148"/>
      <c r="H11" s="151"/>
      <c r="I11" s="152"/>
    </row>
    <row r="12" spans="1:10" s="153" customFormat="1" ht="45" customHeight="1">
      <c r="A12" s="148" t="str">
        <f>IF(OR(B12&lt;&gt;"",D12&lt;&gt;""),"["&amp;TEXT($B$2,"##")&amp;"-"&amp;TEXT(ROW()-10,"##")&amp;"]","")</f>
        <v>[Account Module-2]</v>
      </c>
      <c r="B12" s="148" t="s">
        <v>590</v>
      </c>
      <c r="C12" s="148" t="s">
        <v>591</v>
      </c>
      <c r="D12" s="149" t="s">
        <v>589</v>
      </c>
      <c r="E12" s="150" t="s">
        <v>60</v>
      </c>
      <c r="F12" s="148"/>
      <c r="G12" s="148"/>
      <c r="H12" s="151"/>
      <c r="I12" s="152"/>
    </row>
    <row r="13" spans="1:10" s="153" customFormat="1" ht="29.25" customHeight="1">
      <c r="A13" s="148" t="str">
        <f>IF(OR(B13&lt;&gt;"",D13&lt;&gt;""),"["&amp;TEXT($B$2,"##")&amp;"-"&amp;TEXT(ROW()-10,"##")&amp;"]","")</f>
        <v>[Account Module-3]</v>
      </c>
      <c r="B13" s="148" t="s">
        <v>592</v>
      </c>
      <c r="C13" s="148" t="s">
        <v>595</v>
      </c>
      <c r="D13" s="149" t="s">
        <v>593</v>
      </c>
      <c r="E13" s="150" t="s">
        <v>60</v>
      </c>
      <c r="F13" s="148"/>
      <c r="G13" s="148"/>
      <c r="H13" s="151"/>
      <c r="I13" s="152"/>
    </row>
    <row r="14" spans="1:10" s="153" customFormat="1" ht="38.25">
      <c r="A14" s="148" t="str">
        <f>IF(OR(B14&lt;&gt;"",D14&lt;&gt;""),"["&amp;TEXT($B$2,"##")&amp;"-"&amp;TEXT(ROW()-10,"##")&amp;"]","")</f>
        <v>[Account Module-4]</v>
      </c>
      <c r="B14" s="148" t="s">
        <v>594</v>
      </c>
      <c r="C14" s="148" t="s">
        <v>596</v>
      </c>
      <c r="D14" s="149" t="s">
        <v>597</v>
      </c>
      <c r="E14" s="150" t="s">
        <v>60</v>
      </c>
      <c r="F14" s="148"/>
      <c r="G14" s="148"/>
      <c r="H14" s="151"/>
      <c r="I14" s="152"/>
    </row>
    <row r="15" spans="1:10" s="94" customFormat="1" ht="40.5" customHeight="1">
      <c r="A15" s="90" t="str">
        <f>IF(OR(B15&lt;&gt;"",D15&lt;&gt;""),"["&amp;TEXT($B$2,"##")&amp;"-"&amp;TEXT(ROW()-10,"##")&amp;"]","")</f>
        <v>[Account Module-5]</v>
      </c>
      <c r="B15" s="90" t="s">
        <v>97</v>
      </c>
      <c r="C15" s="90" t="s">
        <v>359</v>
      </c>
      <c r="D15" s="95" t="s">
        <v>588</v>
      </c>
      <c r="E15" s="146" t="s">
        <v>60</v>
      </c>
      <c r="F15" s="90"/>
      <c r="G15" s="90"/>
      <c r="H15" s="92"/>
      <c r="I15" s="93"/>
    </row>
    <row r="16" spans="1:10" s="94" customFormat="1" ht="54" customHeight="1">
      <c r="A16" s="90" t="str">
        <f>IF(OR(B16&lt;&gt;"",D16&lt;&gt;""),"["&amp;TEXT($B$2,"##")&amp;"-"&amp;TEXT(ROW()-10,"##")&amp;"]","")</f>
        <v>[Account Module-6]</v>
      </c>
      <c r="B16" s="90" t="s">
        <v>428</v>
      </c>
      <c r="C16" s="90" t="s">
        <v>429</v>
      </c>
      <c r="D16" s="95" t="s">
        <v>430</v>
      </c>
      <c r="E16" s="146" t="s">
        <v>60</v>
      </c>
      <c r="F16" s="90"/>
      <c r="G16" s="90"/>
      <c r="H16" s="92"/>
      <c r="I16" s="93"/>
    </row>
    <row r="17" spans="1:9" s="94" customFormat="1" ht="66" customHeight="1">
      <c r="A17" s="90" t="str">
        <f>IF(OR(B17&lt;&gt;"",D17&lt;&gt;""),"["&amp;TEXT($B$2,"##")&amp;"-"&amp;TEXT(ROW()-10,"##")&amp;"]","")</f>
        <v>[Account Module-7]</v>
      </c>
      <c r="B17" s="90" t="s">
        <v>431</v>
      </c>
      <c r="C17" s="90" t="s">
        <v>432</v>
      </c>
      <c r="D17" s="95" t="s">
        <v>430</v>
      </c>
      <c r="E17" s="146" t="s">
        <v>60</v>
      </c>
      <c r="F17" s="90"/>
      <c r="G17" s="90"/>
      <c r="H17" s="92"/>
      <c r="I17" s="93"/>
    </row>
    <row r="18" spans="1:9" ht="51">
      <c r="A18" s="90" t="str">
        <f>IF(OR(B18&lt;&gt;"",D18&lt;&gt;""),"["&amp;TEXT($B$2,"##")&amp;"-"&amp;TEXT(ROW()-10,"##")&amp;"]","")</f>
        <v>[Account Module-8]</v>
      </c>
      <c r="B18" s="90" t="s">
        <v>99</v>
      </c>
      <c r="C18" s="90" t="s">
        <v>372</v>
      </c>
      <c r="D18" s="95" t="s">
        <v>357</v>
      </c>
      <c r="E18" s="95" t="s">
        <v>60</v>
      </c>
      <c r="F18" s="90"/>
      <c r="G18" s="90"/>
      <c r="H18" s="92"/>
      <c r="I18" s="93"/>
    </row>
    <row r="19" spans="1:9" ht="47.25" customHeight="1">
      <c r="A19" s="90" t="str">
        <f>IF(OR(B18&lt;&gt;"",D18&lt;&gt;""),"["&amp;TEXT($B$2,"##")&amp;"-"&amp;TEXT(ROW()-10,"##")&amp;"]","")</f>
        <v>[Account Module-9]</v>
      </c>
      <c r="B19" s="90" t="s">
        <v>98</v>
      </c>
      <c r="C19" s="90" t="s">
        <v>360</v>
      </c>
      <c r="D19" s="95" t="s">
        <v>279</v>
      </c>
      <c r="E19" s="95" t="s">
        <v>60</v>
      </c>
      <c r="F19" s="90"/>
      <c r="G19" s="90"/>
      <c r="H19" s="92"/>
      <c r="I19" s="93"/>
    </row>
    <row r="20" spans="1:9" ht="64.5" customHeight="1">
      <c r="A20" s="90" t="str">
        <f>IF(OR(B18&lt;&gt;"",D18&lt;&gt;""),"["&amp;TEXT($B$2,"##")&amp;"-"&amp;TEXT(ROW()-10,"##")&amp;"]","")</f>
        <v>[Account Module-10]</v>
      </c>
      <c r="B20" s="90" t="s">
        <v>100</v>
      </c>
      <c r="C20" s="90" t="s">
        <v>373</v>
      </c>
      <c r="D20" s="95" t="s">
        <v>130</v>
      </c>
      <c r="E20" s="95" t="s">
        <v>60</v>
      </c>
      <c r="F20" s="90"/>
      <c r="G20" s="90"/>
      <c r="H20" s="92"/>
      <c r="I20" s="93"/>
    </row>
    <row r="21" spans="1:9" ht="76.5">
      <c r="A21" s="90" t="str">
        <f>IF(OR(B18&lt;&gt;"",D18&lt;&gt;""),"["&amp;TEXT($B$2,"##")&amp;"-"&amp;TEXT(ROW()-10,"##")&amp;"]","")</f>
        <v>[Account Module-11]</v>
      </c>
      <c r="B21" s="90" t="s">
        <v>101</v>
      </c>
      <c r="C21" s="90" t="s">
        <v>374</v>
      </c>
      <c r="D21" s="95" t="s">
        <v>280</v>
      </c>
      <c r="E21" s="95" t="s">
        <v>60</v>
      </c>
      <c r="F21" s="90"/>
      <c r="G21" s="90"/>
      <c r="H21" s="92"/>
      <c r="I21" s="93"/>
    </row>
    <row r="22" spans="1:9" ht="76.5" customHeight="1">
      <c r="A22" s="90" t="str">
        <f>IF(OR(B18&lt;&gt;"",D18&lt;&gt;""),"["&amp;TEXT($B$2,"##")&amp;"-"&amp;TEXT(ROW()-10,"##")&amp;"]","")</f>
        <v>[Account Module-12]</v>
      </c>
      <c r="B22" s="90" t="s">
        <v>102</v>
      </c>
      <c r="C22" s="90" t="s">
        <v>375</v>
      </c>
      <c r="D22" s="95" t="s">
        <v>131</v>
      </c>
      <c r="E22" s="95" t="s">
        <v>60</v>
      </c>
      <c r="F22" s="90"/>
      <c r="G22" s="90"/>
      <c r="H22" s="92"/>
      <c r="I22" s="93"/>
    </row>
    <row r="23" spans="1:9" ht="63.75">
      <c r="A23" s="90" t="str">
        <f>IF(OR(B23&lt;&gt;"",D23&lt;&gt;""),"["&amp;TEXT($B$2,"##")&amp;"-"&amp;TEXT(ROW()-10,"##")&amp;"]","")</f>
        <v>[Account Module-13]</v>
      </c>
      <c r="B23" s="90" t="s">
        <v>103</v>
      </c>
      <c r="C23" s="90" t="s">
        <v>376</v>
      </c>
      <c r="D23" s="95" t="s">
        <v>131</v>
      </c>
      <c r="E23" s="95" t="s">
        <v>60</v>
      </c>
      <c r="F23" s="90"/>
      <c r="G23" s="90"/>
      <c r="H23" s="92"/>
      <c r="I23" s="93"/>
    </row>
    <row r="24" spans="1:9" ht="38.25">
      <c r="A24" s="90" t="str">
        <f>IF(OR(B24&lt;&gt;"",D24&lt;&gt;""),"["&amp;TEXT($B$2,"##")&amp;"-"&amp;TEXT(ROW()-10,"##")&amp;"]","")</f>
        <v>[Account Module-14]</v>
      </c>
      <c r="B24" s="90" t="s">
        <v>281</v>
      </c>
      <c r="C24" s="90" t="s">
        <v>361</v>
      </c>
      <c r="D24" s="95" t="s">
        <v>280</v>
      </c>
      <c r="E24" s="95" t="s">
        <v>60</v>
      </c>
      <c r="F24" s="90"/>
      <c r="G24" s="90"/>
      <c r="H24" s="92"/>
      <c r="I24" s="93"/>
    </row>
    <row r="25" spans="1:9" ht="51">
      <c r="A25" s="90" t="str">
        <f>IF(OR(B18&lt;&gt;"",D18&lt;&gt;""),"["&amp;TEXT($B$2,"##")&amp;"-"&amp;TEXT(ROW()-10,"##")&amp;"]","")</f>
        <v>[Account Module-15]</v>
      </c>
      <c r="B25" s="90" t="s">
        <v>282</v>
      </c>
      <c r="C25" s="90" t="s">
        <v>362</v>
      </c>
      <c r="D25" s="95" t="s">
        <v>130</v>
      </c>
      <c r="E25" s="95" t="s">
        <v>60</v>
      </c>
      <c r="F25" s="90"/>
      <c r="G25" s="90"/>
      <c r="H25" s="92"/>
      <c r="I25" s="93"/>
    </row>
    <row r="26" spans="1:9" ht="63.75">
      <c r="A26" s="90" t="str">
        <f>IF(OR(B26&lt;&gt;"",D26&lt;&gt;""),"["&amp;TEXT($B$2,"##")&amp;"-"&amp;TEXT(ROW()-10,"##")&amp;"]","")</f>
        <v>[Account Module-16]</v>
      </c>
      <c r="B26" s="90" t="s">
        <v>136</v>
      </c>
      <c r="C26" s="90" t="s">
        <v>377</v>
      </c>
      <c r="D26" s="95" t="s">
        <v>278</v>
      </c>
      <c r="E26" s="95" t="s">
        <v>60</v>
      </c>
      <c r="F26" s="90"/>
      <c r="G26" s="90"/>
      <c r="H26" s="92"/>
      <c r="I26" s="93"/>
    </row>
    <row r="27" spans="1:9" s="69" customFormat="1" ht="15.75" customHeight="1">
      <c r="A27" s="87"/>
      <c r="B27" s="86" t="s">
        <v>104</v>
      </c>
      <c r="C27" s="87"/>
      <c r="D27" s="87"/>
      <c r="E27" s="87"/>
      <c r="F27" s="87"/>
      <c r="G27" s="87"/>
      <c r="H27" s="88"/>
      <c r="I27" s="89"/>
    </row>
    <row r="28" spans="1:9" ht="63.75">
      <c r="A28" s="90" t="str">
        <f>IF(OR(B28&lt;&gt;"",D28&lt;&gt;""),"["&amp;TEXT($B$2,"##")&amp;"-"&amp;TEXT(ROW()-11,"##")&amp;"]","")</f>
        <v>[Account Module-17]</v>
      </c>
      <c r="B28" s="90" t="s">
        <v>105</v>
      </c>
      <c r="C28" s="90" t="s">
        <v>378</v>
      </c>
      <c r="D28" s="90" t="s">
        <v>145</v>
      </c>
      <c r="E28" s="90" t="s">
        <v>60</v>
      </c>
      <c r="F28" s="90"/>
      <c r="G28" s="90"/>
      <c r="H28" s="92"/>
      <c r="I28" s="93"/>
    </row>
    <row r="29" spans="1:9" s="69" customFormat="1" ht="15.75" customHeight="1">
      <c r="A29" s="86"/>
      <c r="B29" s="86" t="s">
        <v>106</v>
      </c>
      <c r="C29" s="87"/>
      <c r="D29" s="87"/>
      <c r="E29" s="87"/>
      <c r="F29" s="87"/>
      <c r="G29" s="87"/>
      <c r="H29" s="88"/>
      <c r="I29" s="89"/>
    </row>
    <row r="30" spans="1:9" ht="147.75" customHeight="1">
      <c r="A30" s="90" t="str">
        <f>IF(OR(B30&lt;&gt;"",D30&lt;&gt;""),"["&amp;TEXT($B$2,"##")&amp;"-"&amp;TEXT(ROW()-12,"##")&amp;"]","")</f>
        <v>[Account Module-18]</v>
      </c>
      <c r="B30" s="90" t="s">
        <v>473</v>
      </c>
      <c r="C30" s="90" t="s">
        <v>471</v>
      </c>
      <c r="D30" s="90" t="s">
        <v>472</v>
      </c>
      <c r="E30" s="90" t="s">
        <v>60</v>
      </c>
      <c r="F30" s="90"/>
      <c r="G30" s="90"/>
      <c r="H30" s="92"/>
      <c r="I30" s="93"/>
    </row>
    <row r="31" spans="1:9" s="187" customFormat="1" ht="32.25" customHeight="1">
      <c r="A31" s="183" t="str">
        <f t="shared" ref="A31:A37" si="0">IF(OR(B31&lt;&gt;"",D31&lt;&gt;""),"["&amp;TEXT($B$2,"##")&amp;"-"&amp;TEXT(ROW()-12,"##")&amp;"]","")</f>
        <v>[Account Module-19]</v>
      </c>
      <c r="B31" s="183" t="s">
        <v>598</v>
      </c>
      <c r="C31" s="183" t="s">
        <v>599</v>
      </c>
      <c r="D31" s="183" t="s">
        <v>600</v>
      </c>
      <c r="E31" s="90" t="s">
        <v>60</v>
      </c>
      <c r="F31" s="183"/>
      <c r="G31" s="183"/>
      <c r="H31" s="189"/>
      <c r="I31" s="186"/>
    </row>
    <row r="32" spans="1:9" s="187" customFormat="1" ht="32.25" customHeight="1">
      <c r="A32" s="183" t="str">
        <f t="shared" si="0"/>
        <v>[Account Module-20]</v>
      </c>
      <c r="B32" s="183" t="s">
        <v>601</v>
      </c>
      <c r="C32" s="183" t="s">
        <v>602</v>
      </c>
      <c r="D32" s="183" t="s">
        <v>600</v>
      </c>
      <c r="E32" s="90" t="s">
        <v>60</v>
      </c>
      <c r="F32" s="183"/>
      <c r="G32" s="183"/>
      <c r="H32" s="189"/>
      <c r="I32" s="186"/>
    </row>
    <row r="33" spans="1:9" s="187" customFormat="1" ht="32.25" customHeight="1">
      <c r="A33" s="183" t="str">
        <f t="shared" si="0"/>
        <v>[Account Module-21]</v>
      </c>
      <c r="B33" s="183" t="s">
        <v>590</v>
      </c>
      <c r="C33" s="183" t="s">
        <v>602</v>
      </c>
      <c r="D33" s="183" t="s">
        <v>600</v>
      </c>
      <c r="E33" s="90" t="s">
        <v>60</v>
      </c>
      <c r="F33" s="183"/>
      <c r="G33" s="183"/>
      <c r="H33" s="189"/>
      <c r="I33" s="186"/>
    </row>
    <row r="34" spans="1:9" s="187" customFormat="1" ht="32.25" customHeight="1">
      <c r="A34" s="183" t="str">
        <f t="shared" si="0"/>
        <v>[Account Module-22]</v>
      </c>
      <c r="B34" s="183" t="s">
        <v>603</v>
      </c>
      <c r="C34" s="183" t="s">
        <v>602</v>
      </c>
      <c r="D34" s="183" t="s">
        <v>600</v>
      </c>
      <c r="E34" s="90" t="s">
        <v>60</v>
      </c>
      <c r="F34" s="183"/>
      <c r="G34" s="183"/>
      <c r="H34" s="189"/>
      <c r="I34" s="186"/>
    </row>
    <row r="35" spans="1:9" s="187" customFormat="1" ht="32.25" customHeight="1">
      <c r="A35" s="183" t="str">
        <f t="shared" si="0"/>
        <v>[Account Module-23]</v>
      </c>
      <c r="B35" s="183" t="s">
        <v>604</v>
      </c>
      <c r="C35" s="183" t="s">
        <v>595</v>
      </c>
      <c r="D35" s="184" t="s">
        <v>593</v>
      </c>
      <c r="E35" s="190" t="s">
        <v>60</v>
      </c>
      <c r="F35" s="183"/>
      <c r="G35" s="183"/>
      <c r="H35" s="189"/>
      <c r="I35" s="186"/>
    </row>
    <row r="36" spans="1:9" s="187" customFormat="1" ht="38.25">
      <c r="A36" s="183" t="str">
        <f t="shared" si="0"/>
        <v>[Account Module-24]</v>
      </c>
      <c r="B36" s="183" t="s">
        <v>594</v>
      </c>
      <c r="C36" s="183" t="s">
        <v>596</v>
      </c>
      <c r="D36" s="184" t="s">
        <v>597</v>
      </c>
      <c r="E36" s="190" t="s">
        <v>60</v>
      </c>
      <c r="F36" s="183"/>
      <c r="G36" s="183"/>
      <c r="H36" s="189"/>
      <c r="I36" s="186"/>
    </row>
    <row r="37" spans="1:9" s="187" customFormat="1" ht="42" customHeight="1">
      <c r="A37" s="183" t="str">
        <f t="shared" si="0"/>
        <v>[Account Module-25]</v>
      </c>
      <c r="B37" s="183" t="s">
        <v>605</v>
      </c>
      <c r="C37" s="183" t="s">
        <v>606</v>
      </c>
      <c r="D37" s="184" t="s">
        <v>607</v>
      </c>
      <c r="E37" s="190" t="s">
        <v>60</v>
      </c>
      <c r="F37" s="183"/>
      <c r="G37" s="183"/>
      <c r="H37" s="189"/>
      <c r="I37" s="186"/>
    </row>
    <row r="38" spans="1:9" ht="147.75" customHeight="1">
      <c r="A38" s="90" t="str">
        <f>IF(OR(B38&lt;&gt;"",D38&lt;&gt;""),"["&amp;TEXT($B$2,"##")&amp;"-"&amp;TEXT(ROW()-12,"##")&amp;"]","")</f>
        <v>[Account Module-26]</v>
      </c>
      <c r="B38" s="90" t="s">
        <v>488</v>
      </c>
      <c r="C38" s="90" t="s">
        <v>379</v>
      </c>
      <c r="D38" s="90" t="s">
        <v>489</v>
      </c>
      <c r="E38" s="90" t="s">
        <v>60</v>
      </c>
      <c r="F38" s="90"/>
      <c r="G38" s="90"/>
      <c r="H38" s="92"/>
      <c r="I38" s="93"/>
    </row>
    <row r="39" spans="1:9" ht="77.25" customHeight="1">
      <c r="A39" s="90" t="str">
        <f>IF(OR(B30&lt;&gt;"",D30&lt;&gt;""),"["&amp;TEXT($B$2,"##")&amp;"-"&amp;TEXT(ROW()-12,"##")&amp;"]","")</f>
        <v>[Account Module-27]</v>
      </c>
      <c r="B39" s="90" t="s">
        <v>484</v>
      </c>
      <c r="C39" s="90" t="s">
        <v>380</v>
      </c>
      <c r="D39" s="90" t="s">
        <v>284</v>
      </c>
      <c r="E39" s="90" t="s">
        <v>60</v>
      </c>
      <c r="F39" s="90"/>
      <c r="G39" s="90"/>
      <c r="H39" s="92"/>
      <c r="I39" s="93"/>
    </row>
    <row r="40" spans="1:9" ht="69.75" customHeight="1">
      <c r="A40" s="90" t="str">
        <f t="shared" ref="A40:A48" si="1">IF(OR(B39&lt;&gt;"",D39&lt;&gt;""),"["&amp;TEXT($B$2,"##")&amp;"-"&amp;TEXT(ROW()-12,"##")&amp;"]","")</f>
        <v>[Account Module-28]</v>
      </c>
      <c r="B40" s="90" t="s">
        <v>474</v>
      </c>
      <c r="C40" s="90" t="s">
        <v>381</v>
      </c>
      <c r="D40" s="90" t="s">
        <v>283</v>
      </c>
      <c r="E40" s="90" t="s">
        <v>60</v>
      </c>
      <c r="F40" s="90"/>
      <c r="G40" s="90"/>
      <c r="H40" s="92"/>
      <c r="I40" s="93"/>
    </row>
    <row r="41" spans="1:9" ht="77.25" customHeight="1">
      <c r="A41" s="90" t="str">
        <f t="shared" si="1"/>
        <v>[Account Module-29]</v>
      </c>
      <c r="B41" s="90" t="s">
        <v>493</v>
      </c>
      <c r="C41" s="90" t="s">
        <v>382</v>
      </c>
      <c r="D41" s="90" t="s">
        <v>283</v>
      </c>
      <c r="E41" s="90" t="s">
        <v>60</v>
      </c>
      <c r="F41" s="90"/>
      <c r="G41" s="90"/>
      <c r="H41" s="92"/>
      <c r="I41" s="93"/>
    </row>
    <row r="42" spans="1:9" ht="77.25" customHeight="1">
      <c r="A42" s="90" t="str">
        <f t="shared" si="1"/>
        <v>[Account Module-30]</v>
      </c>
      <c r="B42" s="90" t="s">
        <v>496</v>
      </c>
      <c r="C42" s="90" t="s">
        <v>383</v>
      </c>
      <c r="D42" s="90" t="s">
        <v>285</v>
      </c>
      <c r="E42" s="90" t="s">
        <v>60</v>
      </c>
      <c r="F42" s="90"/>
      <c r="G42" s="90"/>
      <c r="H42" s="92"/>
      <c r="I42" s="93"/>
    </row>
    <row r="43" spans="1:9" ht="77.25" customHeight="1">
      <c r="A43" s="90" t="str">
        <f t="shared" si="1"/>
        <v>[Account Module-31]</v>
      </c>
      <c r="B43" s="90" t="s">
        <v>503</v>
      </c>
      <c r="C43" s="90" t="s">
        <v>384</v>
      </c>
      <c r="D43" s="90" t="s">
        <v>286</v>
      </c>
      <c r="E43" s="90" t="s">
        <v>60</v>
      </c>
      <c r="F43" s="90"/>
      <c r="G43" s="90"/>
      <c r="H43" s="92"/>
      <c r="I43" s="93"/>
    </row>
    <row r="44" spans="1:9" ht="77.25" customHeight="1">
      <c r="A44" s="90" t="str">
        <f t="shared" si="1"/>
        <v>[Account Module-32]</v>
      </c>
      <c r="B44" s="90" t="s">
        <v>504</v>
      </c>
      <c r="C44" s="90" t="s">
        <v>499</v>
      </c>
      <c r="D44" s="90" t="s">
        <v>287</v>
      </c>
      <c r="E44" s="90" t="s">
        <v>60</v>
      </c>
      <c r="F44" s="90"/>
      <c r="G44" s="90"/>
      <c r="H44" s="92"/>
      <c r="I44" s="93"/>
    </row>
    <row r="45" spans="1:9" ht="77.25" customHeight="1">
      <c r="A45" s="90" t="str">
        <f>IF(OR(B45&lt;&gt;"",D45&lt;&gt;""),"["&amp;TEXT($B$2,"##")&amp;"-"&amp;TEXT(ROW()-12,"##")&amp;"]","")</f>
        <v>[Account Module-33]</v>
      </c>
      <c r="B45" s="90" t="s">
        <v>475</v>
      </c>
      <c r="C45" s="90" t="s">
        <v>385</v>
      </c>
      <c r="D45" s="90" t="s">
        <v>288</v>
      </c>
      <c r="E45" s="90" t="s">
        <v>60</v>
      </c>
      <c r="F45" s="90"/>
      <c r="G45" s="90"/>
      <c r="H45" s="92"/>
      <c r="I45" s="93"/>
    </row>
    <row r="46" spans="1:9" ht="77.25" customHeight="1">
      <c r="A46" s="90" t="str">
        <f>IF(OR(B46&lt;&gt;"",D46&lt;&gt;""),"["&amp;TEXT($B$2,"##")&amp;"-"&amp;TEXT(ROW()-12,"##")&amp;"]","")</f>
        <v>[Account Module-34]</v>
      </c>
      <c r="B46" s="90" t="s">
        <v>476</v>
      </c>
      <c r="C46" s="90" t="s">
        <v>433</v>
      </c>
      <c r="D46" s="90" t="s">
        <v>434</v>
      </c>
      <c r="E46" s="90"/>
      <c r="F46" s="90"/>
      <c r="G46" s="90"/>
      <c r="H46" s="92"/>
      <c r="I46" s="93"/>
    </row>
    <row r="47" spans="1:9" ht="77.25" customHeight="1">
      <c r="A47" s="90" t="str">
        <f>IF(OR(B45&lt;&gt;"",D45&lt;&gt;""),"["&amp;TEXT($B$2,"##")&amp;"-"&amp;TEXT(ROW()-12,"##")&amp;"]","")</f>
        <v>[Account Module-35]</v>
      </c>
      <c r="B47" s="90" t="s">
        <v>477</v>
      </c>
      <c r="C47" s="90" t="s">
        <v>386</v>
      </c>
      <c r="D47" s="90" t="s">
        <v>289</v>
      </c>
      <c r="E47" s="90" t="s">
        <v>60</v>
      </c>
      <c r="F47" s="90"/>
      <c r="G47" s="90"/>
      <c r="H47" s="92"/>
      <c r="I47" s="93"/>
    </row>
    <row r="48" spans="1:9" ht="77.25" customHeight="1">
      <c r="A48" s="90" t="str">
        <f t="shared" si="1"/>
        <v>[Account Module-36]</v>
      </c>
      <c r="B48" s="90" t="s">
        <v>478</v>
      </c>
      <c r="C48" s="90" t="s">
        <v>387</v>
      </c>
      <c r="D48" s="90" t="s">
        <v>107</v>
      </c>
      <c r="E48" s="90" t="s">
        <v>60</v>
      </c>
      <c r="F48" s="90"/>
      <c r="G48" s="90"/>
      <c r="H48" s="92"/>
      <c r="I48" s="93"/>
    </row>
    <row r="49" spans="1:9" ht="77.25" customHeight="1">
      <c r="A49" s="90" t="str">
        <f>IF(OR(B49&lt;&gt;"",D49&lt;&gt;""),"["&amp;TEXT($B$2,"##")&amp;"-"&amp;TEXT(ROW()-12,"##")&amp;"]","")</f>
        <v>[Account Module-37]</v>
      </c>
      <c r="B49" s="90" t="s">
        <v>479</v>
      </c>
      <c r="C49" s="90" t="s">
        <v>388</v>
      </c>
      <c r="D49" s="90" t="s">
        <v>110</v>
      </c>
      <c r="E49" s="90" t="s">
        <v>60</v>
      </c>
      <c r="F49" s="90"/>
      <c r="G49" s="90"/>
      <c r="H49" s="92"/>
      <c r="I49" s="93"/>
    </row>
    <row r="50" spans="1:9" ht="77.25" customHeight="1">
      <c r="A50" s="90" t="str">
        <f>IF(OR(B50&lt;&gt;"",D50&lt;&gt;""),"["&amp;TEXT($B$2,"##")&amp;"-"&amp;TEXT(ROW()-12,"##")&amp;"]","")</f>
        <v>[Account Module-38]</v>
      </c>
      <c r="B50" s="90" t="s">
        <v>480</v>
      </c>
      <c r="C50" s="90" t="s">
        <v>364</v>
      </c>
      <c r="D50" s="90" t="s">
        <v>110</v>
      </c>
      <c r="E50" s="90" t="s">
        <v>60</v>
      </c>
      <c r="F50" s="90"/>
      <c r="G50" s="90"/>
      <c r="H50" s="92"/>
      <c r="I50" s="93"/>
    </row>
    <row r="51" spans="1:9" ht="77.25" customHeight="1">
      <c r="A51" s="90" t="str">
        <f>IF(OR(B50&lt;&gt;"",D50&lt;&gt;""),"["&amp;TEXT($B$2,"##")&amp;"-"&amp;TEXT(ROW()-12,"##")&amp;"]","")</f>
        <v>[Account Module-39]</v>
      </c>
      <c r="B51" s="90" t="s">
        <v>481</v>
      </c>
      <c r="C51" s="90" t="s">
        <v>365</v>
      </c>
      <c r="D51" s="90" t="s">
        <v>110</v>
      </c>
      <c r="E51" s="90" t="s">
        <v>60</v>
      </c>
      <c r="F51" s="90"/>
      <c r="G51" s="90"/>
      <c r="H51" s="92"/>
      <c r="I51" s="93"/>
    </row>
    <row r="52" spans="1:9" ht="77.25" customHeight="1">
      <c r="A52" s="90" t="str">
        <f>IF(OR(B49&lt;&gt;"",D49&lt;&gt;""),"["&amp;TEXT($B$2,"##")&amp;"-"&amp;TEXT(ROW()-12,"##")&amp;"]","")</f>
        <v>[Account Module-40]</v>
      </c>
      <c r="B52" s="90" t="s">
        <v>485</v>
      </c>
      <c r="C52" s="90" t="s">
        <v>389</v>
      </c>
      <c r="D52" s="90" t="s">
        <v>108</v>
      </c>
      <c r="E52" s="90" t="s">
        <v>60</v>
      </c>
      <c r="F52" s="90"/>
      <c r="G52" s="90"/>
      <c r="H52" s="92"/>
      <c r="I52" s="93"/>
    </row>
    <row r="53" spans="1:9" ht="77.25" customHeight="1">
      <c r="A53" s="90" t="str">
        <f>IF(OR(B53&lt;&gt;"",D53&lt;&gt;""),"["&amp;TEXT($B$2,"##")&amp;"-"&amp;TEXT(ROW()-12,"##")&amp;"]","")</f>
        <v>[Account Module-41]</v>
      </c>
      <c r="B53" s="90" t="s">
        <v>486</v>
      </c>
      <c r="C53" s="90" t="s">
        <v>390</v>
      </c>
      <c r="D53" s="90" t="s">
        <v>107</v>
      </c>
      <c r="E53" s="90" t="s">
        <v>60</v>
      </c>
      <c r="F53" s="90"/>
      <c r="G53" s="90"/>
      <c r="H53" s="92"/>
      <c r="I53" s="93"/>
    </row>
    <row r="54" spans="1:9" ht="77.25" customHeight="1">
      <c r="A54" s="90" t="str">
        <f>IF(OR(B54&lt;&gt;"",D54&lt;&gt;""),"["&amp;TEXT($B$2,"##")&amp;"-"&amp;TEXT(ROW()-12,"##")&amp;"]","")</f>
        <v>[Account Module-42]</v>
      </c>
      <c r="B54" s="90" t="s">
        <v>512</v>
      </c>
      <c r="C54" s="90" t="s">
        <v>513</v>
      </c>
      <c r="D54" s="90" t="s">
        <v>107</v>
      </c>
      <c r="E54" s="90" t="s">
        <v>60</v>
      </c>
      <c r="F54" s="90"/>
      <c r="G54" s="90"/>
      <c r="H54" s="92"/>
      <c r="I54" s="93"/>
    </row>
    <row r="55" spans="1:9" ht="77.25" customHeight="1">
      <c r="A55" s="90" t="str">
        <f>IF(OR(B55&lt;&gt;"",D55&lt;&gt;""),"["&amp;TEXT($B$2,"##")&amp;"-"&amp;TEXT(ROW()-12,"##")&amp;"]","")</f>
        <v>[Account Module-43]</v>
      </c>
      <c r="B55" s="90" t="s">
        <v>514</v>
      </c>
      <c r="C55" s="90" t="s">
        <v>515</v>
      </c>
      <c r="D55" s="90" t="s">
        <v>107</v>
      </c>
      <c r="E55" s="90" t="s">
        <v>60</v>
      </c>
      <c r="F55" s="90"/>
      <c r="G55" s="90"/>
      <c r="H55" s="92"/>
      <c r="I55" s="93"/>
    </row>
    <row r="56" spans="1:9" ht="77.25" customHeight="1">
      <c r="A56" s="90" t="str">
        <f>IF(OR(B56&lt;&gt;"",D56&lt;&gt;""),"["&amp;TEXT($B$2,"##")&amp;"-"&amp;TEXT(ROW()-12,"##")&amp;"]","")</f>
        <v>[Account Module-44]</v>
      </c>
      <c r="B56" s="90" t="s">
        <v>482</v>
      </c>
      <c r="C56" s="90" t="s">
        <v>519</v>
      </c>
      <c r="D56" s="90" t="s">
        <v>290</v>
      </c>
      <c r="E56" s="90" t="s">
        <v>60</v>
      </c>
      <c r="F56" s="90"/>
      <c r="G56" s="90"/>
      <c r="H56" s="92"/>
      <c r="I56" s="93"/>
    </row>
    <row r="57" spans="1:9" ht="77.25" customHeight="1">
      <c r="A57" s="90" t="str">
        <f>IF(OR(B57&lt;&gt;"",D57&lt;&gt;""),"["&amp;TEXT($B$2,"##")&amp;"-"&amp;TEXT(ROW()-12,"##")&amp;"]","")</f>
        <v>[Account Module-45]</v>
      </c>
      <c r="B57" s="90" t="s">
        <v>483</v>
      </c>
      <c r="C57" s="90" t="s">
        <v>392</v>
      </c>
      <c r="D57" s="90" t="s">
        <v>112</v>
      </c>
      <c r="E57" s="90" t="s">
        <v>60</v>
      </c>
      <c r="F57" s="90"/>
      <c r="G57" s="90"/>
      <c r="H57" s="92"/>
      <c r="I57" s="93"/>
    </row>
    <row r="58" spans="1:9" s="160" customFormat="1" ht="135.75" customHeight="1">
      <c r="A58" s="148" t="str">
        <f>IF(OR(B52&lt;&gt;"",D52&lt;&gt;""),"["&amp;TEXT($B$2,"##")&amp;"-"&amp;TEXT(ROW()-12,"##")&amp;"]","")</f>
        <v>[Account Module-46]</v>
      </c>
      <c r="B58" s="148" t="s">
        <v>487</v>
      </c>
      <c r="C58" s="148" t="s">
        <v>363</v>
      </c>
      <c r="D58" s="148" t="s">
        <v>623</v>
      </c>
      <c r="E58" s="148" t="s">
        <v>60</v>
      </c>
      <c r="F58" s="148"/>
      <c r="G58" s="148"/>
      <c r="H58" s="151"/>
      <c r="I58" s="152"/>
    </row>
    <row r="59" spans="1:9" ht="77.25" customHeight="1">
      <c r="A59" s="90" t="str">
        <f>IF(OR(B57&lt;&gt;"",D57&lt;&gt;""),"["&amp;TEXT($B$2,"##")&amp;"-"&amp;TEXT(ROW()-12,"##")&amp;"]","")</f>
        <v>[Account Module-47]</v>
      </c>
      <c r="B59" s="90" t="s">
        <v>490</v>
      </c>
      <c r="C59" s="90" t="s">
        <v>380</v>
      </c>
      <c r="D59" s="90" t="s">
        <v>491</v>
      </c>
      <c r="E59" s="90" t="s">
        <v>60</v>
      </c>
      <c r="F59" s="90"/>
      <c r="G59" s="90"/>
      <c r="H59" s="92"/>
      <c r="I59" s="93"/>
    </row>
    <row r="60" spans="1:9" ht="69.75" customHeight="1">
      <c r="A60" s="90" t="str">
        <f t="shared" ref="A60:A64" si="2">IF(OR(B59&lt;&gt;"",D59&lt;&gt;""),"["&amp;TEXT($B$2,"##")&amp;"-"&amp;TEXT(ROW()-12,"##")&amp;"]","")</f>
        <v>[Account Module-48]</v>
      </c>
      <c r="B60" s="90" t="s">
        <v>492</v>
      </c>
      <c r="C60" s="90" t="s">
        <v>381</v>
      </c>
      <c r="D60" s="90" t="s">
        <v>283</v>
      </c>
      <c r="E60" s="90" t="s">
        <v>60</v>
      </c>
      <c r="F60" s="90"/>
      <c r="G60" s="90"/>
      <c r="H60" s="92"/>
      <c r="I60" s="93"/>
    </row>
    <row r="61" spans="1:9" ht="77.25" customHeight="1">
      <c r="A61" s="90" t="str">
        <f t="shared" si="2"/>
        <v>[Account Module-49]</v>
      </c>
      <c r="B61" s="90" t="s">
        <v>495</v>
      </c>
      <c r="C61" s="90" t="s">
        <v>382</v>
      </c>
      <c r="D61" s="90" t="s">
        <v>283</v>
      </c>
      <c r="E61" s="90" t="s">
        <v>60</v>
      </c>
      <c r="F61" s="90"/>
      <c r="G61" s="90"/>
      <c r="H61" s="92"/>
      <c r="I61" s="93"/>
    </row>
    <row r="62" spans="1:9" ht="77.25" customHeight="1">
      <c r="A62" s="90" t="str">
        <f t="shared" si="2"/>
        <v>[Account Module-50]</v>
      </c>
      <c r="B62" s="90" t="s">
        <v>497</v>
      </c>
      <c r="C62" s="90" t="s">
        <v>383</v>
      </c>
      <c r="D62" s="90" t="s">
        <v>285</v>
      </c>
      <c r="E62" s="90" t="s">
        <v>60</v>
      </c>
      <c r="F62" s="90"/>
      <c r="G62" s="90"/>
      <c r="H62" s="92"/>
      <c r="I62" s="93"/>
    </row>
    <row r="63" spans="1:9" ht="77.25" customHeight="1">
      <c r="A63" s="90" t="str">
        <f t="shared" si="2"/>
        <v>[Account Module-51]</v>
      </c>
      <c r="B63" s="90" t="s">
        <v>498</v>
      </c>
      <c r="C63" s="90" t="s">
        <v>384</v>
      </c>
      <c r="D63" s="90" t="s">
        <v>286</v>
      </c>
      <c r="E63" s="90" t="s">
        <v>60</v>
      </c>
      <c r="F63" s="90"/>
      <c r="G63" s="90"/>
      <c r="H63" s="92"/>
      <c r="I63" s="93"/>
    </row>
    <row r="64" spans="1:9" ht="77.25" customHeight="1">
      <c r="A64" s="90" t="str">
        <f t="shared" si="2"/>
        <v>[Account Module-52]</v>
      </c>
      <c r="B64" s="90" t="s">
        <v>500</v>
      </c>
      <c r="C64" s="90" t="s">
        <v>499</v>
      </c>
      <c r="D64" s="90" t="s">
        <v>287</v>
      </c>
      <c r="E64" s="90" t="s">
        <v>60</v>
      </c>
      <c r="F64" s="90"/>
      <c r="G64" s="90"/>
      <c r="H64" s="92"/>
      <c r="I64" s="93"/>
    </row>
    <row r="65" spans="1:9" ht="77.25" customHeight="1">
      <c r="A65" s="90" t="str">
        <f>IF(OR(B65&lt;&gt;"",D65&lt;&gt;""),"["&amp;TEXT($B$2,"##")&amp;"-"&amp;TEXT(ROW()-12,"##")&amp;"]","")</f>
        <v>[Account Module-53]</v>
      </c>
      <c r="B65" s="90" t="s">
        <v>501</v>
      </c>
      <c r="C65" s="90" t="s">
        <v>385</v>
      </c>
      <c r="D65" s="90" t="s">
        <v>288</v>
      </c>
      <c r="E65" s="90" t="s">
        <v>60</v>
      </c>
      <c r="F65" s="90"/>
      <c r="G65" s="90"/>
      <c r="H65" s="92"/>
      <c r="I65" s="93"/>
    </row>
    <row r="66" spans="1:9" ht="77.25" customHeight="1">
      <c r="A66" s="90" t="str">
        <f>IF(OR(B66&lt;&gt;"",D66&lt;&gt;""),"["&amp;TEXT($B$2,"##")&amp;"-"&amp;TEXT(ROW()-12,"##")&amp;"]","")</f>
        <v>[Account Module-54]</v>
      </c>
      <c r="B66" s="90" t="s">
        <v>502</v>
      </c>
      <c r="C66" s="90" t="s">
        <v>433</v>
      </c>
      <c r="D66" s="90" t="s">
        <v>434</v>
      </c>
      <c r="E66" s="90"/>
      <c r="F66" s="90"/>
      <c r="G66" s="90"/>
      <c r="H66" s="92"/>
      <c r="I66" s="93"/>
    </row>
    <row r="67" spans="1:9" ht="77.25" customHeight="1">
      <c r="A67" s="90" t="str">
        <f>IF(OR(B65&lt;&gt;"",D65&lt;&gt;""),"["&amp;TEXT($B$2,"##")&amp;"-"&amp;TEXT(ROW()-12,"##")&amp;"]","")</f>
        <v>[Account Module-55]</v>
      </c>
      <c r="B67" s="90" t="s">
        <v>505</v>
      </c>
      <c r="C67" s="90" t="s">
        <v>386</v>
      </c>
      <c r="D67" s="90" t="s">
        <v>289</v>
      </c>
      <c r="E67" s="90" t="s">
        <v>60</v>
      </c>
      <c r="F67" s="90"/>
      <c r="G67" s="90"/>
      <c r="H67" s="92"/>
      <c r="I67" s="93"/>
    </row>
    <row r="68" spans="1:9" ht="77.25" customHeight="1">
      <c r="A68" s="90" t="str">
        <f t="shared" ref="A68" si="3">IF(OR(B67&lt;&gt;"",D67&lt;&gt;""),"["&amp;TEXT($B$2,"##")&amp;"-"&amp;TEXT(ROW()-12,"##")&amp;"]","")</f>
        <v>[Account Module-56]</v>
      </c>
      <c r="B68" s="90" t="s">
        <v>506</v>
      </c>
      <c r="C68" s="90" t="s">
        <v>387</v>
      </c>
      <c r="D68" s="90" t="s">
        <v>107</v>
      </c>
      <c r="E68" s="90" t="s">
        <v>60</v>
      </c>
      <c r="F68" s="90"/>
      <c r="G68" s="90"/>
      <c r="H68" s="92"/>
      <c r="I68" s="93"/>
    </row>
    <row r="69" spans="1:9" ht="77.25" customHeight="1">
      <c r="A69" s="90" t="str">
        <f>IF(OR(B69&lt;&gt;"",D69&lt;&gt;""),"["&amp;TEXT($B$2,"##")&amp;"-"&amp;TEXT(ROW()-12,"##")&amp;"]","")</f>
        <v>[Account Module-57]</v>
      </c>
      <c r="B69" s="90" t="s">
        <v>507</v>
      </c>
      <c r="C69" s="90" t="s">
        <v>388</v>
      </c>
      <c r="D69" s="90" t="s">
        <v>110</v>
      </c>
      <c r="E69" s="90" t="s">
        <v>60</v>
      </c>
      <c r="F69" s="90"/>
      <c r="G69" s="90"/>
      <c r="H69" s="92"/>
      <c r="I69" s="93"/>
    </row>
    <row r="70" spans="1:9" ht="77.25" customHeight="1">
      <c r="A70" s="90" t="str">
        <f>IF(OR(B70&lt;&gt;"",D70&lt;&gt;""),"["&amp;TEXT($B$2,"##")&amp;"-"&amp;TEXT(ROW()-12,"##")&amp;"]","")</f>
        <v>[Account Module-58]</v>
      </c>
      <c r="B70" s="90" t="s">
        <v>508</v>
      </c>
      <c r="C70" s="90" t="s">
        <v>364</v>
      </c>
      <c r="D70" s="90" t="s">
        <v>110</v>
      </c>
      <c r="E70" s="90" t="s">
        <v>60</v>
      </c>
      <c r="F70" s="90"/>
      <c r="G70" s="90"/>
      <c r="H70" s="92"/>
      <c r="I70" s="93"/>
    </row>
    <row r="71" spans="1:9" ht="77.25" customHeight="1">
      <c r="A71" s="90" t="str">
        <f>IF(OR(B70&lt;&gt;"",D70&lt;&gt;""),"["&amp;TEXT($B$2,"##")&amp;"-"&amp;TEXT(ROW()-12,"##")&amp;"]","")</f>
        <v>[Account Module-59]</v>
      </c>
      <c r="B71" s="90" t="s">
        <v>509</v>
      </c>
      <c r="C71" s="90" t="s">
        <v>365</v>
      </c>
      <c r="D71" s="90" t="s">
        <v>110</v>
      </c>
      <c r="E71" s="90" t="s">
        <v>60</v>
      </c>
      <c r="F71" s="90"/>
      <c r="G71" s="90"/>
      <c r="H71" s="92"/>
      <c r="I71" s="93"/>
    </row>
    <row r="72" spans="1:9" ht="77.25" customHeight="1">
      <c r="A72" s="90" t="str">
        <f>IF(OR(B69&lt;&gt;"",D69&lt;&gt;""),"["&amp;TEXT($B$2,"##")&amp;"-"&amp;TEXT(ROW()-12,"##")&amp;"]","")</f>
        <v>[Account Module-60]</v>
      </c>
      <c r="B72" s="90" t="s">
        <v>510</v>
      </c>
      <c r="C72" s="90" t="s">
        <v>389</v>
      </c>
      <c r="D72" s="90" t="s">
        <v>108</v>
      </c>
      <c r="E72" s="90" t="s">
        <v>60</v>
      </c>
      <c r="F72" s="90"/>
      <c r="G72" s="90"/>
      <c r="H72" s="92"/>
      <c r="I72" s="93"/>
    </row>
    <row r="73" spans="1:9" ht="77.25" customHeight="1">
      <c r="A73" s="90" t="str">
        <f>IF(OR(B72&lt;&gt;"",D72&lt;&gt;""),"["&amp;TEXT($B$2,"##")&amp;"-"&amp;TEXT(ROW()-12,"##")&amp;"]","")</f>
        <v>[Account Module-61]</v>
      </c>
      <c r="B73" s="90" t="s">
        <v>511</v>
      </c>
      <c r="C73" s="90" t="s">
        <v>390</v>
      </c>
      <c r="D73" s="90" t="s">
        <v>107</v>
      </c>
      <c r="E73" s="90" t="s">
        <v>60</v>
      </c>
      <c r="F73" s="90"/>
      <c r="G73" s="90"/>
      <c r="H73" s="92"/>
      <c r="I73" s="93"/>
    </row>
    <row r="74" spans="1:9" ht="77.25" customHeight="1">
      <c r="A74" s="90" t="str">
        <f>IF(OR(B74&lt;&gt;"",D74&lt;&gt;""),"["&amp;TEXT($B$2,"##")&amp;"-"&amp;TEXT(ROW()-12,"##")&amp;"]","")</f>
        <v>[Account Module-62]</v>
      </c>
      <c r="B74" s="90" t="s">
        <v>516</v>
      </c>
      <c r="C74" s="90" t="s">
        <v>513</v>
      </c>
      <c r="D74" s="90" t="s">
        <v>107</v>
      </c>
      <c r="E74" s="90" t="s">
        <v>60</v>
      </c>
      <c r="F74" s="90"/>
      <c r="G74" s="90"/>
      <c r="H74" s="92"/>
      <c r="I74" s="93"/>
    </row>
    <row r="75" spans="1:9" ht="77.25" customHeight="1">
      <c r="A75" s="90" t="str">
        <f>IF(OR(B75&lt;&gt;"",D75&lt;&gt;""),"["&amp;TEXT($B$2,"##")&amp;"-"&amp;TEXT(ROW()-12,"##")&amp;"]","")</f>
        <v>[Account Module-63]</v>
      </c>
      <c r="B75" s="90" t="s">
        <v>517</v>
      </c>
      <c r="C75" s="90" t="s">
        <v>515</v>
      </c>
      <c r="D75" s="90" t="s">
        <v>107</v>
      </c>
      <c r="E75" s="90" t="s">
        <v>60</v>
      </c>
      <c r="F75" s="90"/>
      <c r="G75" s="90"/>
      <c r="H75" s="92"/>
      <c r="I75" s="93"/>
    </row>
    <row r="76" spans="1:9" ht="77.25" customHeight="1">
      <c r="A76" s="90" t="str">
        <f>IF(OR(B76&lt;&gt;"",D76&lt;&gt;""),"["&amp;TEXT($B$2,"##")&amp;"-"&amp;TEXT(ROW()-12,"##")&amp;"]","")</f>
        <v>[Account Module-64]</v>
      </c>
      <c r="B76" s="90" t="s">
        <v>518</v>
      </c>
      <c r="C76" s="90" t="s">
        <v>519</v>
      </c>
      <c r="D76" s="90" t="s">
        <v>290</v>
      </c>
      <c r="E76" s="90" t="s">
        <v>60</v>
      </c>
      <c r="F76" s="90"/>
      <c r="G76" s="90"/>
      <c r="H76" s="92"/>
      <c r="I76" s="93"/>
    </row>
    <row r="77" spans="1:9" s="160" customFormat="1" ht="57" customHeight="1">
      <c r="A77" s="148" t="str">
        <f>IF(OR(B54&lt;&gt;"",D54&lt;&gt;""),"["&amp;TEXT($B$2,"##")&amp;"-"&amp;TEXT(ROW()-12,"##")&amp;"]","")</f>
        <v>[Account Module-65]</v>
      </c>
      <c r="B77" s="148" t="s">
        <v>520</v>
      </c>
      <c r="C77" s="148" t="s">
        <v>391</v>
      </c>
      <c r="D77" s="148" t="s">
        <v>109</v>
      </c>
      <c r="E77" s="148" t="s">
        <v>60</v>
      </c>
      <c r="F77" s="148"/>
      <c r="G77" s="148"/>
      <c r="H77" s="151"/>
      <c r="I77" s="152"/>
    </row>
    <row r="78" spans="1:9" s="160" customFormat="1" ht="42" customHeight="1">
      <c r="A78" s="148" t="str">
        <f>IF(OR(B78&lt;&gt;"",D78&lt;&gt;""),"["&amp;TEXT($B$2,"##")&amp;"-"&amp;TEXT(ROW()-12,"##")&amp;"]","")</f>
        <v>[Account Module-66]</v>
      </c>
      <c r="B78" s="148" t="s">
        <v>524</v>
      </c>
      <c r="C78" s="148" t="s">
        <v>525</v>
      </c>
      <c r="D78" s="148" t="s">
        <v>526</v>
      </c>
      <c r="E78" s="148" t="s">
        <v>60</v>
      </c>
      <c r="F78" s="148"/>
      <c r="G78" s="148"/>
      <c r="H78" s="151"/>
      <c r="I78" s="152"/>
    </row>
    <row r="79" spans="1:9" s="160" customFormat="1" ht="77.25" customHeight="1">
      <c r="A79" s="148" t="str">
        <f>IF(OR(B79&lt;&gt;"",D79&lt;&gt;""),"["&amp;TEXT($B$2,"##")&amp;"-"&amp;TEXT(ROW()-12,"##")&amp;"]","")</f>
        <v>[Account Module-67]</v>
      </c>
      <c r="B79" s="148" t="s">
        <v>521</v>
      </c>
      <c r="C79" s="148" t="s">
        <v>522</v>
      </c>
      <c r="D79" s="148" t="s">
        <v>109</v>
      </c>
      <c r="E79" s="148" t="s">
        <v>60</v>
      </c>
      <c r="F79" s="148"/>
      <c r="G79" s="148"/>
      <c r="H79" s="151"/>
      <c r="I79" s="152"/>
    </row>
    <row r="80" spans="1:9" ht="77.25" customHeight="1">
      <c r="A80" s="90" t="str">
        <f>IF(OR(B80&lt;&gt;"",D80&lt;&gt;""),"["&amp;TEXT($B$2,"##")&amp;"-"&amp;TEXT(ROW()-12,"##")&amp;"]","")</f>
        <v>[Account Module-68]</v>
      </c>
      <c r="B80" s="90" t="s">
        <v>483</v>
      </c>
      <c r="C80" s="90" t="s">
        <v>392</v>
      </c>
      <c r="D80" s="90" t="s">
        <v>112</v>
      </c>
      <c r="E80" s="90" t="s">
        <v>60</v>
      </c>
      <c r="F80" s="90"/>
      <c r="G80" s="90"/>
      <c r="H80" s="92"/>
      <c r="I80" s="93"/>
    </row>
    <row r="81" spans="1:9" s="69" customFormat="1" ht="15.75" customHeight="1">
      <c r="A81" s="87"/>
      <c r="B81" s="86" t="s">
        <v>113</v>
      </c>
      <c r="C81" s="87"/>
      <c r="D81" s="87"/>
      <c r="E81" s="87"/>
      <c r="F81" s="87"/>
      <c r="G81" s="87"/>
      <c r="H81" s="88"/>
      <c r="I81" s="89"/>
    </row>
    <row r="82" spans="1:9" ht="77.25" customHeight="1">
      <c r="A82" s="90" t="str">
        <f>IF(OR(B82&lt;&gt;"",D82&lt;&gt;""),"["&amp;TEXT($B$2,"##")&amp;"-"&amp;TEXT(ROW()-13,"##")&amp;"]","")</f>
        <v>[Account Module-69]</v>
      </c>
      <c r="B82" s="90" t="s">
        <v>527</v>
      </c>
      <c r="C82" s="90" t="s">
        <v>366</v>
      </c>
      <c r="D82" s="90" t="s">
        <v>114</v>
      </c>
      <c r="E82" s="90" t="s">
        <v>60</v>
      </c>
      <c r="F82" s="90"/>
      <c r="G82" s="90"/>
      <c r="H82" s="92"/>
      <c r="I82" s="93"/>
    </row>
    <row r="83" spans="1:9" ht="77.25" customHeight="1">
      <c r="A83" s="90" t="str">
        <f>IF(OR(B83&lt;&gt;"",D83&lt;&gt;""),"["&amp;TEXT($B$2,"##")&amp;"-"&amp;TEXT(ROW()-13,"##")&amp;"]","")</f>
        <v>[Account Module-70]</v>
      </c>
      <c r="B83" s="90" t="s">
        <v>528</v>
      </c>
      <c r="C83" s="90" t="s">
        <v>529</v>
      </c>
      <c r="D83" s="90" t="s">
        <v>530</v>
      </c>
      <c r="E83" s="90" t="s">
        <v>60</v>
      </c>
      <c r="F83" s="90"/>
      <c r="G83" s="90"/>
      <c r="H83" s="92"/>
      <c r="I83" s="93"/>
    </row>
    <row r="84" spans="1:9" s="187" customFormat="1" ht="77.25" customHeight="1">
      <c r="A84" s="90" t="str">
        <f t="shared" ref="A84:A85" si="4">IF(OR(B84&lt;&gt;"",D84&lt;&gt;""),"["&amp;TEXT($B$2,"##")&amp;"-"&amp;TEXT(ROW()-13,"##")&amp;"]","")</f>
        <v>[Account Module-71]</v>
      </c>
      <c r="B84" s="183" t="s">
        <v>601</v>
      </c>
      <c r="C84" s="183" t="s">
        <v>602</v>
      </c>
      <c r="D84" s="183" t="s">
        <v>600</v>
      </c>
      <c r="E84" s="183" t="s">
        <v>60</v>
      </c>
      <c r="F84" s="183"/>
      <c r="G84" s="183"/>
      <c r="H84" s="189"/>
      <c r="I84" s="186"/>
    </row>
    <row r="85" spans="1:9" s="187" customFormat="1" ht="77.25" customHeight="1">
      <c r="A85" s="90" t="str">
        <f t="shared" si="4"/>
        <v>[Account Module-72]</v>
      </c>
      <c r="B85" s="183" t="s">
        <v>608</v>
      </c>
      <c r="C85" s="183" t="s">
        <v>609</v>
      </c>
      <c r="D85" s="184" t="s">
        <v>597</v>
      </c>
      <c r="E85" s="190" t="s">
        <v>60</v>
      </c>
      <c r="F85" s="183"/>
      <c r="G85" s="183"/>
      <c r="H85" s="189"/>
      <c r="I85" s="186"/>
    </row>
    <row r="86" spans="1:9" ht="77.25" customHeight="1">
      <c r="A86" s="90" t="str">
        <f>IF(OR(B86&lt;&gt;"",D86&lt;&gt;""),"["&amp;TEXT($B$2,"##")&amp;"-"&amp;TEXT(ROW()-13,"##")&amp;"]","")</f>
        <v>[Account Module-73]</v>
      </c>
      <c r="B86" s="90" t="s">
        <v>531</v>
      </c>
      <c r="C86" s="90" t="s">
        <v>393</v>
      </c>
      <c r="D86" s="90" t="s">
        <v>115</v>
      </c>
      <c r="E86" s="90" t="s">
        <v>60</v>
      </c>
      <c r="F86" s="90"/>
      <c r="G86" s="90"/>
      <c r="H86" s="92"/>
      <c r="I86" s="93"/>
    </row>
    <row r="87" spans="1:9" ht="77.25" customHeight="1">
      <c r="A87" s="90" t="str">
        <f>IF(OR(B86&lt;&gt;"",D86&lt;&gt;""),"["&amp;TEXT($B$2,"##")&amp;"-"&amp;TEXT(ROW()-12,"##")&amp;"]","")</f>
        <v>[Account Module-75]</v>
      </c>
      <c r="B87" s="90" t="s">
        <v>534</v>
      </c>
      <c r="C87" s="90" t="s">
        <v>390</v>
      </c>
      <c r="D87" s="90" t="s">
        <v>107</v>
      </c>
      <c r="E87" s="90" t="s">
        <v>60</v>
      </c>
      <c r="F87" s="90"/>
      <c r="G87" s="90"/>
      <c r="H87" s="92"/>
      <c r="I87" s="93"/>
    </row>
    <row r="88" spans="1:9" ht="77.25" customHeight="1">
      <c r="A88" s="90" t="str">
        <f>IF(OR(B88&lt;&gt;"",D88&lt;&gt;""),"["&amp;TEXT($B$2,"##")&amp;"-"&amp;TEXT(ROW()-12,"##")&amp;"]","")</f>
        <v>[Account Module-76]</v>
      </c>
      <c r="B88" s="90" t="s">
        <v>533</v>
      </c>
      <c r="C88" s="90" t="s">
        <v>513</v>
      </c>
      <c r="D88" s="90" t="s">
        <v>107</v>
      </c>
      <c r="E88" s="90" t="s">
        <v>60</v>
      </c>
      <c r="F88" s="90"/>
      <c r="G88" s="90"/>
      <c r="H88" s="92"/>
      <c r="I88" s="93"/>
    </row>
    <row r="89" spans="1:9" ht="77.25" customHeight="1">
      <c r="A89" s="90" t="str">
        <f>IF(OR(B89&lt;&gt;"",D89&lt;&gt;""),"["&amp;TEXT($B$2,"##")&amp;"-"&amp;TEXT(ROW()-12,"##")&amp;"]","")</f>
        <v>[Account Module-77]</v>
      </c>
      <c r="B89" s="90" t="s">
        <v>532</v>
      </c>
      <c r="C89" s="90" t="s">
        <v>515</v>
      </c>
      <c r="D89" s="90" t="s">
        <v>107</v>
      </c>
      <c r="E89" s="90" t="s">
        <v>60</v>
      </c>
      <c r="F89" s="90"/>
      <c r="G89" s="90"/>
      <c r="H89" s="92"/>
      <c r="I89" s="93"/>
    </row>
    <row r="90" spans="1:9" ht="77.25" customHeight="1">
      <c r="A90" s="90" t="str">
        <f>IF(OR(B90&lt;&gt;"",D90&lt;&gt;""),"["&amp;TEXT($B$2,"##")&amp;"-"&amp;TEXT(ROW()-13,"##")&amp;"]","")</f>
        <v>[Account Module-77]</v>
      </c>
      <c r="B90" s="90" t="s">
        <v>291</v>
      </c>
      <c r="C90" s="90" t="s">
        <v>394</v>
      </c>
      <c r="D90" s="90" t="s">
        <v>115</v>
      </c>
      <c r="E90" s="90" t="s">
        <v>60</v>
      </c>
      <c r="F90" s="90"/>
      <c r="G90" s="90"/>
      <c r="H90" s="92"/>
      <c r="I90" s="93"/>
    </row>
    <row r="91" spans="1:9" ht="77.25" customHeight="1">
      <c r="A91" s="90" t="str">
        <f>IF(OR(B91&lt;&gt;"",D91&lt;&gt;""),"["&amp;TEXT($B$2,"##")&amp;"-"&amp;TEXT(ROW()-13,"##")&amp;"]","")</f>
        <v>[Account Module-78]</v>
      </c>
      <c r="B91" s="90" t="s">
        <v>116</v>
      </c>
      <c r="C91" s="90" t="s">
        <v>395</v>
      </c>
      <c r="D91" s="90" t="s">
        <v>117</v>
      </c>
      <c r="E91" s="90" t="s">
        <v>60</v>
      </c>
      <c r="F91" s="90"/>
      <c r="G91" s="90"/>
      <c r="H91" s="92"/>
      <c r="I91" s="93"/>
    </row>
    <row r="92" spans="1:9" s="69" customFormat="1" ht="15.75" customHeight="1">
      <c r="A92" s="87"/>
      <c r="B92" s="86" t="s">
        <v>343</v>
      </c>
      <c r="C92" s="87"/>
      <c r="D92" s="87"/>
      <c r="E92" s="87"/>
      <c r="F92" s="87"/>
      <c r="G92" s="87"/>
      <c r="H92" s="88"/>
      <c r="I92" s="89"/>
    </row>
    <row r="93" spans="1:9" ht="77.25" customHeight="1">
      <c r="A93" s="90" t="str">
        <f>IF(OR(B93&lt;&gt;"",D93&lt;&gt;""),"["&amp;TEXT($B$2,"##")&amp;"-"&amp;TEXT(ROW()-14,"##")&amp;"]","")</f>
        <v>[Account Module-79]</v>
      </c>
      <c r="B93" s="90" t="s">
        <v>344</v>
      </c>
      <c r="C93" s="90" t="s">
        <v>535</v>
      </c>
      <c r="D93" s="90" t="s">
        <v>348</v>
      </c>
      <c r="E93" s="90" t="s">
        <v>60</v>
      </c>
      <c r="F93" s="90"/>
      <c r="G93" s="90"/>
      <c r="H93" s="92"/>
      <c r="I93" s="93"/>
    </row>
    <row r="94" spans="1:9" ht="120" customHeight="1">
      <c r="A94" s="90" t="str">
        <f>IF(OR(B94&lt;&gt;"",D94&lt;&gt;""),"["&amp;TEXT($B$2,"##")&amp;"-"&amp;TEXT(ROW()-14,"##")&amp;"]","")</f>
        <v>[Account Module-80]</v>
      </c>
      <c r="B94" s="90" t="s">
        <v>536</v>
      </c>
      <c r="C94" s="90" t="s">
        <v>345</v>
      </c>
      <c r="D94" s="90" t="s">
        <v>537</v>
      </c>
      <c r="E94" s="90" t="s">
        <v>60</v>
      </c>
      <c r="F94" s="90"/>
      <c r="G94" s="90"/>
      <c r="H94" s="92"/>
      <c r="I94" s="93"/>
    </row>
    <row r="95" spans="1:9" s="187" customFormat="1" ht="25.5">
      <c r="A95" s="183" t="str">
        <f t="shared" ref="A95:A100" si="5">IF(OR(B95&lt;&gt;"",D95&lt;&gt;""),"["&amp;TEXT($B$2,"##")&amp;"-"&amp;TEXT(ROW()-14,"##")&amp;"]","")</f>
        <v>[Account Module-81]</v>
      </c>
      <c r="B95" s="183" t="s">
        <v>610</v>
      </c>
      <c r="C95" s="183" t="s">
        <v>611</v>
      </c>
      <c r="D95" s="183" t="s">
        <v>600</v>
      </c>
      <c r="E95" s="183" t="s">
        <v>60</v>
      </c>
      <c r="F95" s="183"/>
      <c r="G95" s="183"/>
      <c r="H95" s="189"/>
      <c r="I95" s="186"/>
    </row>
    <row r="96" spans="1:9" s="187" customFormat="1" ht="25.5">
      <c r="A96" s="183" t="str">
        <f t="shared" si="5"/>
        <v>[Account Module-82]</v>
      </c>
      <c r="B96" s="183" t="s">
        <v>612</v>
      </c>
      <c r="C96" s="183" t="s">
        <v>613</v>
      </c>
      <c r="D96" s="183" t="s">
        <v>614</v>
      </c>
      <c r="E96" s="183" t="s">
        <v>60</v>
      </c>
      <c r="F96" s="183"/>
      <c r="G96" s="183"/>
      <c r="H96" s="189"/>
      <c r="I96" s="186"/>
    </row>
    <row r="97" spans="1:9" s="187" customFormat="1" ht="25.5">
      <c r="A97" s="183" t="str">
        <f t="shared" si="5"/>
        <v>[Account Module-83]</v>
      </c>
      <c r="B97" s="183" t="s">
        <v>615</v>
      </c>
      <c r="C97" s="183" t="s">
        <v>616</v>
      </c>
      <c r="D97" s="183" t="s">
        <v>600</v>
      </c>
      <c r="E97" s="183" t="s">
        <v>60</v>
      </c>
      <c r="F97" s="183"/>
      <c r="G97" s="183"/>
      <c r="H97" s="189"/>
      <c r="I97" s="186"/>
    </row>
    <row r="98" spans="1:9" s="187" customFormat="1" ht="25.5">
      <c r="A98" s="183" t="str">
        <f t="shared" si="5"/>
        <v>[Account Module-84]</v>
      </c>
      <c r="B98" s="183" t="s">
        <v>620</v>
      </c>
      <c r="C98" s="183" t="s">
        <v>617</v>
      </c>
      <c r="D98" s="183" t="s">
        <v>600</v>
      </c>
      <c r="E98" s="183" t="s">
        <v>60</v>
      </c>
      <c r="F98" s="183"/>
      <c r="G98" s="183"/>
      <c r="H98" s="189"/>
      <c r="I98" s="186"/>
    </row>
    <row r="99" spans="1:9" s="187" customFormat="1" ht="25.5">
      <c r="A99" s="183" t="str">
        <f t="shared" si="5"/>
        <v>[Account Module-85]</v>
      </c>
      <c r="B99" s="183" t="s">
        <v>618</v>
      </c>
      <c r="C99" s="183" t="s">
        <v>619</v>
      </c>
      <c r="D99" s="184" t="s">
        <v>597</v>
      </c>
      <c r="E99" s="190" t="s">
        <v>60</v>
      </c>
      <c r="F99" s="183"/>
      <c r="G99" s="183"/>
      <c r="H99" s="189"/>
      <c r="I99" s="186"/>
    </row>
    <row r="100" spans="1:9" s="187" customFormat="1" ht="25.5">
      <c r="A100" s="183" t="str">
        <f t="shared" si="5"/>
        <v>[Account Module-86]</v>
      </c>
      <c r="B100" s="183" t="s">
        <v>621</v>
      </c>
      <c r="C100" s="183" t="s">
        <v>622</v>
      </c>
      <c r="D100" s="184" t="s">
        <v>597</v>
      </c>
      <c r="E100" s="190" t="s">
        <v>60</v>
      </c>
      <c r="F100" s="183"/>
      <c r="G100" s="183"/>
      <c r="H100" s="189"/>
      <c r="I100" s="186"/>
    </row>
    <row r="101" spans="1:9" ht="77.25" customHeight="1">
      <c r="A101" s="90" t="str">
        <f t="shared" ref="A101:A109" si="6">IF(OR(B101&lt;&gt;"",D101&lt;&gt;""),"["&amp;TEXT($B$2,"##")&amp;"-"&amp;TEXT(ROW()-14,"##")&amp;"]","")</f>
        <v>[Account Module-87]</v>
      </c>
      <c r="B101" s="90" t="s">
        <v>346</v>
      </c>
      <c r="C101" s="90" t="s">
        <v>367</v>
      </c>
      <c r="D101" s="90" t="s">
        <v>347</v>
      </c>
      <c r="E101" s="90" t="s">
        <v>60</v>
      </c>
      <c r="F101" s="90"/>
      <c r="G101" s="90"/>
      <c r="H101" s="92"/>
      <c r="I101" s="93"/>
    </row>
    <row r="102" spans="1:9" ht="77.25" customHeight="1">
      <c r="A102" s="90" t="str">
        <f t="shared" si="6"/>
        <v>[Account Module-88]</v>
      </c>
      <c r="B102" s="90" t="s">
        <v>349</v>
      </c>
      <c r="C102" s="90" t="s">
        <v>368</v>
      </c>
      <c r="D102" s="90" t="s">
        <v>351</v>
      </c>
      <c r="E102" s="90" t="s">
        <v>60</v>
      </c>
      <c r="F102" s="90"/>
      <c r="G102" s="90"/>
      <c r="H102" s="92"/>
      <c r="I102" s="93"/>
    </row>
    <row r="103" spans="1:9" ht="77.25" customHeight="1">
      <c r="A103" s="90" t="str">
        <f t="shared" si="6"/>
        <v>[Account Module-89]</v>
      </c>
      <c r="B103" s="90" t="s">
        <v>352</v>
      </c>
      <c r="C103" s="90" t="s">
        <v>369</v>
      </c>
      <c r="D103" s="90" t="s">
        <v>353</v>
      </c>
      <c r="E103" s="90" t="s">
        <v>60</v>
      </c>
      <c r="F103" s="90"/>
      <c r="G103" s="90"/>
      <c r="H103" s="92"/>
      <c r="I103" s="93"/>
    </row>
    <row r="104" spans="1:9" ht="38.25">
      <c r="A104" s="90" t="str">
        <f>IF(OR(B104&lt;&gt;"",D104&lt;&gt;""),"["&amp;TEXT($B$2,"##")&amp;"-"&amp;TEXT(ROW()-14,"##")&amp;"]","")</f>
        <v>[Account Module-90]</v>
      </c>
      <c r="B104" s="90" t="s">
        <v>354</v>
      </c>
      <c r="C104" s="90" t="s">
        <v>370</v>
      </c>
      <c r="D104" s="90" t="s">
        <v>353</v>
      </c>
      <c r="E104" s="90" t="s">
        <v>60</v>
      </c>
      <c r="F104" s="90"/>
      <c r="G104" s="90"/>
      <c r="H104" s="92"/>
      <c r="I104" s="93"/>
    </row>
    <row r="105" spans="1:9" ht="38.25">
      <c r="A105" s="90" t="str">
        <f>IF(OR(B105&lt;&gt;"",D105&lt;&gt;""),"["&amp;TEXT($B$2,"##")&amp;"-"&amp;TEXT(ROW()-14,"##")&amp;"]","")</f>
        <v>[Account Module-91]</v>
      </c>
      <c r="B105" s="90" t="s">
        <v>539</v>
      </c>
      <c r="C105" s="90" t="s">
        <v>540</v>
      </c>
      <c r="D105" s="90" t="s">
        <v>356</v>
      </c>
      <c r="E105" s="90" t="s">
        <v>60</v>
      </c>
      <c r="F105" s="90"/>
      <c r="G105" s="90"/>
      <c r="H105" s="92"/>
      <c r="I105" s="93"/>
    </row>
    <row r="106" spans="1:9" ht="38.25">
      <c r="A106" s="90" t="str">
        <f>IF(OR(B106&lt;&gt;"",D106&lt;&gt;""),"["&amp;TEXT($B$2,"##")&amp;"-"&amp;TEXT(ROW()-14,"##")&amp;"]","")</f>
        <v>[Account Module-92]</v>
      </c>
      <c r="B106" s="90" t="s">
        <v>541</v>
      </c>
      <c r="C106" s="90" t="s">
        <v>542</v>
      </c>
      <c r="D106" s="90" t="s">
        <v>543</v>
      </c>
      <c r="E106" s="90" t="s">
        <v>60</v>
      </c>
      <c r="F106" s="90"/>
      <c r="G106" s="90"/>
      <c r="H106" s="92"/>
      <c r="I106" s="93"/>
    </row>
    <row r="107" spans="1:9" ht="38.25">
      <c r="A107" s="90" t="str">
        <f>IF(OR(B107&lt;&gt;"",D107&lt;&gt;""),"["&amp;TEXT($B$2,"##")&amp;"-"&amp;TEXT(ROW()-14,"##")&amp;"]","")</f>
        <v>[Account Module-93]</v>
      </c>
      <c r="B107" s="90" t="s">
        <v>544</v>
      </c>
      <c r="C107" s="90" t="s">
        <v>545</v>
      </c>
      <c r="D107" s="90" t="s">
        <v>543</v>
      </c>
      <c r="E107" s="90" t="s">
        <v>60</v>
      </c>
      <c r="F107" s="90"/>
      <c r="G107" s="90"/>
      <c r="H107" s="92"/>
      <c r="I107" s="93"/>
    </row>
    <row r="108" spans="1:9" ht="38.25">
      <c r="A108" s="90" t="str">
        <f t="shared" si="6"/>
        <v>[Account Module-94]</v>
      </c>
      <c r="B108" s="90" t="s">
        <v>355</v>
      </c>
      <c r="C108" s="90" t="s">
        <v>371</v>
      </c>
      <c r="D108" s="90" t="s">
        <v>356</v>
      </c>
      <c r="E108" s="90" t="s">
        <v>60</v>
      </c>
      <c r="F108" s="90"/>
      <c r="G108" s="90"/>
      <c r="H108" s="92"/>
      <c r="I108" s="93"/>
    </row>
    <row r="109" spans="1:9" ht="38.25">
      <c r="A109" s="90" t="str">
        <f>IF(OR(B109&lt;&gt;"",D109&lt;&gt;""),"["&amp;TEXT($B$2,"##")&amp;"-"&amp;TEXT(ROW()-14,"##")&amp;"]","")</f>
        <v>[Account Module-95]</v>
      </c>
      <c r="B109" s="90" t="s">
        <v>546</v>
      </c>
      <c r="C109" s="90" t="s">
        <v>345</v>
      </c>
      <c r="D109" s="90" t="s">
        <v>547</v>
      </c>
      <c r="E109" s="90" t="s">
        <v>60</v>
      </c>
      <c r="F109" s="90"/>
      <c r="G109" s="90"/>
      <c r="H109" s="92"/>
      <c r="I109" s="93"/>
    </row>
    <row r="110" spans="1:9" s="160" customFormat="1" ht="44.25" customHeight="1">
      <c r="A110" s="148" t="str">
        <f>IF(OR(B110&lt;&gt;"",D110&lt;&gt;""),"["&amp;TEXT($B$2,"##")&amp;"-"&amp;TEXT(ROW()-14,"##")&amp;"]","")</f>
        <v>[Account Module-96]</v>
      </c>
      <c r="B110" s="148" t="s">
        <v>550</v>
      </c>
      <c r="C110" s="148" t="s">
        <v>553</v>
      </c>
      <c r="D110" s="148" t="s">
        <v>548</v>
      </c>
      <c r="E110" s="148" t="s">
        <v>60</v>
      </c>
      <c r="F110" s="148"/>
      <c r="G110" s="148"/>
      <c r="H110" s="151"/>
      <c r="I110" s="152"/>
    </row>
    <row r="111" spans="1:9" ht="53.25" customHeight="1">
      <c r="A111" s="90" t="str">
        <f>IF(OR(B111&lt;&gt;"",D111&lt;&gt;""),"["&amp;TEXT($B$2,"##")&amp;"-"&amp;TEXT(ROW()-14,"##")&amp;"]","")</f>
        <v>[Account Module-97]</v>
      </c>
      <c r="B111" s="90" t="s">
        <v>549</v>
      </c>
      <c r="C111" s="90" t="s">
        <v>557</v>
      </c>
      <c r="D111" s="90" t="s">
        <v>396</v>
      </c>
      <c r="E111" s="90" t="s">
        <v>60</v>
      </c>
      <c r="F111" s="90"/>
      <c r="G111" s="90"/>
      <c r="H111" s="92"/>
      <c r="I111" s="93"/>
    </row>
    <row r="112" spans="1:9" ht="38.25">
      <c r="A112" s="90" t="str">
        <f>IF(OR(B112&lt;&gt;"",D112&lt;&gt;""),"["&amp;TEXT($B$2,"##")&amp;"-"&amp;TEXT(ROW()-14,"##")&amp;"]","")</f>
        <v>[Account Module-98]</v>
      </c>
      <c r="B112" s="90" t="s">
        <v>551</v>
      </c>
      <c r="C112" s="90" t="s">
        <v>552</v>
      </c>
      <c r="D112" s="90" t="s">
        <v>554</v>
      </c>
      <c r="E112" s="90" t="s">
        <v>60</v>
      </c>
      <c r="F112" s="90"/>
      <c r="G112" s="90"/>
      <c r="H112" s="92"/>
      <c r="I112" s="93"/>
    </row>
    <row r="113" spans="1:9" s="160" customFormat="1" ht="44.25" customHeight="1">
      <c r="A113" s="148" t="str">
        <f>IF(OR(B113&lt;&gt;"",D113&lt;&gt;""),"["&amp;TEXT($B$2,"##")&amp;"-"&amp;TEXT(ROW()-14,"##")&amp;"]","")</f>
        <v>[Account Module-99]</v>
      </c>
      <c r="B113" s="148" t="s">
        <v>555</v>
      </c>
      <c r="C113" s="148" t="s">
        <v>553</v>
      </c>
      <c r="D113" s="148" t="s">
        <v>548</v>
      </c>
      <c r="E113" s="148" t="s">
        <v>60</v>
      </c>
      <c r="F113" s="148"/>
      <c r="G113" s="148"/>
      <c r="H113" s="151"/>
      <c r="I113" s="152"/>
    </row>
    <row r="114" spans="1:9" ht="53.25" customHeight="1">
      <c r="A114" s="90" t="str">
        <f>IF(OR(B114&lt;&gt;"",D114&lt;&gt;""),"["&amp;TEXT($B$2,"##")&amp;"-"&amp;TEXT(ROW()-14,"##")&amp;"]","")</f>
        <v>[Account Module-100]</v>
      </c>
      <c r="B114" s="90" t="s">
        <v>556</v>
      </c>
      <c r="C114" s="90" t="s">
        <v>558</v>
      </c>
      <c r="D114" s="90" t="s">
        <v>397</v>
      </c>
      <c r="E114" s="90" t="s">
        <v>60</v>
      </c>
      <c r="F114" s="90"/>
      <c r="G114" s="90"/>
      <c r="H114" s="92"/>
      <c r="I114" s="93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1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2"/>
  <sheetViews>
    <sheetView zoomScaleNormal="100" workbookViewId="0">
      <pane ySplit="8" topLeftCell="A43" activePane="bottomLeft" state="frozen"/>
      <selection pane="bottomLeft" activeCell="B47" sqref="B47"/>
    </sheetView>
  </sheetViews>
  <sheetFormatPr defaultRowHeight="12.75"/>
  <cols>
    <col min="1" max="1" width="15.12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70" t="s">
        <v>23</v>
      </c>
      <c r="B2" s="170" t="s">
        <v>120</v>
      </c>
      <c r="C2" s="170"/>
      <c r="D2" s="170"/>
      <c r="E2" s="170"/>
      <c r="F2" s="170"/>
      <c r="G2" s="71"/>
      <c r="H2" s="42"/>
      <c r="I2" s="68"/>
      <c r="J2" s="69" t="s">
        <v>24</v>
      </c>
    </row>
    <row r="3" spans="1:10" s="69" customFormat="1" ht="25.5" customHeight="1">
      <c r="A3" s="72" t="s">
        <v>25</v>
      </c>
      <c r="B3" s="170" t="s">
        <v>119</v>
      </c>
      <c r="C3" s="170"/>
      <c r="D3" s="170"/>
      <c r="E3" s="170"/>
      <c r="F3" s="170"/>
      <c r="G3" s="71"/>
      <c r="H3" s="42"/>
      <c r="I3" s="68"/>
      <c r="J3" s="69" t="s">
        <v>26</v>
      </c>
    </row>
    <row r="4" spans="1:10" s="69" customFormat="1" ht="18" customHeight="1">
      <c r="A4" s="70" t="s">
        <v>27</v>
      </c>
      <c r="B4" s="171"/>
      <c r="C4" s="171"/>
      <c r="D4" s="171"/>
      <c r="E4" s="171"/>
      <c r="F4" s="171"/>
      <c r="G4" s="71"/>
      <c r="H4" s="42"/>
      <c r="I4" s="68"/>
      <c r="J4" s="73"/>
    </row>
    <row r="5" spans="1:10" s="69" customFormat="1" ht="19.5" customHeight="1">
      <c r="A5" s="74" t="s">
        <v>24</v>
      </c>
      <c r="B5" s="75" t="s">
        <v>26</v>
      </c>
      <c r="C5" s="75" t="s">
        <v>28</v>
      </c>
      <c r="D5" s="76" t="s">
        <v>29</v>
      </c>
      <c r="E5" s="172" t="s">
        <v>30</v>
      </c>
      <c r="F5" s="172"/>
      <c r="G5" s="77"/>
      <c r="H5" s="77"/>
      <c r="I5" s="78"/>
      <c r="J5" s="69" t="s">
        <v>31</v>
      </c>
    </row>
    <row r="6" spans="1:10" s="69" customFormat="1" ht="15" customHeight="1">
      <c r="A6" s="96">
        <f>COUNTIF(F10:F1011,"Pass")</f>
        <v>0</v>
      </c>
      <c r="B6" s="80">
        <f>COUNTIF(F10:F1011,"Fail")</f>
        <v>0</v>
      </c>
      <c r="C6" s="80">
        <f>E6-D6-B6-A6</f>
        <v>57</v>
      </c>
      <c r="D6" s="81">
        <f>COUNTIF(F$10:F$1011,"N/A")</f>
        <v>0</v>
      </c>
      <c r="E6" s="169">
        <f>COUNTA(A10:A1011)</f>
        <v>57</v>
      </c>
      <c r="F6" s="169"/>
      <c r="G6" s="77"/>
      <c r="H6" s="77"/>
      <c r="I6" s="78"/>
      <c r="J6" s="69" t="s">
        <v>29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32</v>
      </c>
      <c r="B8" s="83" t="s">
        <v>33</v>
      </c>
      <c r="C8" s="83" t="s">
        <v>34</v>
      </c>
      <c r="D8" s="83" t="s">
        <v>35</v>
      </c>
      <c r="E8" s="84" t="s">
        <v>36</v>
      </c>
      <c r="F8" s="84" t="s">
        <v>37</v>
      </c>
      <c r="G8" s="84" t="s">
        <v>38</v>
      </c>
      <c r="H8" s="83" t="s">
        <v>39</v>
      </c>
      <c r="I8" s="85"/>
    </row>
    <row r="9" spans="1:10" s="69" customFormat="1" ht="15.75" customHeight="1">
      <c r="A9" s="86"/>
      <c r="B9" s="86" t="s">
        <v>59</v>
      </c>
      <c r="C9" s="87"/>
      <c r="D9" s="87"/>
      <c r="E9" s="87"/>
      <c r="F9" s="87"/>
      <c r="G9" s="87"/>
      <c r="H9" s="88"/>
      <c r="I9" s="89"/>
    </row>
    <row r="10" spans="1:10" s="94" customFormat="1" ht="120.95" customHeight="1">
      <c r="A10" s="90" t="str">
        <f>IF(OR(B10&lt;&gt;"",D10&lt;&gt;""),"["&amp;TEXT($B$2,"##")&amp;"-"&amp;TEXT(ROW()-10,"##")&amp;"]","")</f>
        <v>[Admin module-]</v>
      </c>
      <c r="B10" s="90" t="s">
        <v>121</v>
      </c>
      <c r="C10" s="90" t="s">
        <v>123</v>
      </c>
      <c r="D10" s="95" t="s">
        <v>122</v>
      </c>
      <c r="E10" s="91" t="s">
        <v>40</v>
      </c>
      <c r="F10" s="90"/>
      <c r="G10" s="90"/>
      <c r="H10" s="97"/>
      <c r="I10" s="93"/>
    </row>
    <row r="11" spans="1:10" s="94" customFormat="1" ht="120.95" customHeight="1">
      <c r="A11" s="90" t="str">
        <f>IF(OR(B12&lt;&gt;"",D12&lt;&gt;""),"["&amp;TEXT($B$2,"##")&amp;"-"&amp;TEXT(ROW()-10,"##")&amp;"]","")</f>
        <v>[Admin module-1]</v>
      </c>
      <c r="B11" s="90" t="s">
        <v>97</v>
      </c>
      <c r="C11" s="90" t="s">
        <v>125</v>
      </c>
      <c r="D11" s="95" t="s">
        <v>126</v>
      </c>
      <c r="E11" s="91"/>
      <c r="F11" s="90"/>
      <c r="G11" s="90"/>
      <c r="H11" s="97"/>
      <c r="I11" s="93"/>
    </row>
    <row r="12" spans="1:10" ht="51">
      <c r="A12" s="90" t="str">
        <f>IF(OR(B12&lt;&gt;"",D12&lt;&gt;""),"["&amp;TEXT($B$2,"##")&amp;"-"&amp;TEXT(ROW()-10,"##")&amp;"]","")</f>
        <v>[Admin module-2]</v>
      </c>
      <c r="B12" s="90" t="s">
        <v>141</v>
      </c>
      <c r="C12" s="90" t="s">
        <v>124</v>
      </c>
      <c r="D12" s="95" t="s">
        <v>292</v>
      </c>
      <c r="E12" s="95"/>
      <c r="F12" s="90"/>
      <c r="G12" s="90"/>
      <c r="H12" s="97"/>
      <c r="I12" s="93"/>
    </row>
    <row r="13" spans="1:10" ht="63.75">
      <c r="A13" s="90" t="str">
        <f>IF(OR(B11&lt;&gt;"",D11&lt;&gt;""),"["&amp;TEXT($B$2,"##")&amp;"-"&amp;TEXT(ROW()-10,"##")&amp;"]","")</f>
        <v>[Admin module-3]</v>
      </c>
      <c r="B13" s="90" t="s">
        <v>127</v>
      </c>
      <c r="C13" s="90" t="s">
        <v>132</v>
      </c>
      <c r="D13" s="95" t="s">
        <v>128</v>
      </c>
      <c r="E13" s="95"/>
      <c r="F13" s="90"/>
      <c r="G13" s="90"/>
      <c r="H13" s="97"/>
      <c r="I13" s="93"/>
    </row>
    <row r="14" spans="1:10" ht="63.75">
      <c r="A14" s="90" t="str">
        <f>IF(OR(B11&lt;&gt;"",D11&lt;&gt;""),"["&amp;TEXT($B$2,"##")&amp;"-"&amp;TEXT(ROW()-10,"##")&amp;"]","")</f>
        <v>[Admin module-4]</v>
      </c>
      <c r="B14" s="90" t="s">
        <v>129</v>
      </c>
      <c r="C14" s="90" t="s">
        <v>133</v>
      </c>
      <c r="D14" s="95" t="s">
        <v>135</v>
      </c>
      <c r="E14" s="95"/>
      <c r="F14" s="90"/>
      <c r="G14" s="90"/>
      <c r="H14" s="97"/>
      <c r="I14" s="93"/>
    </row>
    <row r="15" spans="1:10" ht="76.5">
      <c r="A15" s="90" t="str">
        <f t="shared" ref="A15:A20" si="0">IF(OR(B15&lt;&gt;"",D15&lt;&gt;""),"["&amp;TEXT($B$2,"##")&amp;"-"&amp;TEXT(ROW()-10,"##")&amp;"]","")</f>
        <v>[Admin module-5]</v>
      </c>
      <c r="B15" s="90" t="s">
        <v>101</v>
      </c>
      <c r="C15" s="90" t="s">
        <v>134</v>
      </c>
      <c r="D15" s="95" t="s">
        <v>293</v>
      </c>
      <c r="E15" s="95"/>
      <c r="F15" s="90"/>
      <c r="G15" s="90"/>
      <c r="H15" s="97"/>
      <c r="I15" s="93"/>
    </row>
    <row r="16" spans="1:10" ht="76.5">
      <c r="A16" s="90" t="str">
        <f t="shared" si="0"/>
        <v>[Admin module-6]</v>
      </c>
      <c r="B16" s="90" t="s">
        <v>138</v>
      </c>
      <c r="C16" s="90" t="s">
        <v>137</v>
      </c>
      <c r="D16" s="95" t="s">
        <v>293</v>
      </c>
      <c r="E16" s="95"/>
      <c r="F16" s="90"/>
      <c r="G16" s="90"/>
      <c r="H16" s="97"/>
      <c r="I16" s="93"/>
    </row>
    <row r="17" spans="1:9" ht="63.75">
      <c r="A17" s="90" t="str">
        <f t="shared" si="0"/>
        <v>[Admin module-7]</v>
      </c>
      <c r="B17" s="90" t="s">
        <v>139</v>
      </c>
      <c r="C17" s="90" t="s">
        <v>140</v>
      </c>
      <c r="D17" s="95" t="s">
        <v>135</v>
      </c>
      <c r="E17" s="95"/>
      <c r="F17" s="90"/>
      <c r="G17" s="90"/>
      <c r="H17" s="97"/>
      <c r="I17" s="93"/>
    </row>
    <row r="18" spans="1:9" ht="25.5">
      <c r="A18" s="90" t="str">
        <f t="shared" si="0"/>
        <v>[Admin module-8]</v>
      </c>
      <c r="B18" s="90" t="s">
        <v>294</v>
      </c>
      <c r="C18" s="90" t="s">
        <v>295</v>
      </c>
      <c r="D18" s="95" t="s">
        <v>293</v>
      </c>
      <c r="E18" s="95"/>
      <c r="F18" s="90"/>
      <c r="G18" s="90"/>
      <c r="H18" s="97"/>
      <c r="I18" s="93"/>
    </row>
    <row r="19" spans="1:9" ht="38.25">
      <c r="A19" s="90" t="str">
        <f t="shared" si="0"/>
        <v>[Admin module-9]</v>
      </c>
      <c r="B19" s="90" t="s">
        <v>296</v>
      </c>
      <c r="C19" s="90" t="s">
        <v>297</v>
      </c>
      <c r="D19" s="95" t="s">
        <v>135</v>
      </c>
      <c r="E19" s="95"/>
      <c r="F19" s="90"/>
      <c r="G19" s="90"/>
      <c r="H19" s="97"/>
      <c r="I19" s="93"/>
    </row>
    <row r="20" spans="1:9" ht="63.75">
      <c r="A20" s="90" t="str">
        <f t="shared" si="0"/>
        <v>[Admin module-10]</v>
      </c>
      <c r="B20" s="90" t="s">
        <v>127</v>
      </c>
      <c r="C20" s="90" t="s">
        <v>132</v>
      </c>
      <c r="D20" s="95" t="s">
        <v>128</v>
      </c>
      <c r="E20" s="95"/>
      <c r="F20" s="90"/>
      <c r="G20" s="90"/>
      <c r="H20" s="97"/>
      <c r="I20" s="93"/>
    </row>
    <row r="21" spans="1:9" s="69" customFormat="1" ht="15.75" customHeight="1">
      <c r="A21" s="86"/>
      <c r="B21" s="86" t="s">
        <v>104</v>
      </c>
      <c r="C21" s="87"/>
      <c r="D21" s="87"/>
      <c r="E21" s="87"/>
      <c r="F21" s="87"/>
      <c r="G21" s="87"/>
      <c r="H21" s="88"/>
      <c r="I21" s="89"/>
    </row>
    <row r="22" spans="1:9" ht="51">
      <c r="A22" s="90" t="str">
        <f>IF(OR(B22&lt;&gt;"",D22&lt;&gt;""),"["&amp;TEXT($B$2,"##")&amp;"-"&amp;TEXT(ROW()-11,"##")&amp;"]","")</f>
        <v>[Admin module-11]</v>
      </c>
      <c r="B22" s="90" t="s">
        <v>142</v>
      </c>
      <c r="C22" s="90" t="s">
        <v>143</v>
      </c>
      <c r="D22" s="90" t="s">
        <v>144</v>
      </c>
      <c r="E22" s="90"/>
      <c r="F22" s="90"/>
      <c r="G22" s="90"/>
      <c r="H22" s="97"/>
      <c r="I22" s="93"/>
    </row>
    <row r="23" spans="1:9" s="69" customFormat="1" ht="15.75" customHeight="1">
      <c r="A23" s="86"/>
      <c r="B23" s="86" t="s">
        <v>146</v>
      </c>
      <c r="C23" s="87"/>
      <c r="D23" s="87"/>
      <c r="E23" s="87"/>
      <c r="F23" s="87"/>
      <c r="G23" s="87"/>
      <c r="H23" s="88"/>
      <c r="I23" s="89"/>
    </row>
    <row r="24" spans="1:9" ht="204">
      <c r="A24" s="90" t="str">
        <f>IF(OR(B24&lt;&gt;"",D24&lt;&gt;""),"["&amp;TEXT($B$2,"##")&amp;"-"&amp;TEXT(ROW()-12,"##")&amp;"]","")</f>
        <v>[Admin module-12]</v>
      </c>
      <c r="B24" s="90" t="s">
        <v>147</v>
      </c>
      <c r="C24" s="90" t="s">
        <v>148</v>
      </c>
      <c r="D24" s="90" t="s">
        <v>151</v>
      </c>
      <c r="E24" s="90"/>
      <c r="F24" s="90"/>
      <c r="G24" s="90"/>
      <c r="H24" s="97"/>
      <c r="I24" s="93"/>
    </row>
    <row r="25" spans="1:9" s="69" customFormat="1" ht="15.75" customHeight="1">
      <c r="A25" s="86"/>
      <c r="B25" s="86" t="s">
        <v>230</v>
      </c>
      <c r="C25" s="87"/>
      <c r="D25" s="87"/>
      <c r="E25" s="87"/>
      <c r="F25" s="87"/>
      <c r="G25" s="87"/>
      <c r="H25" s="88"/>
      <c r="I25" s="89"/>
    </row>
    <row r="26" spans="1:9" ht="102">
      <c r="A26" s="90" t="str">
        <f>IF(OR(B26&lt;&gt;"",D26&lt;&gt;""),"["&amp;TEXT($B$2,"##")&amp;"-"&amp;TEXT(ROW()-13,"##")&amp;"]","")</f>
        <v>[Admin module-13]</v>
      </c>
      <c r="B26" s="90" t="s">
        <v>149</v>
      </c>
      <c r="C26" s="90" t="s">
        <v>150</v>
      </c>
      <c r="D26" s="90" t="s">
        <v>152</v>
      </c>
      <c r="E26" s="90"/>
      <c r="F26" s="90"/>
      <c r="G26" s="90"/>
      <c r="H26" s="97"/>
      <c r="I26" s="93"/>
    </row>
    <row r="27" spans="1:9" ht="102">
      <c r="A27" s="90" t="str">
        <f>IF(OR(B27&lt;&gt;"",D27&lt;&gt;""),"["&amp;TEXT($B$2,"##")&amp;"-"&amp;TEXT(ROW()-13,"##")&amp;"]","")</f>
        <v>[Admin module-14]</v>
      </c>
      <c r="B27" s="90" t="s">
        <v>153</v>
      </c>
      <c r="C27" s="90" t="s">
        <v>154</v>
      </c>
      <c r="D27" s="90" t="s">
        <v>152</v>
      </c>
      <c r="E27" s="90"/>
      <c r="F27" s="90"/>
      <c r="G27" s="90"/>
      <c r="H27" s="97"/>
      <c r="I27" s="93"/>
    </row>
    <row r="28" spans="1:9" s="69" customFormat="1" ht="15.75" customHeight="1">
      <c r="A28" s="86"/>
      <c r="B28" s="86" t="s">
        <v>229</v>
      </c>
      <c r="C28" s="87"/>
      <c r="D28" s="87"/>
      <c r="E28" s="87"/>
      <c r="F28" s="87"/>
      <c r="G28" s="87"/>
      <c r="H28" s="88"/>
      <c r="I28" s="89"/>
    </row>
    <row r="29" spans="1:9" ht="127.5">
      <c r="A29" s="90" t="str">
        <f>IF(OR(B29&lt;&gt;"",D29&lt;&gt;""),"["&amp;TEXT($B$2,"##")&amp;"-"&amp;TEXT(ROW()-14,"##")&amp;"]","")</f>
        <v>[Admin module-15]</v>
      </c>
      <c r="B29" s="90" t="s">
        <v>155</v>
      </c>
      <c r="C29" s="90" t="s">
        <v>156</v>
      </c>
      <c r="D29" s="90" t="s">
        <v>158</v>
      </c>
      <c r="E29" s="90"/>
      <c r="F29" s="90"/>
      <c r="G29" s="90"/>
      <c r="H29" s="97"/>
      <c r="I29" s="93"/>
    </row>
    <row r="30" spans="1:9" ht="25.5">
      <c r="A30" s="90" t="str">
        <f t="shared" ref="A30:A53" si="1">IF(OR(B30&lt;B30&gt;"",D30&lt;&gt;""),"["&amp;TEXT($B$2,"##")&amp;"-"&amp;TEXT(ROW()-14,"##")&amp;"]","")</f>
        <v>[Admin module-16]</v>
      </c>
      <c r="B30" s="90" t="s">
        <v>157</v>
      </c>
      <c r="C30" s="90" t="s">
        <v>232</v>
      </c>
      <c r="D30" s="90" t="s">
        <v>231</v>
      </c>
      <c r="E30" s="90"/>
      <c r="F30" s="90"/>
      <c r="G30" s="90"/>
      <c r="H30" s="97"/>
      <c r="I30" s="93"/>
    </row>
    <row r="31" spans="1:9" ht="68.25" customHeight="1">
      <c r="A31" s="90" t="str">
        <f t="shared" si="1"/>
        <v>[Admin module-17]</v>
      </c>
      <c r="B31" s="90" t="s">
        <v>159</v>
      </c>
      <c r="C31" s="90" t="s">
        <v>160</v>
      </c>
      <c r="D31" s="90" t="s">
        <v>298</v>
      </c>
      <c r="E31" s="90"/>
      <c r="F31" s="90"/>
      <c r="G31" s="90"/>
      <c r="H31" s="97"/>
      <c r="I31" s="93"/>
    </row>
    <row r="32" spans="1:9" ht="51">
      <c r="A32" s="90" t="str">
        <f t="shared" si="1"/>
        <v>[Admin module-18]</v>
      </c>
      <c r="B32" s="90" t="s">
        <v>161</v>
      </c>
      <c r="C32" s="90" t="s">
        <v>169</v>
      </c>
      <c r="D32" s="90" t="s">
        <v>299</v>
      </c>
      <c r="E32" s="90"/>
      <c r="F32" s="90"/>
      <c r="G32" s="90"/>
      <c r="H32" s="97"/>
      <c r="I32" s="93"/>
    </row>
    <row r="33" spans="1:9" ht="63.75">
      <c r="A33" s="90" t="str">
        <f t="shared" si="1"/>
        <v>[Admin module-19]</v>
      </c>
      <c r="B33" s="90" t="s">
        <v>163</v>
      </c>
      <c r="C33" s="90" t="s">
        <v>174</v>
      </c>
      <c r="D33" s="90" t="s">
        <v>300</v>
      </c>
      <c r="E33" s="90"/>
      <c r="F33" s="90"/>
      <c r="G33" s="90"/>
      <c r="H33" s="97"/>
      <c r="I33" s="93"/>
    </row>
    <row r="34" spans="1:9" ht="51">
      <c r="A34" s="90" t="str">
        <f t="shared" si="1"/>
        <v>[Admin module-20]</v>
      </c>
      <c r="B34" s="90" t="s">
        <v>165</v>
      </c>
      <c r="C34" s="90" t="s">
        <v>175</v>
      </c>
      <c r="D34" s="90" t="s">
        <v>301</v>
      </c>
      <c r="E34" s="90"/>
      <c r="F34" s="90"/>
      <c r="G34" s="90"/>
      <c r="H34" s="97"/>
      <c r="I34" s="93"/>
    </row>
    <row r="35" spans="1:9" ht="51">
      <c r="A35" s="90" t="str">
        <f t="shared" si="1"/>
        <v>[Admin module-21]</v>
      </c>
      <c r="B35" s="90" t="s">
        <v>168</v>
      </c>
      <c r="C35" s="90" t="s">
        <v>176</v>
      </c>
      <c r="D35" s="90" t="s">
        <v>302</v>
      </c>
      <c r="E35" s="90"/>
      <c r="F35" s="90"/>
      <c r="G35" s="90"/>
      <c r="H35" s="97"/>
      <c r="I35" s="93"/>
    </row>
    <row r="36" spans="1:9" ht="63.75">
      <c r="A36" s="90" t="str">
        <f t="shared" si="1"/>
        <v>[Admin module-22]</v>
      </c>
      <c r="B36" s="90" t="s">
        <v>171</v>
      </c>
      <c r="C36" s="90" t="s">
        <v>177</v>
      </c>
      <c r="D36" s="90" t="s">
        <v>303</v>
      </c>
      <c r="E36" s="90"/>
      <c r="F36" s="90"/>
      <c r="G36" s="90"/>
      <c r="H36" s="97"/>
      <c r="I36" s="93"/>
    </row>
    <row r="37" spans="1:9" ht="51">
      <c r="A37" s="90" t="str">
        <f t="shared" si="1"/>
        <v>[Admin module-23]</v>
      </c>
      <c r="B37" s="90" t="s">
        <v>172</v>
      </c>
      <c r="C37" s="90" t="s">
        <v>178</v>
      </c>
      <c r="D37" s="90" t="s">
        <v>162</v>
      </c>
      <c r="E37" s="90"/>
      <c r="F37" s="90"/>
      <c r="G37" s="90"/>
      <c r="H37" s="97"/>
      <c r="I37" s="93"/>
    </row>
    <row r="38" spans="1:9" ht="51">
      <c r="A38" s="90" t="str">
        <f t="shared" si="1"/>
        <v>[Admin module-24]</v>
      </c>
      <c r="B38" s="90" t="s">
        <v>173</v>
      </c>
      <c r="C38" s="90" t="s">
        <v>174</v>
      </c>
      <c r="D38" s="90" t="s">
        <v>164</v>
      </c>
      <c r="E38" s="90"/>
      <c r="F38" s="90"/>
      <c r="G38" s="90"/>
      <c r="H38" s="97"/>
      <c r="I38" s="93"/>
    </row>
    <row r="39" spans="1:9" ht="51">
      <c r="A39" s="90" t="str">
        <f t="shared" si="1"/>
        <v>[Admin module-25]</v>
      </c>
      <c r="B39" s="90" t="s">
        <v>180</v>
      </c>
      <c r="C39" s="90" t="s">
        <v>181</v>
      </c>
      <c r="D39" s="90" t="s">
        <v>299</v>
      </c>
      <c r="E39" s="90"/>
      <c r="F39" s="90"/>
      <c r="G39" s="90"/>
      <c r="H39" s="97"/>
      <c r="I39" s="93"/>
    </row>
    <row r="40" spans="1:9" ht="51">
      <c r="A40" s="90" t="str">
        <f t="shared" si="1"/>
        <v>[Admin module-26]</v>
      </c>
      <c r="B40" s="90" t="s">
        <v>183</v>
      </c>
      <c r="C40" s="90" t="s">
        <v>184</v>
      </c>
      <c r="D40" s="90" t="s">
        <v>300</v>
      </c>
      <c r="E40" s="90"/>
      <c r="F40" s="90"/>
      <c r="G40" s="90"/>
      <c r="H40" s="97"/>
      <c r="I40" s="93"/>
    </row>
    <row r="41" spans="1:9" ht="51">
      <c r="A41" s="90" t="str">
        <f t="shared" si="1"/>
        <v>[Admin module-27]</v>
      </c>
      <c r="B41" s="90" t="s">
        <v>186</v>
      </c>
      <c r="C41" s="90" t="s">
        <v>187</v>
      </c>
      <c r="D41" s="90" t="s">
        <v>167</v>
      </c>
      <c r="E41" s="90"/>
      <c r="F41" s="90"/>
      <c r="G41" s="90"/>
      <c r="H41" s="97"/>
      <c r="I41" s="93"/>
    </row>
    <row r="42" spans="1:9" ht="25.5">
      <c r="A42" s="90" t="str">
        <f t="shared" si="1"/>
        <v>[Admin module-28]</v>
      </c>
      <c r="B42" s="90" t="s">
        <v>192</v>
      </c>
      <c r="C42" s="90" t="s">
        <v>194</v>
      </c>
      <c r="D42" s="90" t="s">
        <v>195</v>
      </c>
      <c r="E42" s="90"/>
      <c r="F42" s="90"/>
      <c r="G42" s="90"/>
      <c r="H42" s="97"/>
      <c r="I42" s="93"/>
    </row>
    <row r="43" spans="1:9" ht="25.5">
      <c r="A43" s="90" t="str">
        <f t="shared" si="1"/>
        <v>[Admin module-29]</v>
      </c>
      <c r="B43" s="90" t="s">
        <v>193</v>
      </c>
      <c r="C43" s="90" t="s">
        <v>196</v>
      </c>
      <c r="D43" s="90" t="s">
        <v>197</v>
      </c>
      <c r="E43" s="90"/>
      <c r="F43" s="90"/>
      <c r="G43" s="90"/>
      <c r="H43" s="97"/>
      <c r="I43" s="93"/>
    </row>
    <row r="44" spans="1:9" ht="38.25">
      <c r="A44" s="90" t="str">
        <f t="shared" si="1"/>
        <v>[Admin module-30]</v>
      </c>
      <c r="B44" s="90" t="s">
        <v>198</v>
      </c>
      <c r="C44" s="90" t="s">
        <v>199</v>
      </c>
      <c r="D44" s="90" t="s">
        <v>200</v>
      </c>
      <c r="E44" s="90"/>
      <c r="F44" s="90"/>
      <c r="G44" s="90"/>
      <c r="H44" s="97"/>
      <c r="I44" s="93"/>
    </row>
    <row r="45" spans="1:9" ht="51">
      <c r="A45" s="90" t="str">
        <f t="shared" si="1"/>
        <v>[Admin module-31]</v>
      </c>
      <c r="B45" s="90" t="s">
        <v>201</v>
      </c>
      <c r="C45" s="90" t="s">
        <v>202</v>
      </c>
      <c r="D45" s="90" t="s">
        <v>399</v>
      </c>
      <c r="E45" s="90"/>
      <c r="F45" s="90"/>
      <c r="G45" s="90"/>
      <c r="H45" s="97"/>
      <c r="I45" s="93"/>
    </row>
    <row r="46" spans="1:9" ht="25.5">
      <c r="A46" s="90" t="str">
        <f>IF(OR(B46&lt;B46&gt;"",D46&lt;&gt;""),"["&amp;TEXT($B$2,"##")&amp;"-"&amp;TEXT(ROW()-14,"##")&amp;"]","")</f>
        <v>[Admin module-32]</v>
      </c>
      <c r="B46" s="90" t="s">
        <v>203</v>
      </c>
      <c r="C46" s="90" t="s">
        <v>204</v>
      </c>
      <c r="D46" s="90" t="s">
        <v>400</v>
      </c>
      <c r="E46" s="90"/>
      <c r="F46" s="90"/>
      <c r="G46" s="90"/>
      <c r="H46" s="97"/>
      <c r="I46" s="93"/>
    </row>
    <row r="47" spans="1:9" ht="38.25">
      <c r="A47" s="90" t="str">
        <f>IF(OR(B47&lt;B47&gt;"",D47&lt;&gt;""),"["&amp;TEXT($B$2,"##")&amp;"-"&amp;TEXT(ROW()-14,"##")&amp;"]","")</f>
        <v>[Admin module-33]</v>
      </c>
      <c r="B47" s="90" t="s">
        <v>402</v>
      </c>
      <c r="C47" s="90" t="s">
        <v>204</v>
      </c>
      <c r="D47" s="90" t="s">
        <v>404</v>
      </c>
      <c r="E47" s="90"/>
      <c r="F47" s="90"/>
      <c r="G47" s="90"/>
      <c r="H47" s="97"/>
      <c r="I47" s="93"/>
    </row>
    <row r="48" spans="1:9" ht="51">
      <c r="A48" s="90" t="str">
        <f t="shared" si="1"/>
        <v>[Admin module-34]</v>
      </c>
      <c r="B48" s="90" t="s">
        <v>189</v>
      </c>
      <c r="C48" s="90" t="s">
        <v>191</v>
      </c>
      <c r="D48" s="90" t="s">
        <v>190</v>
      </c>
      <c r="E48" s="90"/>
      <c r="F48" s="90"/>
      <c r="G48" s="90"/>
      <c r="H48" s="97"/>
      <c r="I48" s="93"/>
    </row>
    <row r="49" spans="1:9" ht="38.25">
      <c r="A49" s="90" t="str">
        <f t="shared" si="1"/>
        <v>[Admin module-35]</v>
      </c>
      <c r="B49" s="90" t="s">
        <v>205</v>
      </c>
      <c r="C49" s="90" t="s">
        <v>206</v>
      </c>
      <c r="D49" s="90" t="s">
        <v>207</v>
      </c>
      <c r="E49" s="90"/>
      <c r="F49" s="90"/>
      <c r="G49" s="90"/>
      <c r="H49" s="97"/>
      <c r="I49" s="93"/>
    </row>
    <row r="50" spans="1:9" ht="51">
      <c r="A50" s="90" t="str">
        <f t="shared" si="1"/>
        <v>[Admin module-36]</v>
      </c>
      <c r="B50" s="90" t="s">
        <v>208</v>
      </c>
      <c r="C50" s="90" t="s">
        <v>209</v>
      </c>
      <c r="D50" s="90" t="s">
        <v>210</v>
      </c>
      <c r="E50" s="90"/>
      <c r="F50" s="90"/>
      <c r="G50" s="90"/>
      <c r="H50" s="97"/>
      <c r="I50" s="93"/>
    </row>
    <row r="51" spans="1:9" ht="51">
      <c r="A51" s="90" t="str">
        <f t="shared" si="1"/>
        <v>[Admin module-37]</v>
      </c>
      <c r="B51" s="90" t="s">
        <v>211</v>
      </c>
      <c r="C51" s="90" t="s">
        <v>215</v>
      </c>
      <c r="D51" s="90" t="s">
        <v>213</v>
      </c>
      <c r="E51" s="90"/>
      <c r="F51" s="90"/>
      <c r="G51" s="90"/>
      <c r="H51" s="97"/>
      <c r="I51" s="93"/>
    </row>
    <row r="52" spans="1:9" ht="51">
      <c r="A52" s="90" t="str">
        <f t="shared" si="1"/>
        <v>[Admin module-38]</v>
      </c>
      <c r="B52" s="90" t="s">
        <v>212</v>
      </c>
      <c r="C52" s="90" t="s">
        <v>216</v>
      </c>
      <c r="D52" s="90" t="s">
        <v>214</v>
      </c>
      <c r="E52" s="90"/>
      <c r="F52" s="90"/>
      <c r="G52" s="90"/>
      <c r="H52" s="97"/>
      <c r="I52" s="93"/>
    </row>
    <row r="53" spans="1:9" ht="25.5">
      <c r="A53" s="90" t="str">
        <f t="shared" si="1"/>
        <v>[Admin module-39]</v>
      </c>
      <c r="B53" s="90" t="s">
        <v>217</v>
      </c>
      <c r="C53" s="90" t="s">
        <v>218</v>
      </c>
      <c r="D53" s="90" t="s">
        <v>219</v>
      </c>
      <c r="E53" s="90"/>
      <c r="F53" s="90"/>
      <c r="G53" s="90"/>
      <c r="H53" s="97"/>
      <c r="I53" s="93"/>
    </row>
    <row r="54" spans="1:9" ht="38.25">
      <c r="A54" s="90" t="str">
        <f>IF(OR(B54&lt;B54&gt;"",D54&lt;&gt;""),"["&amp;TEXT($B$2,"##")&amp;"-"&amp;TEXT(ROW()-14,"##")&amp;"]","")</f>
        <v>[Admin module-40]</v>
      </c>
      <c r="B54" s="90" t="s">
        <v>220</v>
      </c>
      <c r="C54" s="90" t="s">
        <v>223</v>
      </c>
      <c r="D54" s="90" t="s">
        <v>304</v>
      </c>
      <c r="E54" s="90"/>
      <c r="F54" s="90"/>
      <c r="G54" s="90"/>
      <c r="H54" s="97"/>
      <c r="I54" s="93"/>
    </row>
    <row r="55" spans="1:9" ht="38.25">
      <c r="A55" s="90" t="str">
        <f>IF(OR(B55&lt;B55&gt;"",D55&lt;&gt;""),"["&amp;TEXT($B$2,"##")&amp;"-"&amp;TEXT(ROW()-14,"##")&amp;"]","")</f>
        <v>[Admin module-41]</v>
      </c>
      <c r="B55" s="90" t="s">
        <v>225</v>
      </c>
      <c r="C55" s="90" t="s">
        <v>226</v>
      </c>
      <c r="D55" s="90" t="s">
        <v>227</v>
      </c>
      <c r="E55" s="90"/>
      <c r="F55" s="90"/>
      <c r="G55" s="90"/>
      <c r="H55" s="97"/>
      <c r="I55" s="93"/>
    </row>
    <row r="56" spans="1:9" s="69" customFormat="1" ht="15.75" customHeight="1">
      <c r="A56" s="86"/>
      <c r="B56" s="86" t="s">
        <v>228</v>
      </c>
      <c r="C56" s="87"/>
      <c r="D56" s="87"/>
      <c r="E56" s="87"/>
      <c r="F56" s="87"/>
      <c r="G56" s="87"/>
      <c r="H56" s="88"/>
      <c r="I56" s="89"/>
    </row>
    <row r="57" spans="1:9" ht="114.75">
      <c r="A57" s="90" t="str">
        <f t="shared" ref="A57:A63" si="2">IF(OR(B57&lt;B57&gt;"",D57&lt;&gt;""),"["&amp;TEXT($B$2,"##")&amp;"-"&amp;TEXT(ROW()-15,"##")&amp;"]","")</f>
        <v>[Admin module-42]</v>
      </c>
      <c r="B57" s="90" t="s">
        <v>233</v>
      </c>
      <c r="C57" s="90" t="s">
        <v>235</v>
      </c>
      <c r="D57" s="90" t="s">
        <v>234</v>
      </c>
      <c r="E57" s="90"/>
      <c r="F57" s="90"/>
      <c r="G57" s="90"/>
      <c r="H57" s="97"/>
      <c r="I57" s="93"/>
    </row>
    <row r="58" spans="1:9" ht="25.5">
      <c r="A58" s="90" t="str">
        <f t="shared" si="2"/>
        <v>[Admin module-43]</v>
      </c>
      <c r="B58" s="90" t="s">
        <v>236</v>
      </c>
      <c r="C58" s="90" t="s">
        <v>237</v>
      </c>
      <c r="D58" s="90" t="s">
        <v>238</v>
      </c>
      <c r="E58" s="90"/>
      <c r="F58" s="90"/>
      <c r="G58" s="90"/>
      <c r="H58" s="97"/>
      <c r="I58" s="93"/>
    </row>
    <row r="59" spans="1:9" ht="38.25">
      <c r="A59" s="90" t="str">
        <f t="shared" si="2"/>
        <v>[Admin module-44]</v>
      </c>
      <c r="B59" s="90" t="s">
        <v>159</v>
      </c>
      <c r="C59" s="90" t="s">
        <v>239</v>
      </c>
      <c r="D59" s="90" t="s">
        <v>222</v>
      </c>
      <c r="E59" s="90"/>
      <c r="F59" s="90"/>
      <c r="G59" s="90"/>
      <c r="H59" s="97"/>
      <c r="I59" s="93"/>
    </row>
    <row r="60" spans="1:9" ht="38.25">
      <c r="A60" s="90" t="str">
        <f t="shared" si="2"/>
        <v>[Admin module-45]</v>
      </c>
      <c r="B60" s="90" t="s">
        <v>205</v>
      </c>
      <c r="C60" s="90" t="s">
        <v>206</v>
      </c>
      <c r="D60" s="90" t="s">
        <v>207</v>
      </c>
      <c r="E60" s="90"/>
      <c r="F60" s="90"/>
      <c r="G60" s="90"/>
      <c r="H60" s="97"/>
      <c r="I60" s="93"/>
    </row>
    <row r="61" spans="1:9" ht="51">
      <c r="A61" s="90" t="str">
        <f t="shared" si="2"/>
        <v>[Admin module-46]</v>
      </c>
      <c r="B61" s="90" t="s">
        <v>208</v>
      </c>
      <c r="C61" s="90" t="s">
        <v>240</v>
      </c>
      <c r="D61" s="90" t="s">
        <v>210</v>
      </c>
      <c r="E61" s="90"/>
      <c r="F61" s="90"/>
      <c r="G61" s="90"/>
      <c r="H61" s="97"/>
      <c r="I61" s="93"/>
    </row>
    <row r="62" spans="1:9" ht="51">
      <c r="A62" s="90" t="str">
        <f t="shared" si="2"/>
        <v>[Admin module-47]</v>
      </c>
      <c r="B62" s="90" t="s">
        <v>211</v>
      </c>
      <c r="C62" s="90" t="s">
        <v>241</v>
      </c>
      <c r="D62" s="90" t="s">
        <v>213</v>
      </c>
      <c r="E62" s="90"/>
      <c r="F62" s="90"/>
      <c r="G62" s="90"/>
      <c r="H62" s="97"/>
      <c r="I62" s="93"/>
    </row>
    <row r="63" spans="1:9" ht="51">
      <c r="A63" s="90" t="str">
        <f t="shared" si="2"/>
        <v>[Admin module-48]</v>
      </c>
      <c r="B63" s="90" t="s">
        <v>212</v>
      </c>
      <c r="C63" s="90" t="s">
        <v>216</v>
      </c>
      <c r="D63" s="90" t="s">
        <v>214</v>
      </c>
      <c r="E63" s="90"/>
      <c r="F63" s="90"/>
      <c r="G63" s="90"/>
      <c r="H63" s="97"/>
      <c r="I63" s="93"/>
    </row>
    <row r="64" spans="1:9" s="69" customFormat="1" ht="15.75" customHeight="1">
      <c r="A64" s="86"/>
      <c r="B64" s="86" t="s">
        <v>242</v>
      </c>
      <c r="C64" s="87"/>
      <c r="D64" s="87"/>
      <c r="E64" s="87"/>
      <c r="F64" s="87"/>
      <c r="G64" s="87"/>
      <c r="H64" s="88"/>
      <c r="I64" s="89"/>
    </row>
    <row r="65" spans="1:9" ht="140.25">
      <c r="A65" s="90" t="str">
        <f t="shared" ref="A65:A72" si="3">IF(OR(B65&lt;B65&gt;"",D65&lt;&gt;""),"["&amp;TEXT($B$2,"##")&amp;"-"&amp;TEXT(ROW()-16,"##")&amp;"]","")</f>
        <v>[Admin module-49]</v>
      </c>
      <c r="B65" s="90" t="s">
        <v>243</v>
      </c>
      <c r="C65" s="90" t="s">
        <v>244</v>
      </c>
      <c r="D65" s="90" t="s">
        <v>251</v>
      </c>
      <c r="E65" s="90"/>
      <c r="F65" s="90"/>
      <c r="G65" s="90"/>
      <c r="H65" s="97"/>
      <c r="I65" s="93"/>
    </row>
    <row r="66" spans="1:9" ht="25.5">
      <c r="A66" s="90" t="str">
        <f t="shared" si="3"/>
        <v>[Admin module-50]</v>
      </c>
      <c r="B66" s="90" t="s">
        <v>245</v>
      </c>
      <c r="C66" s="90" t="s">
        <v>246</v>
      </c>
      <c r="D66" s="90" t="s">
        <v>247</v>
      </c>
      <c r="E66" s="90"/>
      <c r="F66" s="90"/>
      <c r="G66" s="90"/>
      <c r="H66" s="97"/>
      <c r="I66" s="93"/>
    </row>
    <row r="67" spans="1:9" ht="38.25">
      <c r="A67" s="90" t="str">
        <f t="shared" si="3"/>
        <v>[Admin module-51]</v>
      </c>
      <c r="B67" s="90" t="s">
        <v>159</v>
      </c>
      <c r="C67" s="90" t="s">
        <v>239</v>
      </c>
      <c r="D67" s="90" t="s">
        <v>305</v>
      </c>
      <c r="E67" s="90"/>
      <c r="F67" s="90"/>
      <c r="G67" s="90"/>
      <c r="H67" s="97"/>
      <c r="I67" s="93"/>
    </row>
    <row r="68" spans="1:9" ht="63.75">
      <c r="A68" s="90" t="str">
        <f t="shared" si="3"/>
        <v>[Admin module-52]</v>
      </c>
      <c r="B68" s="90" t="s">
        <v>249</v>
      </c>
      <c r="C68" s="90" t="s">
        <v>250</v>
      </c>
      <c r="D68" s="90" t="s">
        <v>305</v>
      </c>
      <c r="E68" s="90"/>
      <c r="F68" s="90"/>
      <c r="G68" s="90"/>
      <c r="H68" s="97"/>
      <c r="I68" s="93"/>
    </row>
    <row r="69" spans="1:9" ht="51">
      <c r="A69" s="90" t="str">
        <f t="shared" si="3"/>
        <v>[Admin module-53]</v>
      </c>
      <c r="B69" s="90" t="s">
        <v>252</v>
      </c>
      <c r="C69" s="90" t="s">
        <v>253</v>
      </c>
      <c r="D69" s="90" t="s">
        <v>305</v>
      </c>
      <c r="E69" s="90"/>
      <c r="F69" s="90"/>
      <c r="G69" s="90"/>
      <c r="H69" s="97"/>
      <c r="I69" s="93"/>
    </row>
    <row r="70" spans="1:9" ht="63.75">
      <c r="A70" s="90" t="str">
        <f t="shared" si="3"/>
        <v>[Admin module-54]</v>
      </c>
      <c r="B70" s="90" t="s">
        <v>254</v>
      </c>
      <c r="C70" s="90" t="s">
        <v>255</v>
      </c>
      <c r="D70" s="90" t="s">
        <v>305</v>
      </c>
      <c r="E70" s="90"/>
      <c r="F70" s="90"/>
      <c r="G70" s="90"/>
      <c r="H70" s="97"/>
      <c r="I70" s="93"/>
    </row>
    <row r="71" spans="1:9" ht="76.5">
      <c r="A71" s="90" t="str">
        <f t="shared" si="3"/>
        <v>[Admin module-55]</v>
      </c>
      <c r="B71" s="90" t="s">
        <v>256</v>
      </c>
      <c r="C71" s="90" t="s">
        <v>257</v>
      </c>
      <c r="D71" s="90" t="s">
        <v>306</v>
      </c>
      <c r="E71" s="90"/>
      <c r="F71" s="90"/>
      <c r="G71" s="90"/>
      <c r="H71" s="97"/>
      <c r="I71" s="93"/>
    </row>
    <row r="72" spans="1:9" ht="38.25">
      <c r="A72" s="90" t="str">
        <f t="shared" si="3"/>
        <v>[Admin module-56]</v>
      </c>
      <c r="B72" s="90" t="s">
        <v>259</v>
      </c>
      <c r="C72" s="90" t="s">
        <v>224</v>
      </c>
      <c r="D72" s="147" t="s">
        <v>260</v>
      </c>
      <c r="E72" s="90"/>
      <c r="F72" s="90"/>
      <c r="G72" s="90"/>
      <c r="H72" s="97"/>
      <c r="I72" s="93"/>
    </row>
  </sheetData>
  <autoFilter ref="A8:H22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7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tabSelected="1" topLeftCell="A53" workbookViewId="0">
      <selection activeCell="B61" sqref="B61"/>
    </sheetView>
  </sheetViews>
  <sheetFormatPr defaultRowHeight="12.75"/>
  <cols>
    <col min="1" max="1" width="15.125" style="8" customWidth="1"/>
    <col min="2" max="2" width="32" style="8" customWidth="1"/>
    <col min="3" max="3" width="38.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70" t="s">
        <v>23</v>
      </c>
      <c r="B2" s="170" t="s">
        <v>264</v>
      </c>
      <c r="C2" s="170"/>
      <c r="D2" s="170"/>
      <c r="E2" s="170"/>
      <c r="F2" s="170"/>
      <c r="G2" s="71"/>
      <c r="H2" s="42"/>
      <c r="I2" s="68"/>
      <c r="J2" s="69" t="s">
        <v>24</v>
      </c>
    </row>
    <row r="3" spans="1:10" s="69" customFormat="1" ht="16.5" customHeight="1">
      <c r="A3" s="72" t="s">
        <v>25</v>
      </c>
      <c r="B3" s="170" t="s">
        <v>262</v>
      </c>
      <c r="C3" s="170"/>
      <c r="D3" s="170"/>
      <c r="E3" s="170"/>
      <c r="F3" s="170"/>
      <c r="G3" s="71"/>
      <c r="H3" s="42"/>
      <c r="I3" s="68"/>
      <c r="J3" s="69" t="s">
        <v>26</v>
      </c>
    </row>
    <row r="4" spans="1:10" s="69" customFormat="1" ht="18" customHeight="1">
      <c r="A4" s="70" t="s">
        <v>27</v>
      </c>
      <c r="B4" s="171"/>
      <c r="C4" s="171"/>
      <c r="D4" s="171"/>
      <c r="E4" s="171"/>
      <c r="F4" s="171"/>
      <c r="G4" s="71"/>
      <c r="H4" s="42"/>
      <c r="I4" s="68"/>
      <c r="J4" s="73"/>
    </row>
    <row r="5" spans="1:10" s="69" customFormat="1" ht="19.5" customHeight="1">
      <c r="A5" s="74" t="s">
        <v>24</v>
      </c>
      <c r="B5" s="75" t="s">
        <v>26</v>
      </c>
      <c r="C5" s="75" t="s">
        <v>28</v>
      </c>
      <c r="D5" s="76" t="s">
        <v>29</v>
      </c>
      <c r="E5" s="172" t="s">
        <v>30</v>
      </c>
      <c r="F5" s="172"/>
      <c r="G5" s="77"/>
      <c r="H5" s="77"/>
      <c r="I5" s="78"/>
      <c r="J5" s="69" t="s">
        <v>31</v>
      </c>
    </row>
    <row r="6" spans="1:10" s="69" customFormat="1" ht="15" customHeight="1" thickBot="1">
      <c r="A6" s="96">
        <f>COUNTIF(F11:F1012,"Pass")</f>
        <v>0</v>
      </c>
      <c r="B6" s="80">
        <f>COUNTIF(F11:F1012,"Fail")</f>
        <v>0</v>
      </c>
      <c r="C6" s="80">
        <f>E6-D6-B6-A6</f>
        <v>57</v>
      </c>
      <c r="D6" s="81">
        <f>COUNTIF(F$11:F$1012,"N/A")</f>
        <v>0</v>
      </c>
      <c r="E6" s="169">
        <f>COUNTA(A11:A1012)</f>
        <v>57</v>
      </c>
      <c r="F6" s="169"/>
      <c r="G6" s="77"/>
      <c r="H6" s="77"/>
      <c r="I6" s="78"/>
      <c r="J6" s="69" t="s">
        <v>29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32</v>
      </c>
      <c r="B8" s="83" t="s">
        <v>33</v>
      </c>
      <c r="C8" s="83" t="s">
        <v>34</v>
      </c>
      <c r="D8" s="83" t="s">
        <v>35</v>
      </c>
      <c r="E8" s="84" t="s">
        <v>36</v>
      </c>
      <c r="F8" s="84" t="s">
        <v>37</v>
      </c>
      <c r="G8" s="84" t="s">
        <v>38</v>
      </c>
      <c r="H8" s="83" t="s">
        <v>39</v>
      </c>
      <c r="I8" s="85"/>
    </row>
    <row r="9" spans="1:10" s="69" customFormat="1" ht="15.75" customHeight="1">
      <c r="A9" s="86"/>
      <c r="B9" s="86" t="s">
        <v>442</v>
      </c>
      <c r="C9" s="87"/>
      <c r="D9" s="87"/>
      <c r="E9" s="87"/>
      <c r="F9" s="87"/>
      <c r="G9" s="87"/>
      <c r="H9" s="88"/>
      <c r="I9" s="89"/>
    </row>
    <row r="10" spans="1:10" s="180" customFormat="1" ht="15.75" customHeight="1">
      <c r="A10" s="176"/>
      <c r="B10" s="176"/>
      <c r="C10" s="177" t="s">
        <v>681</v>
      </c>
      <c r="D10" s="177"/>
      <c r="E10" s="177"/>
      <c r="F10" s="177"/>
      <c r="G10" s="177"/>
      <c r="H10" s="178"/>
      <c r="I10" s="179"/>
    </row>
    <row r="11" spans="1:10" ht="38.25">
      <c r="A11" s="90" t="str">
        <f>IF(OR(B11&lt;&gt;"",D11&lt;&gt;""),"["&amp;TEXT($B$2,"##")&amp;"-"&amp;TEXT(ROW()-11,"##")&amp;"]","")</f>
        <v>[Group Module-]</v>
      </c>
      <c r="B11" s="90" t="s">
        <v>265</v>
      </c>
      <c r="C11" s="90" t="s">
        <v>266</v>
      </c>
      <c r="D11" s="95" t="s">
        <v>435</v>
      </c>
      <c r="E11" s="95"/>
      <c r="F11" s="90"/>
      <c r="G11" s="90"/>
      <c r="H11" s="97"/>
      <c r="I11" s="93"/>
    </row>
    <row r="12" spans="1:10" s="158" customFormat="1" ht="38.25">
      <c r="A12" s="90" t="str">
        <f t="shared" ref="A12:A45" si="0">IF(OR(B12&lt;&gt;"",D12&lt;&gt;""),"["&amp;TEXT($B$2,"##")&amp;"-"&amp;TEXT(ROW()-11,"##")&amp;"]","")</f>
        <v>[Group Module-1]</v>
      </c>
      <c r="B12" s="154" t="s">
        <v>647</v>
      </c>
      <c r="C12" s="154" t="s">
        <v>648</v>
      </c>
      <c r="D12" s="155" t="s">
        <v>649</v>
      </c>
      <c r="E12" s="155"/>
      <c r="F12" s="154"/>
      <c r="G12" s="154"/>
      <c r="H12" s="156"/>
      <c r="I12" s="157"/>
    </row>
    <row r="13" spans="1:10" s="158" customFormat="1" ht="165.75">
      <c r="A13" s="90" t="str">
        <f t="shared" si="0"/>
        <v>[Group Module-2]</v>
      </c>
      <c r="B13" s="154" t="s">
        <v>650</v>
      </c>
      <c r="C13" s="154" t="s">
        <v>651</v>
      </c>
      <c r="D13" s="155" t="s">
        <v>652</v>
      </c>
      <c r="E13" s="155"/>
      <c r="F13" s="154"/>
      <c r="G13" s="154"/>
      <c r="H13" s="156"/>
      <c r="I13" s="157"/>
    </row>
    <row r="14" spans="1:10" s="158" customFormat="1">
      <c r="A14" s="90" t="str">
        <f t="shared" si="0"/>
        <v>[Group Module-3]</v>
      </c>
      <c r="B14" s="154" t="s">
        <v>653</v>
      </c>
      <c r="C14" s="191" t="s">
        <v>654</v>
      </c>
      <c r="D14" s="191" t="s">
        <v>600</v>
      </c>
      <c r="E14" s="155"/>
      <c r="F14" s="154"/>
      <c r="G14" s="154"/>
      <c r="H14" s="156"/>
      <c r="I14" s="157"/>
    </row>
    <row r="15" spans="1:10" s="158" customFormat="1">
      <c r="A15" s="90" t="str">
        <f t="shared" si="0"/>
        <v>[Group Module-4]</v>
      </c>
      <c r="B15" s="154" t="s">
        <v>655</v>
      </c>
      <c r="C15" s="191" t="s">
        <v>656</v>
      </c>
      <c r="D15" s="191" t="s">
        <v>600</v>
      </c>
      <c r="E15" s="155"/>
      <c r="F15" s="154"/>
      <c r="G15" s="154"/>
      <c r="H15" s="156"/>
      <c r="I15" s="157"/>
    </row>
    <row r="16" spans="1:10" s="158" customFormat="1">
      <c r="A16" s="90" t="str">
        <f t="shared" si="0"/>
        <v>[Group Module-5]</v>
      </c>
      <c r="B16" s="154" t="s">
        <v>657</v>
      </c>
      <c r="C16" s="191" t="s">
        <v>658</v>
      </c>
      <c r="D16" s="191" t="s">
        <v>600</v>
      </c>
      <c r="E16" s="155"/>
      <c r="F16" s="154"/>
      <c r="G16" s="154"/>
      <c r="H16" s="156"/>
      <c r="I16" s="157"/>
    </row>
    <row r="17" spans="1:9" s="158" customFormat="1">
      <c r="A17" s="90" t="str">
        <f t="shared" si="0"/>
        <v>[Group Module-6]</v>
      </c>
      <c r="B17" s="154" t="s">
        <v>659</v>
      </c>
      <c r="C17" s="191" t="s">
        <v>660</v>
      </c>
      <c r="D17" s="191" t="s">
        <v>661</v>
      </c>
      <c r="E17" s="155"/>
      <c r="F17" s="154"/>
      <c r="G17" s="154"/>
      <c r="H17" s="156"/>
      <c r="I17" s="157"/>
    </row>
    <row r="18" spans="1:9" s="158" customFormat="1">
      <c r="A18" s="90" t="str">
        <f t="shared" si="0"/>
        <v>[Group Module-7]</v>
      </c>
      <c r="B18" s="154" t="s">
        <v>662</v>
      </c>
      <c r="C18" s="191" t="s">
        <v>663</v>
      </c>
      <c r="D18" s="191" t="s">
        <v>661</v>
      </c>
      <c r="E18" s="155"/>
      <c r="F18" s="154"/>
      <c r="G18" s="154"/>
      <c r="H18" s="156"/>
      <c r="I18" s="157"/>
    </row>
    <row r="19" spans="1:9" s="158" customFormat="1">
      <c r="A19" s="90" t="str">
        <f t="shared" si="0"/>
        <v>[Group Module-8]</v>
      </c>
      <c r="B19" s="191" t="s">
        <v>664</v>
      </c>
      <c r="C19" s="183" t="s">
        <v>665</v>
      </c>
      <c r="D19" s="184" t="s">
        <v>628</v>
      </c>
      <c r="E19" s="155"/>
      <c r="F19" s="154"/>
      <c r="G19" s="154"/>
      <c r="H19" s="156"/>
      <c r="I19" s="157"/>
    </row>
    <row r="20" spans="1:9" s="158" customFormat="1">
      <c r="A20" s="90" t="str">
        <f t="shared" si="0"/>
        <v>[Group Module-9]</v>
      </c>
      <c r="B20" s="191" t="s">
        <v>666</v>
      </c>
      <c r="C20" s="183" t="s">
        <v>667</v>
      </c>
      <c r="D20" s="184" t="s">
        <v>628</v>
      </c>
      <c r="E20" s="155"/>
      <c r="F20" s="154"/>
      <c r="G20" s="154"/>
      <c r="H20" s="156"/>
      <c r="I20" s="157"/>
    </row>
    <row r="21" spans="1:9" ht="38.25">
      <c r="A21" s="90" t="str">
        <f t="shared" si="0"/>
        <v>[Group Module-10]</v>
      </c>
      <c r="B21" s="90" t="s">
        <v>444</v>
      </c>
      <c r="C21" s="90" t="s">
        <v>270</v>
      </c>
      <c r="D21" s="95" t="s">
        <v>307</v>
      </c>
      <c r="E21" s="95"/>
      <c r="F21" s="90"/>
      <c r="G21" s="90"/>
      <c r="H21" s="97"/>
      <c r="I21" s="93"/>
    </row>
    <row r="22" spans="1:9" ht="38.25">
      <c r="A22" s="90" t="str">
        <f t="shared" si="0"/>
        <v>[Group Module-11]</v>
      </c>
      <c r="B22" s="90" t="s">
        <v>445</v>
      </c>
      <c r="C22" s="90" t="s">
        <v>271</v>
      </c>
      <c r="D22" s="95" t="s">
        <v>308</v>
      </c>
      <c r="E22" s="95"/>
      <c r="F22" s="90"/>
      <c r="G22" s="90"/>
      <c r="H22" s="97"/>
      <c r="I22" s="93"/>
    </row>
    <row r="23" spans="1:9" s="158" customFormat="1" ht="25.5">
      <c r="A23" s="90" t="str">
        <f t="shared" si="0"/>
        <v>[Group Module-12]</v>
      </c>
      <c r="B23" s="154" t="s">
        <v>673</v>
      </c>
      <c r="C23" s="154" t="s">
        <v>674</v>
      </c>
      <c r="D23" s="155" t="s">
        <v>676</v>
      </c>
      <c r="E23" s="155"/>
      <c r="F23" s="154"/>
      <c r="G23" s="154"/>
      <c r="H23" s="156"/>
      <c r="I23" s="157"/>
    </row>
    <row r="24" spans="1:9" ht="38.25">
      <c r="A24" s="90" t="str">
        <f t="shared" si="0"/>
        <v>[Group Module-13]</v>
      </c>
      <c r="B24" s="90" t="s">
        <v>446</v>
      </c>
      <c r="C24" s="90" t="s">
        <v>272</v>
      </c>
      <c r="D24" s="95" t="s">
        <v>309</v>
      </c>
      <c r="E24" s="95"/>
      <c r="F24" s="90"/>
      <c r="G24" s="90"/>
      <c r="H24" s="97"/>
      <c r="I24" s="93"/>
    </row>
    <row r="25" spans="1:9" ht="38.25">
      <c r="A25" s="90" t="str">
        <f t="shared" si="0"/>
        <v>[Group Module-14]</v>
      </c>
      <c r="B25" s="90" t="s">
        <v>447</v>
      </c>
      <c r="C25" s="90" t="s">
        <v>273</v>
      </c>
      <c r="D25" s="95" t="s">
        <v>310</v>
      </c>
      <c r="E25" s="95"/>
      <c r="F25" s="90"/>
      <c r="G25" s="90"/>
      <c r="H25" s="97"/>
      <c r="I25" s="93"/>
    </row>
    <row r="26" spans="1:9" ht="63.75">
      <c r="A26" s="90" t="str">
        <f t="shared" si="0"/>
        <v>[Group Module-15]</v>
      </c>
      <c r="B26" s="90" t="s">
        <v>436</v>
      </c>
      <c r="C26" s="90" t="s">
        <v>452</v>
      </c>
      <c r="D26" s="95" t="s">
        <v>437</v>
      </c>
      <c r="E26" s="95"/>
      <c r="F26" s="90"/>
      <c r="G26" s="90"/>
      <c r="H26" s="97"/>
      <c r="I26" s="93"/>
    </row>
    <row r="27" spans="1:9" ht="63.75">
      <c r="A27" s="90" t="str">
        <f t="shared" si="0"/>
        <v>[Group Module-16]</v>
      </c>
      <c r="B27" s="90" t="s">
        <v>448</v>
      </c>
      <c r="C27" s="90" t="s">
        <v>439</v>
      </c>
      <c r="D27" s="95" t="s">
        <v>438</v>
      </c>
      <c r="E27" s="95"/>
      <c r="F27" s="90"/>
      <c r="G27" s="90"/>
      <c r="H27" s="97"/>
      <c r="I27" s="93"/>
    </row>
    <row r="28" spans="1:9" ht="76.5">
      <c r="A28" s="90" t="str">
        <f t="shared" si="0"/>
        <v>[Group Module-17]</v>
      </c>
      <c r="B28" s="90" t="s">
        <v>449</v>
      </c>
      <c r="C28" s="90" t="s">
        <v>440</v>
      </c>
      <c r="D28" s="95" t="s">
        <v>441</v>
      </c>
      <c r="E28" s="95"/>
      <c r="F28" s="90"/>
      <c r="G28" s="90"/>
      <c r="H28" s="97"/>
      <c r="I28" s="93"/>
    </row>
    <row r="29" spans="1:9" ht="25.5">
      <c r="A29" s="90" t="str">
        <f t="shared" si="0"/>
        <v>[Group Module-18]</v>
      </c>
      <c r="B29" s="90" t="s">
        <v>274</v>
      </c>
      <c r="C29" s="90" t="s">
        <v>275</v>
      </c>
      <c r="D29" s="95" t="s">
        <v>276</v>
      </c>
      <c r="E29" s="95"/>
      <c r="F29" s="90"/>
      <c r="G29" s="90"/>
      <c r="H29" s="97"/>
      <c r="I29" s="93"/>
    </row>
    <row r="30" spans="1:9" ht="38.25">
      <c r="A30" s="90" t="str">
        <f t="shared" si="0"/>
        <v>[Group Module-19]</v>
      </c>
      <c r="B30" s="90" t="s">
        <v>461</v>
      </c>
      <c r="C30" s="90" t="s">
        <v>462</v>
      </c>
      <c r="D30" s="95" t="s">
        <v>465</v>
      </c>
      <c r="E30" s="95"/>
      <c r="F30" s="90"/>
      <c r="G30" s="90"/>
      <c r="H30" s="97"/>
      <c r="I30" s="93"/>
    </row>
    <row r="31" spans="1:9" s="160" customFormat="1" ht="38.25">
      <c r="A31" s="90" t="str">
        <f t="shared" si="0"/>
        <v>[Group Module-20]</v>
      </c>
      <c r="B31" s="148" t="s">
        <v>668</v>
      </c>
      <c r="C31" s="148" t="s">
        <v>669</v>
      </c>
      <c r="D31" s="149" t="s">
        <v>670</v>
      </c>
      <c r="E31" s="149"/>
      <c r="F31" s="148"/>
      <c r="G31" s="148"/>
      <c r="H31" s="159"/>
      <c r="I31" s="152"/>
    </row>
    <row r="32" spans="1:9" s="160" customFormat="1" ht="76.5">
      <c r="A32" s="90" t="str">
        <f t="shared" si="0"/>
        <v>[Group Module-21]</v>
      </c>
      <c r="B32" s="148" t="s">
        <v>671</v>
      </c>
      <c r="C32" s="148" t="s">
        <v>672</v>
      </c>
      <c r="D32" s="149" t="s">
        <v>670</v>
      </c>
      <c r="E32" s="149"/>
      <c r="F32" s="148"/>
      <c r="G32" s="148"/>
      <c r="H32" s="159"/>
      <c r="I32" s="152"/>
    </row>
    <row r="33" spans="1:9" s="160" customFormat="1" ht="38.25">
      <c r="A33" s="90" t="str">
        <f t="shared" si="0"/>
        <v>[Group Module-22]</v>
      </c>
      <c r="B33" s="148" t="s">
        <v>677</v>
      </c>
      <c r="C33" s="148" t="s">
        <v>462</v>
      </c>
      <c r="D33" s="149" t="s">
        <v>678</v>
      </c>
      <c r="E33" s="149"/>
      <c r="F33" s="148"/>
      <c r="G33" s="148"/>
      <c r="H33" s="159"/>
      <c r="I33" s="152"/>
    </row>
    <row r="34" spans="1:9" s="160" customFormat="1" ht="38.25">
      <c r="A34" s="90" t="str">
        <f t="shared" si="0"/>
        <v>[Group Module-23]</v>
      </c>
      <c r="B34" s="148" t="s">
        <v>679</v>
      </c>
      <c r="C34" s="148" t="s">
        <v>462</v>
      </c>
      <c r="D34" s="149" t="s">
        <v>680</v>
      </c>
      <c r="E34" s="149"/>
      <c r="F34" s="148"/>
      <c r="G34" s="148"/>
      <c r="H34" s="159"/>
      <c r="I34" s="152"/>
    </row>
    <row r="35" spans="1:9" s="160" customFormat="1" ht="38.25">
      <c r="A35" s="90" t="str">
        <f t="shared" si="0"/>
        <v>[Group Module-24]</v>
      </c>
      <c r="B35" s="148" t="s">
        <v>702</v>
      </c>
      <c r="C35" s="148" t="s">
        <v>553</v>
      </c>
      <c r="D35" s="148" t="s">
        <v>548</v>
      </c>
      <c r="E35" s="149"/>
      <c r="F35" s="148"/>
      <c r="G35" s="148"/>
      <c r="H35" s="159"/>
      <c r="I35" s="152"/>
    </row>
    <row r="36" spans="1:9" s="160" customFormat="1" ht="38.25">
      <c r="A36" s="90" t="str">
        <f t="shared" si="0"/>
        <v>[Group Module-25]</v>
      </c>
      <c r="B36" s="148" t="s">
        <v>549</v>
      </c>
      <c r="C36" s="148" t="s">
        <v>557</v>
      </c>
      <c r="D36" s="148" t="s">
        <v>396</v>
      </c>
      <c r="E36" s="149"/>
      <c r="F36" s="148"/>
      <c r="G36" s="148"/>
      <c r="H36" s="159"/>
      <c r="I36" s="152"/>
    </row>
    <row r="37" spans="1:9" s="160" customFormat="1" ht="38.25">
      <c r="A37" s="90" t="str">
        <f t="shared" si="0"/>
        <v>[Group Module-26]</v>
      </c>
      <c r="B37" s="148" t="s">
        <v>555</v>
      </c>
      <c r="C37" s="148" t="s">
        <v>553</v>
      </c>
      <c r="D37" s="148" t="s">
        <v>548</v>
      </c>
      <c r="E37" s="149"/>
      <c r="F37" s="148"/>
      <c r="G37" s="148"/>
      <c r="H37" s="159"/>
      <c r="I37" s="152"/>
    </row>
    <row r="38" spans="1:9" s="160" customFormat="1" ht="38.25">
      <c r="A38" s="90" t="str">
        <f t="shared" si="0"/>
        <v>[Group Module-27]</v>
      </c>
      <c r="B38" s="148" t="s">
        <v>556</v>
      </c>
      <c r="C38" s="148" t="s">
        <v>558</v>
      </c>
      <c r="D38" s="148" t="s">
        <v>397</v>
      </c>
      <c r="E38" s="149"/>
      <c r="F38" s="148"/>
      <c r="G38" s="148"/>
      <c r="H38" s="159"/>
      <c r="I38" s="152"/>
    </row>
    <row r="39" spans="1:9" s="160" customFormat="1">
      <c r="A39" s="90" t="str">
        <f t="shared" si="0"/>
        <v>[Group Module-28]</v>
      </c>
      <c r="B39" s="148" t="s">
        <v>682</v>
      </c>
      <c r="C39" s="196" t="s">
        <v>684</v>
      </c>
      <c r="D39" s="197" t="s">
        <v>628</v>
      </c>
      <c r="E39" s="149"/>
      <c r="F39" s="148"/>
      <c r="G39" s="148"/>
      <c r="H39" s="159"/>
      <c r="I39" s="152"/>
    </row>
    <row r="40" spans="1:9" s="160" customFormat="1">
      <c r="A40" s="90" t="str">
        <f t="shared" si="0"/>
        <v>[Group Module-29]</v>
      </c>
      <c r="B40" s="148" t="s">
        <v>683</v>
      </c>
      <c r="C40" s="196" t="s">
        <v>685</v>
      </c>
      <c r="D40" s="197" t="s">
        <v>628</v>
      </c>
      <c r="E40" s="149"/>
      <c r="F40" s="148"/>
      <c r="G40" s="148"/>
      <c r="H40" s="159"/>
      <c r="I40" s="152"/>
    </row>
    <row r="41" spans="1:9" s="160" customFormat="1" ht="25.5">
      <c r="A41" s="90" t="str">
        <f t="shared" si="0"/>
        <v>[Group Module-30]</v>
      </c>
      <c r="B41" s="148" t="s">
        <v>686</v>
      </c>
      <c r="C41" s="196" t="s">
        <v>687</v>
      </c>
      <c r="D41" s="197" t="s">
        <v>636</v>
      </c>
      <c r="E41" s="149"/>
      <c r="F41" s="148"/>
      <c r="G41" s="148"/>
      <c r="H41" s="159"/>
      <c r="I41" s="152"/>
    </row>
    <row r="42" spans="1:9" s="160" customFormat="1">
      <c r="A42" s="90" t="str">
        <f t="shared" si="0"/>
        <v>[Group Module-31]</v>
      </c>
      <c r="B42" s="148" t="s">
        <v>688</v>
      </c>
      <c r="C42" s="196" t="s">
        <v>689</v>
      </c>
      <c r="D42" s="197" t="s">
        <v>690</v>
      </c>
      <c r="E42" s="149"/>
      <c r="F42" s="148"/>
      <c r="G42" s="148"/>
      <c r="H42" s="159"/>
      <c r="I42" s="152"/>
    </row>
    <row r="43" spans="1:9" s="160" customFormat="1">
      <c r="A43" s="90" t="str">
        <f t="shared" si="0"/>
        <v>[Group Module-32]</v>
      </c>
      <c r="B43" s="148" t="s">
        <v>691</v>
      </c>
      <c r="C43" s="196" t="s">
        <v>462</v>
      </c>
      <c r="D43" s="197" t="s">
        <v>692</v>
      </c>
      <c r="E43" s="149"/>
      <c r="F43" s="148"/>
      <c r="G43" s="148"/>
      <c r="H43" s="159"/>
      <c r="I43" s="152"/>
    </row>
    <row r="44" spans="1:9" s="187" customFormat="1" ht="25.5">
      <c r="A44" s="183" t="str">
        <f t="shared" si="0"/>
        <v>[Group Module-33]</v>
      </c>
      <c r="B44" s="183" t="s">
        <v>693</v>
      </c>
      <c r="C44" s="183" t="s">
        <v>462</v>
      </c>
      <c r="D44" s="184" t="s">
        <v>694</v>
      </c>
      <c r="E44" s="184"/>
      <c r="F44" s="183"/>
      <c r="G44" s="183"/>
      <c r="H44" s="185"/>
      <c r="I44" s="186"/>
    </row>
    <row r="45" spans="1:9" s="187" customFormat="1" ht="38.25">
      <c r="A45" s="183" t="str">
        <f t="shared" si="0"/>
        <v>[Group Module-34]</v>
      </c>
      <c r="B45" s="183" t="s">
        <v>695</v>
      </c>
      <c r="C45" s="183" t="s">
        <v>696</v>
      </c>
      <c r="D45" s="184" t="s">
        <v>636</v>
      </c>
      <c r="E45" s="184"/>
      <c r="F45" s="183"/>
      <c r="G45" s="183"/>
      <c r="H45" s="185"/>
      <c r="I45" s="186"/>
    </row>
    <row r="46" spans="1:9" s="187" customFormat="1">
      <c r="A46" s="183" t="str">
        <f>IF(OR(B46&lt;&gt;"",D46&lt;&gt;""),"["&amp;TEXT($B$2,"##")&amp;"-"&amp;TEXT(ROW()-11,"##")&amp;"]","")</f>
        <v>[Group Module-35]</v>
      </c>
      <c r="B46" s="183" t="s">
        <v>697</v>
      </c>
      <c r="C46" s="183" t="s">
        <v>697</v>
      </c>
      <c r="D46" s="184" t="s">
        <v>698</v>
      </c>
      <c r="E46" s="184"/>
      <c r="F46" s="183"/>
      <c r="G46" s="183"/>
      <c r="H46" s="185"/>
      <c r="I46" s="186"/>
    </row>
    <row r="47" spans="1:9" s="180" customFormat="1" ht="15.75" customHeight="1">
      <c r="A47" s="176"/>
      <c r="B47" s="176"/>
      <c r="C47" s="177" t="s">
        <v>699</v>
      </c>
      <c r="D47" s="177"/>
      <c r="E47" s="177"/>
      <c r="F47" s="177"/>
      <c r="G47" s="177"/>
      <c r="H47" s="178"/>
      <c r="I47" s="179"/>
    </row>
    <row r="48" spans="1:9" s="158" customFormat="1" ht="25.5">
      <c r="A48" s="198" t="str">
        <f>IF(OR(B48&lt;&gt;"",D48&lt;&gt;""),"["&amp;TEXT($B$2,"##")&amp;"-"&amp;TEXT(ROW()-12,"##")&amp;"]","")</f>
        <v>[Group Module-36]</v>
      </c>
      <c r="B48" s="154" t="s">
        <v>706</v>
      </c>
      <c r="C48" s="154" t="s">
        <v>700</v>
      </c>
      <c r="D48" s="155" t="s">
        <v>701</v>
      </c>
      <c r="E48" s="155"/>
      <c r="F48" s="154"/>
      <c r="G48" s="154"/>
      <c r="H48" s="156"/>
      <c r="I48" s="157"/>
    </row>
    <row r="49" spans="1:9" s="158" customFormat="1" ht="38.25">
      <c r="A49" s="198" t="str">
        <f t="shared" ref="A49:A60" si="1">IF(OR(B49&lt;&gt;"",D49&lt;&gt;""),"["&amp;TEXT($B$2,"##")&amp;"-"&amp;TEXT(ROW()-12,"##")&amp;"]","")</f>
        <v>[Group Module-37]</v>
      </c>
      <c r="B49" s="154" t="s">
        <v>677</v>
      </c>
      <c r="C49" s="154" t="s">
        <v>462</v>
      </c>
      <c r="D49" s="155" t="s">
        <v>678</v>
      </c>
      <c r="E49" s="155"/>
      <c r="F49" s="154"/>
      <c r="G49" s="154"/>
      <c r="H49" s="156"/>
      <c r="I49" s="157"/>
    </row>
    <row r="50" spans="1:9" s="158" customFormat="1" ht="38.25">
      <c r="A50" s="198" t="str">
        <f t="shared" si="1"/>
        <v>[Group Module-38]</v>
      </c>
      <c r="B50" s="154" t="s">
        <v>679</v>
      </c>
      <c r="C50" s="154" t="s">
        <v>462</v>
      </c>
      <c r="D50" s="155" t="s">
        <v>680</v>
      </c>
      <c r="E50" s="155"/>
      <c r="F50" s="154"/>
      <c r="G50" s="154"/>
      <c r="H50" s="156"/>
      <c r="I50" s="157"/>
    </row>
    <row r="51" spans="1:9" s="158" customFormat="1" ht="38.25">
      <c r="A51" s="198" t="str">
        <f t="shared" si="1"/>
        <v>[Group Module-39]</v>
      </c>
      <c r="B51" s="154" t="s">
        <v>702</v>
      </c>
      <c r="C51" s="154" t="s">
        <v>553</v>
      </c>
      <c r="D51" s="154" t="s">
        <v>548</v>
      </c>
      <c r="E51" s="155"/>
      <c r="F51" s="154"/>
      <c r="G51" s="154"/>
      <c r="H51" s="156"/>
      <c r="I51" s="157"/>
    </row>
    <row r="52" spans="1:9" s="158" customFormat="1" ht="38.25">
      <c r="A52" s="198" t="str">
        <f t="shared" si="1"/>
        <v>[Group Module-40]</v>
      </c>
      <c r="B52" s="154" t="s">
        <v>549</v>
      </c>
      <c r="C52" s="154" t="s">
        <v>557</v>
      </c>
      <c r="D52" s="154" t="s">
        <v>396</v>
      </c>
      <c r="E52" s="155"/>
      <c r="F52" s="154"/>
      <c r="G52" s="154"/>
      <c r="H52" s="156"/>
      <c r="I52" s="157"/>
    </row>
    <row r="53" spans="1:9" s="158" customFormat="1" ht="38.25">
      <c r="A53" s="198" t="str">
        <f t="shared" si="1"/>
        <v>[Group Module-41]</v>
      </c>
      <c r="B53" s="154" t="s">
        <v>555</v>
      </c>
      <c r="C53" s="154" t="s">
        <v>553</v>
      </c>
      <c r="D53" s="154" t="s">
        <v>548</v>
      </c>
      <c r="E53" s="155"/>
      <c r="F53" s="154"/>
      <c r="G53" s="154"/>
      <c r="H53" s="156"/>
      <c r="I53" s="157"/>
    </row>
    <row r="54" spans="1:9" s="158" customFormat="1" ht="38.25">
      <c r="A54" s="198" t="str">
        <f t="shared" si="1"/>
        <v>[Group Module-42]</v>
      </c>
      <c r="B54" s="154" t="s">
        <v>556</v>
      </c>
      <c r="C54" s="154" t="s">
        <v>558</v>
      </c>
      <c r="D54" s="154" t="s">
        <v>397</v>
      </c>
      <c r="E54" s="155"/>
      <c r="F54" s="154"/>
      <c r="G54" s="154"/>
      <c r="H54" s="156"/>
      <c r="I54" s="157"/>
    </row>
    <row r="55" spans="1:9" s="158" customFormat="1">
      <c r="A55" s="198" t="str">
        <f t="shared" si="1"/>
        <v>[Group Module-43]</v>
      </c>
      <c r="B55" s="154" t="s">
        <v>682</v>
      </c>
      <c r="C55" s="191" t="s">
        <v>684</v>
      </c>
      <c r="D55" s="194" t="s">
        <v>628</v>
      </c>
      <c r="E55" s="155"/>
      <c r="F55" s="154"/>
      <c r="G55" s="154"/>
      <c r="H55" s="156"/>
      <c r="I55" s="157"/>
    </row>
    <row r="56" spans="1:9" s="158" customFormat="1">
      <c r="A56" s="198" t="str">
        <f t="shared" si="1"/>
        <v>[Group Module-44]</v>
      </c>
      <c r="B56" s="154" t="s">
        <v>683</v>
      </c>
      <c r="C56" s="191" t="s">
        <v>685</v>
      </c>
      <c r="D56" s="194" t="s">
        <v>628</v>
      </c>
      <c r="E56" s="155"/>
      <c r="F56" s="154"/>
      <c r="G56" s="154"/>
      <c r="H56" s="156"/>
      <c r="I56" s="157"/>
    </row>
    <row r="57" spans="1:9" s="158" customFormat="1">
      <c r="A57" s="198" t="str">
        <f t="shared" si="1"/>
        <v>[Group Module-45]</v>
      </c>
      <c r="B57" s="154" t="s">
        <v>703</v>
      </c>
      <c r="C57" s="191" t="s">
        <v>462</v>
      </c>
      <c r="D57" s="194" t="s">
        <v>704</v>
      </c>
      <c r="E57" s="155"/>
      <c r="F57" s="154"/>
      <c r="G57" s="154"/>
      <c r="H57" s="156"/>
      <c r="I57" s="157"/>
    </row>
    <row r="58" spans="1:9" s="193" customFormat="1" ht="25.5">
      <c r="A58" s="198" t="str">
        <f t="shared" si="1"/>
        <v>[Group Module-46]</v>
      </c>
      <c r="B58" s="191" t="s">
        <v>693</v>
      </c>
      <c r="C58" s="191" t="s">
        <v>462</v>
      </c>
      <c r="D58" s="194" t="s">
        <v>694</v>
      </c>
      <c r="E58" s="194"/>
      <c r="F58" s="191"/>
      <c r="G58" s="191"/>
      <c r="H58" s="195"/>
      <c r="I58" s="192"/>
    </row>
    <row r="59" spans="1:9" s="193" customFormat="1" ht="25.5">
      <c r="A59" s="198" t="str">
        <f t="shared" si="1"/>
        <v>[Group Module-47]</v>
      </c>
      <c r="B59" s="191" t="s">
        <v>695</v>
      </c>
      <c r="C59" s="191" t="s">
        <v>705</v>
      </c>
      <c r="D59" s="194" t="s">
        <v>636</v>
      </c>
      <c r="E59" s="194"/>
      <c r="F59" s="191"/>
      <c r="G59" s="191"/>
      <c r="H59" s="195"/>
      <c r="I59" s="192"/>
    </row>
    <row r="60" spans="1:9" s="193" customFormat="1">
      <c r="A60" s="198" t="str">
        <f t="shared" si="1"/>
        <v>[Group Module-48]</v>
      </c>
      <c r="B60" s="191" t="s">
        <v>697</v>
      </c>
      <c r="C60" s="191" t="s">
        <v>697</v>
      </c>
      <c r="D60" s="194" t="s">
        <v>698</v>
      </c>
      <c r="E60" s="194"/>
      <c r="F60" s="191"/>
      <c r="G60" s="191"/>
      <c r="H60" s="195"/>
      <c r="I60" s="192"/>
    </row>
    <row r="61" spans="1:9" s="158" customFormat="1">
      <c r="A61" s="198"/>
      <c r="B61" s="154"/>
      <c r="C61" s="154"/>
      <c r="D61" s="155"/>
      <c r="E61" s="155"/>
      <c r="F61" s="154"/>
      <c r="G61" s="154"/>
      <c r="H61" s="156"/>
      <c r="I61" s="157"/>
    </row>
    <row r="62" spans="1:9" s="160" customFormat="1" ht="38.25">
      <c r="A62" s="199" t="str">
        <f t="shared" ref="A62" si="2">IF(OR(B62&lt;&gt;"",D62&lt;&gt;""),"["&amp;TEXT($B$2,"##")&amp;"-"&amp;TEXT(ROW()-11,"##")&amp;"]","")</f>
        <v>[Group Module-51]</v>
      </c>
      <c r="B62" s="148" t="s">
        <v>450</v>
      </c>
      <c r="C62" s="148" t="s">
        <v>277</v>
      </c>
      <c r="D62" s="149" t="s">
        <v>313</v>
      </c>
      <c r="E62" s="149"/>
      <c r="F62" s="148"/>
      <c r="G62" s="148"/>
      <c r="H62" s="159"/>
      <c r="I62" s="152"/>
    </row>
    <row r="63" spans="1:9" s="158" customFormat="1" ht="38.25">
      <c r="A63" s="198" t="str">
        <f t="shared" ref="A48:A63" si="3">IF(OR(B63&lt;&gt;"",D63&lt;&gt;""),"["&amp;TEXT($B$2,"##")&amp;"-"&amp;TEXT(ROW()-11,"##")&amp;"]","")</f>
        <v>[Group Module-52]</v>
      </c>
      <c r="B63" s="154" t="s">
        <v>451</v>
      </c>
      <c r="C63" s="154" t="s">
        <v>271</v>
      </c>
      <c r="D63" s="155" t="s">
        <v>314</v>
      </c>
      <c r="E63" s="155"/>
      <c r="F63" s="154"/>
      <c r="G63" s="154"/>
      <c r="H63" s="156"/>
      <c r="I63" s="157"/>
    </row>
    <row r="64" spans="1:9" s="69" customFormat="1" ht="15.75" customHeight="1">
      <c r="A64" s="86"/>
      <c r="B64" s="86" t="s">
        <v>443</v>
      </c>
      <c r="C64" s="87"/>
      <c r="D64" s="87"/>
      <c r="E64" s="87"/>
      <c r="F64" s="87"/>
      <c r="G64" s="87"/>
      <c r="H64" s="88"/>
      <c r="I64" s="89"/>
    </row>
    <row r="65" spans="1:9" ht="38.25">
      <c r="A65" s="90" t="str">
        <f>IF(OR(B65&lt;&gt;"",D65&lt;&gt;""),"["&amp;TEXT($B$2,"##")&amp;"-"&amp;TEXT(ROW()-11,"##")&amp;"]","")</f>
        <v>[Group Module-54]</v>
      </c>
      <c r="B65" s="90" t="s">
        <v>463</v>
      </c>
      <c r="C65" s="90" t="s">
        <v>464</v>
      </c>
      <c r="D65" s="90" t="s">
        <v>466</v>
      </c>
      <c r="E65" s="90"/>
      <c r="F65" s="90"/>
      <c r="G65" s="90"/>
      <c r="H65" s="97"/>
      <c r="I65" s="93"/>
    </row>
    <row r="66" spans="1:9" ht="38.25">
      <c r="A66" s="90" t="str">
        <f>IF(OR(B66&lt;&gt;"",D66&lt;&gt;""),"["&amp;TEXT($B$2,"##")&amp;"-"&amp;TEXT(ROW()-11,"##")&amp;"]","")</f>
        <v>[Group Module-55]</v>
      </c>
      <c r="B66" s="90" t="s">
        <v>454</v>
      </c>
      <c r="C66" s="90" t="s">
        <v>453</v>
      </c>
      <c r="D66" s="90" t="s">
        <v>455</v>
      </c>
      <c r="E66" s="90"/>
      <c r="F66" s="90"/>
      <c r="G66" s="90"/>
      <c r="H66" s="97"/>
      <c r="I66" s="93"/>
    </row>
    <row r="67" spans="1:9" ht="25.5">
      <c r="A67" s="90" t="str">
        <f>IF(OR(B65&lt;&gt;"",D65&lt;&gt;""),"["&amp;TEXT($B$2,"##")&amp;"-"&amp;TEXT(ROW()-11,"##")&amp;"]","")</f>
        <v>[Group Module-56]</v>
      </c>
      <c r="B67" s="90" t="s">
        <v>456</v>
      </c>
      <c r="C67" s="90" t="s">
        <v>460</v>
      </c>
      <c r="D67" s="90" t="s">
        <v>457</v>
      </c>
      <c r="E67" s="90"/>
      <c r="F67" s="90"/>
      <c r="G67" s="90"/>
      <c r="H67" s="97"/>
      <c r="I67" s="93"/>
    </row>
    <row r="68" spans="1:9" ht="38.25">
      <c r="A68" s="90" t="str">
        <f>IF(OR(B65&lt;&gt;"",D65&lt;&gt;""),"["&amp;TEXT($B$2,"##")&amp;"-"&amp;TEXT(ROW()-11,"##")&amp;"]","")</f>
        <v>[Group Module-57]</v>
      </c>
      <c r="B68" s="90" t="s">
        <v>458</v>
      </c>
      <c r="C68" s="90" t="s">
        <v>459</v>
      </c>
      <c r="D68" s="90" t="s">
        <v>457</v>
      </c>
      <c r="E68" s="90"/>
      <c r="F68" s="90"/>
      <c r="G68" s="90"/>
      <c r="H68" s="97"/>
      <c r="I68" s="93"/>
    </row>
    <row r="69" spans="1:9" s="158" customFormat="1" ht="38.25">
      <c r="A69" s="154"/>
      <c r="B69" s="154" t="s">
        <v>467</v>
      </c>
      <c r="C69" s="154"/>
      <c r="D69" s="154"/>
      <c r="E69" s="154"/>
      <c r="F69" s="154"/>
      <c r="G69" s="154"/>
      <c r="H69" s="156"/>
      <c r="I69" s="157"/>
    </row>
    <row r="70" spans="1:9">
      <c r="A70" s="90"/>
      <c r="B70" s="90"/>
      <c r="C70" s="90"/>
      <c r="D70" s="90"/>
      <c r="E70" s="90"/>
      <c r="F70" s="90"/>
      <c r="G70" s="90"/>
      <c r="H70" s="97"/>
      <c r="I70" s="93"/>
    </row>
    <row r="71" spans="1:9">
      <c r="A71" s="90" t="str">
        <f>IF(OR(B71&lt;&gt;"",D71&lt;&gt;""),"["&amp;TEXT($B$2,"##")&amp;"-"&amp;TEXT(ROW()-14,"##")&amp;"]","")</f>
        <v/>
      </c>
      <c r="B71" s="90"/>
      <c r="C71" s="90"/>
      <c r="D71" s="90"/>
      <c r="E71" s="90"/>
      <c r="F71" s="90"/>
      <c r="G71" s="90"/>
      <c r="H71" s="97"/>
      <c r="I71" s="93"/>
    </row>
    <row r="72" spans="1:9" s="69" customFormat="1" ht="15.75" customHeight="1">
      <c r="A72" s="86"/>
      <c r="B72" s="86"/>
      <c r="C72" s="87"/>
      <c r="D72" s="87"/>
      <c r="E72" s="87"/>
      <c r="F72" s="87"/>
      <c r="G72" s="87"/>
      <c r="H72" s="88"/>
      <c r="I72" s="89"/>
    </row>
    <row r="73" spans="1:9">
      <c r="A73" s="90" t="str">
        <f>IF(OR(B73&lt;&gt;"",D73&lt;&gt;""),"["&amp;TEXT($B$2,"##")&amp;"-"&amp;TEXT(ROW()-14,"##")&amp;"]","")</f>
        <v/>
      </c>
      <c r="B73" s="90"/>
      <c r="C73" s="90"/>
      <c r="D73" s="90"/>
      <c r="E73" s="90"/>
      <c r="F73" s="90"/>
      <c r="G73" s="90"/>
      <c r="H73" s="97"/>
      <c r="I73" s="9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8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8"/>
  <sheetViews>
    <sheetView topLeftCell="A19" zoomScale="90" zoomScaleNormal="90" workbookViewId="0">
      <selection activeCell="C23" sqref="C23:D23"/>
    </sheetView>
  </sheetViews>
  <sheetFormatPr defaultRowHeight="12.75"/>
  <cols>
    <col min="1" max="1" width="24.5" style="8" customWidth="1"/>
    <col min="2" max="2" width="29.875" style="8" customWidth="1"/>
    <col min="3" max="3" width="35" style="8" customWidth="1"/>
    <col min="4" max="4" width="30.125" style="8" customWidth="1"/>
    <col min="5" max="5" width="27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70" t="s">
        <v>23</v>
      </c>
      <c r="B2" s="170" t="s">
        <v>559</v>
      </c>
      <c r="C2" s="170"/>
      <c r="D2" s="170"/>
      <c r="E2" s="170"/>
      <c r="F2" s="170"/>
      <c r="G2" s="71"/>
      <c r="H2" s="42"/>
      <c r="I2" s="68"/>
      <c r="J2" s="69" t="s">
        <v>24</v>
      </c>
    </row>
    <row r="3" spans="1:10" s="69" customFormat="1" ht="16.5" customHeight="1">
      <c r="A3" s="72" t="s">
        <v>25</v>
      </c>
      <c r="B3" s="170" t="s">
        <v>262</v>
      </c>
      <c r="C3" s="170"/>
      <c r="D3" s="170"/>
      <c r="E3" s="170"/>
      <c r="F3" s="170"/>
      <c r="G3" s="71"/>
      <c r="H3" s="42"/>
      <c r="I3" s="68"/>
      <c r="J3" s="69" t="s">
        <v>26</v>
      </c>
    </row>
    <row r="4" spans="1:10" s="69" customFormat="1" ht="18" customHeight="1">
      <c r="A4" s="70" t="s">
        <v>27</v>
      </c>
      <c r="B4" s="171"/>
      <c r="C4" s="171"/>
      <c r="D4" s="171"/>
      <c r="E4" s="171"/>
      <c r="F4" s="171"/>
      <c r="G4" s="71"/>
      <c r="H4" s="42"/>
      <c r="I4" s="68"/>
      <c r="J4" s="73"/>
    </row>
    <row r="5" spans="1:10" s="69" customFormat="1" ht="19.5" customHeight="1">
      <c r="A5" s="74" t="s">
        <v>24</v>
      </c>
      <c r="B5" s="75" t="s">
        <v>26</v>
      </c>
      <c r="C5" s="75" t="s">
        <v>28</v>
      </c>
      <c r="D5" s="76" t="s">
        <v>29</v>
      </c>
      <c r="E5" s="172" t="s">
        <v>30</v>
      </c>
      <c r="F5" s="172"/>
      <c r="G5" s="77"/>
      <c r="H5" s="77"/>
      <c r="I5" s="78"/>
      <c r="J5" s="69" t="s">
        <v>31</v>
      </c>
    </row>
    <row r="6" spans="1:10" s="69" customFormat="1" ht="15" customHeight="1" thickBot="1">
      <c r="A6" s="96">
        <f>COUNTIF(F11:F1007,"Pass")</f>
        <v>0</v>
      </c>
      <c r="B6" s="80">
        <f>COUNTIF(F11:F1007,"Fail")</f>
        <v>0</v>
      </c>
      <c r="C6" s="80">
        <f>E6-D6-B6-A6</f>
        <v>71</v>
      </c>
      <c r="D6" s="81">
        <f>COUNTIF(F$11:F$1007,"N/A")</f>
        <v>0</v>
      </c>
      <c r="E6" s="169">
        <f>COUNTA(A11:A1007)</f>
        <v>71</v>
      </c>
      <c r="F6" s="169"/>
      <c r="G6" s="77"/>
      <c r="H6" s="77"/>
      <c r="I6" s="78"/>
      <c r="J6" s="69" t="s">
        <v>29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32</v>
      </c>
      <c r="B8" s="83" t="s">
        <v>33</v>
      </c>
      <c r="C8" s="83" t="s">
        <v>34</v>
      </c>
      <c r="D8" s="83" t="s">
        <v>35</v>
      </c>
      <c r="E8" s="84" t="s">
        <v>36</v>
      </c>
      <c r="F8" s="84" t="s">
        <v>37</v>
      </c>
      <c r="G8" s="84" t="s">
        <v>38</v>
      </c>
      <c r="H8" s="83" t="s">
        <v>39</v>
      </c>
      <c r="I8" s="85"/>
    </row>
    <row r="9" spans="1:10" s="69" customFormat="1" ht="15.75" customHeight="1">
      <c r="A9" s="86"/>
      <c r="B9" s="86" t="s">
        <v>318</v>
      </c>
      <c r="C9" s="87"/>
      <c r="D9" s="87"/>
      <c r="E9" s="87"/>
      <c r="F9" s="87"/>
      <c r="G9" s="87"/>
      <c r="H9" s="88"/>
      <c r="I9" s="89"/>
    </row>
    <row r="10" spans="1:10" s="181" customFormat="1" ht="15.75" customHeight="1">
      <c r="A10" s="176"/>
      <c r="B10" s="176"/>
      <c r="C10" s="177" t="s">
        <v>560</v>
      </c>
      <c r="D10" s="177"/>
      <c r="E10" s="177"/>
      <c r="F10" s="177"/>
      <c r="G10" s="177"/>
      <c r="H10" s="178"/>
      <c r="I10" s="179"/>
    </row>
    <row r="11" spans="1:10" ht="63.75">
      <c r="A11" s="90" t="str">
        <f>IF(OR(B11&lt;&gt;"",D11&lt;&gt;""),"["&amp;TEXT($B$2,"##")&amp;"-"&amp;TEXT(ROW()-11,"##")&amp;"]","")</f>
        <v>[Post Management Module-]</v>
      </c>
      <c r="B11" s="90" t="s">
        <v>561</v>
      </c>
      <c r="C11" s="90" t="s">
        <v>562</v>
      </c>
      <c r="D11" s="95" t="s">
        <v>563</v>
      </c>
      <c r="E11" s="95" t="s">
        <v>585</v>
      </c>
      <c r="F11" s="90"/>
      <c r="G11" s="90"/>
      <c r="H11" s="97"/>
      <c r="I11" s="93"/>
    </row>
    <row r="12" spans="1:10">
      <c r="A12" s="90" t="str">
        <f>IF(OR(B12&lt;&gt;"",D12&lt;&gt;""),"["&amp;TEXT($B$2,"##")&amp;"-"&amp;TEXT(ROW()-11,"##")&amp;"]","")</f>
        <v>[Post Management Module-1]</v>
      </c>
      <c r="B12" s="183" t="s">
        <v>625</v>
      </c>
      <c r="C12" s="183" t="s">
        <v>624</v>
      </c>
      <c r="D12" s="183" t="s">
        <v>600</v>
      </c>
      <c r="E12" s="95" t="s">
        <v>585</v>
      </c>
      <c r="F12" s="90"/>
      <c r="G12" s="90"/>
      <c r="H12" s="97"/>
      <c r="I12" s="93"/>
    </row>
    <row r="13" spans="1:10">
      <c r="A13" s="90" t="str">
        <f>IF(OR(B13&lt;&gt;"",D13&lt;&gt;""),"["&amp;TEXT($B$2,"##")&amp;"-"&amp;TEXT(ROW()-11,"##")&amp;"]","")</f>
        <v>[Post Management Module-2]</v>
      </c>
      <c r="B13" s="183" t="s">
        <v>626</v>
      </c>
      <c r="C13" s="183" t="s">
        <v>627</v>
      </c>
      <c r="D13" s="184" t="s">
        <v>628</v>
      </c>
      <c r="E13" s="95"/>
      <c r="F13" s="90"/>
      <c r="G13" s="90"/>
      <c r="H13" s="97"/>
      <c r="I13" s="93"/>
    </row>
    <row r="14" spans="1:10">
      <c r="A14" s="90" t="str">
        <f>IF(OR(B14&lt;&gt;"",D14&lt;&gt;""),"["&amp;TEXT($B$2,"##")&amp;"-"&amp;TEXT(ROW()-11,"##")&amp;"]","")</f>
        <v>[Post Management Module-3]</v>
      </c>
      <c r="B14" s="183" t="s">
        <v>629</v>
      </c>
      <c r="C14" s="183" t="s">
        <v>630</v>
      </c>
      <c r="D14" s="184" t="s">
        <v>628</v>
      </c>
      <c r="E14" s="95"/>
      <c r="F14" s="90"/>
      <c r="G14" s="90"/>
      <c r="H14" s="97"/>
      <c r="I14" s="93"/>
    </row>
    <row r="15" spans="1:10" ht="38.25">
      <c r="A15" s="90" t="str">
        <f t="shared" ref="A15:A31" si="0">IF(OR(B15&lt;&gt;"",D15&lt;&gt;""),"["&amp;TEXT($B$2,"##")&amp;"-"&amp;TEXT(ROW()-11,"##")&amp;"]","")</f>
        <v>[Post Management Module-4]</v>
      </c>
      <c r="B15" s="90" t="s">
        <v>322</v>
      </c>
      <c r="C15" s="90" t="s">
        <v>411</v>
      </c>
      <c r="D15" s="95" t="s">
        <v>320</v>
      </c>
      <c r="E15" s="95" t="s">
        <v>585</v>
      </c>
      <c r="F15" s="90"/>
      <c r="G15" s="90"/>
      <c r="H15" s="97"/>
      <c r="I15" s="93"/>
    </row>
    <row r="16" spans="1:10" ht="51">
      <c r="A16" s="90" t="str">
        <f t="shared" si="0"/>
        <v>[Post Management Module-5]</v>
      </c>
      <c r="B16" s="90" t="s">
        <v>323</v>
      </c>
      <c r="C16" s="90" t="s">
        <v>412</v>
      </c>
      <c r="D16" s="95" t="s">
        <v>320</v>
      </c>
      <c r="E16" s="95" t="s">
        <v>585</v>
      </c>
      <c r="F16" s="90"/>
      <c r="G16" s="90"/>
      <c r="H16" s="97"/>
      <c r="I16" s="93"/>
    </row>
    <row r="17" spans="1:9" ht="51">
      <c r="A17" s="90" t="str">
        <f t="shared" si="0"/>
        <v>[Post Management Module-6]</v>
      </c>
      <c r="B17" s="90" t="s">
        <v>405</v>
      </c>
      <c r="C17" s="90" t="s">
        <v>413</v>
      </c>
      <c r="D17" s="95" t="s">
        <v>321</v>
      </c>
      <c r="E17" s="95" t="s">
        <v>585</v>
      </c>
      <c r="F17" s="90"/>
      <c r="G17" s="90"/>
      <c r="H17" s="97"/>
      <c r="I17" s="93"/>
    </row>
    <row r="18" spans="1:9" ht="51">
      <c r="A18" s="90" t="str">
        <f t="shared" si="0"/>
        <v>[Post Management Module-7]</v>
      </c>
      <c r="B18" s="90" t="s">
        <v>408</v>
      </c>
      <c r="C18" s="90" t="s">
        <v>414</v>
      </c>
      <c r="D18" s="95" t="s">
        <v>407</v>
      </c>
      <c r="E18" s="95" t="s">
        <v>585</v>
      </c>
      <c r="F18" s="90"/>
      <c r="G18" s="90"/>
      <c r="H18" s="97"/>
      <c r="I18" s="93"/>
    </row>
    <row r="19" spans="1:9" ht="51">
      <c r="A19" s="90" t="str">
        <f t="shared" si="0"/>
        <v>[Post Management Module-8]</v>
      </c>
      <c r="B19" s="90" t="s">
        <v>409</v>
      </c>
      <c r="C19" s="90" t="s">
        <v>415</v>
      </c>
      <c r="D19" s="95" t="s">
        <v>407</v>
      </c>
      <c r="E19" s="95" t="s">
        <v>585</v>
      </c>
      <c r="F19" s="90"/>
      <c r="G19" s="90"/>
      <c r="H19" s="97"/>
      <c r="I19" s="93"/>
    </row>
    <row r="20" spans="1:9" ht="51">
      <c r="A20" s="90" t="str">
        <f>IF(OR(B20&lt;&gt;"",D20&lt;&gt;""),"["&amp;TEXT($B$2,"##")&amp;"-"&amp;TEXT(ROW()-11,"##")&amp;"]","")</f>
        <v>[Post Management Module-9]</v>
      </c>
      <c r="B20" s="90" t="s">
        <v>410</v>
      </c>
      <c r="C20" s="90" t="s">
        <v>574</v>
      </c>
      <c r="D20" s="95" t="s">
        <v>565</v>
      </c>
      <c r="E20" s="95" t="s">
        <v>585</v>
      </c>
      <c r="F20" s="90"/>
      <c r="G20" s="90"/>
      <c r="H20" s="97"/>
      <c r="I20" s="93"/>
    </row>
    <row r="21" spans="1:9" ht="127.5">
      <c r="A21" s="90" t="str">
        <f>IF(OR(B21&lt;&gt;"",D21&lt;&gt;""),"["&amp;TEXT($B$2,"##")&amp;"-"&amp;TEXT(ROW()-11,"##")&amp;"]","")</f>
        <v>[Post Management Module-10]</v>
      </c>
      <c r="B21" s="90" t="s">
        <v>564</v>
      </c>
      <c r="C21" s="90" t="s">
        <v>415</v>
      </c>
      <c r="D21" s="95" t="s">
        <v>566</v>
      </c>
      <c r="E21" s="95" t="s">
        <v>585</v>
      </c>
      <c r="F21" s="90"/>
      <c r="G21" s="90"/>
      <c r="H21" s="97"/>
      <c r="I21" s="93"/>
    </row>
    <row r="22" spans="1:9">
      <c r="A22" s="90" t="str">
        <f>IF(OR(B22&lt;&gt;"",D22&lt;&gt;""),"["&amp;TEXT($B$2,"##")&amp;"-"&amp;TEXT(ROW()-11,"##")&amp;"]","")</f>
        <v>[Post Management Module-11]</v>
      </c>
      <c r="B22" s="90" t="s">
        <v>631</v>
      </c>
      <c r="C22" s="90" t="s">
        <v>632</v>
      </c>
      <c r="D22" s="95" t="s">
        <v>633</v>
      </c>
      <c r="E22" s="95" t="s">
        <v>585</v>
      </c>
      <c r="F22" s="90"/>
      <c r="G22" s="90"/>
      <c r="H22" s="97"/>
      <c r="I22" s="93"/>
    </row>
    <row r="23" spans="1:9" s="187" customFormat="1" ht="25.5">
      <c r="A23" s="183" t="str">
        <f>IF(OR(B23&lt;&gt;"",D23&lt;&gt;""),"["&amp;TEXT($B$2,"##")&amp;"-"&amp;TEXT(ROW()-11,"##")&amp;"]","")</f>
        <v>[Post Management Module-12]</v>
      </c>
      <c r="B23" s="183" t="s">
        <v>634</v>
      </c>
      <c r="C23" s="183" t="s">
        <v>635</v>
      </c>
      <c r="D23" s="184" t="s">
        <v>636</v>
      </c>
      <c r="E23" s="184" t="s">
        <v>585</v>
      </c>
      <c r="F23" s="183"/>
      <c r="G23" s="183"/>
      <c r="H23" s="185"/>
      <c r="I23" s="186"/>
    </row>
    <row r="24" spans="1:9" ht="30" customHeight="1">
      <c r="A24" s="90" t="str">
        <f t="shared" si="0"/>
        <v>[Post Management Module-13]</v>
      </c>
      <c r="B24" s="90" t="s">
        <v>570</v>
      </c>
      <c r="C24" s="90" t="s">
        <v>571</v>
      </c>
      <c r="D24" s="95" t="s">
        <v>572</v>
      </c>
      <c r="E24" s="95" t="s">
        <v>585</v>
      </c>
      <c r="F24" s="90"/>
      <c r="G24" s="90"/>
      <c r="H24" s="97"/>
      <c r="I24" s="93"/>
    </row>
    <row r="25" spans="1:9" s="160" customFormat="1" ht="30" customHeight="1">
      <c r="A25" s="148" t="str">
        <f t="shared" si="0"/>
        <v>[Post Management Module-14]</v>
      </c>
      <c r="B25" s="148" t="s">
        <v>642</v>
      </c>
      <c r="C25" s="148" t="s">
        <v>643</v>
      </c>
      <c r="D25" s="149" t="s">
        <v>644</v>
      </c>
      <c r="E25" s="149" t="s">
        <v>585</v>
      </c>
      <c r="F25" s="148"/>
      <c r="G25" s="148"/>
      <c r="H25" s="159"/>
      <c r="I25" s="152"/>
    </row>
    <row r="26" spans="1:9" s="160" customFormat="1" ht="30" customHeight="1">
      <c r="A26" s="148" t="str">
        <f t="shared" si="0"/>
        <v>[Post Management Module-15]</v>
      </c>
      <c r="B26" s="148" t="s">
        <v>645</v>
      </c>
      <c r="C26" s="148" t="s">
        <v>646</v>
      </c>
      <c r="D26" s="149" t="s">
        <v>644</v>
      </c>
      <c r="E26" s="149" t="s">
        <v>585</v>
      </c>
      <c r="F26" s="148"/>
      <c r="G26" s="148"/>
      <c r="H26" s="159"/>
      <c r="I26" s="152"/>
    </row>
    <row r="27" spans="1:9" ht="38.25">
      <c r="A27" s="90" t="str">
        <f t="shared" si="0"/>
        <v>[Post Management Module-16]</v>
      </c>
      <c r="B27" s="90" t="s">
        <v>327</v>
      </c>
      <c r="C27" s="90" t="s">
        <v>416</v>
      </c>
      <c r="D27" s="95" t="s">
        <v>324</v>
      </c>
      <c r="E27" s="95" t="s">
        <v>585</v>
      </c>
      <c r="F27" s="90"/>
      <c r="G27" s="90"/>
      <c r="H27" s="97"/>
      <c r="I27" s="93"/>
    </row>
    <row r="28" spans="1:9">
      <c r="A28" s="90" t="str">
        <f t="shared" si="0"/>
        <v>[Post Management Module-17]</v>
      </c>
      <c r="B28" s="90" t="s">
        <v>326</v>
      </c>
      <c r="C28" s="90" t="s">
        <v>337</v>
      </c>
      <c r="D28" s="95" t="s">
        <v>325</v>
      </c>
      <c r="E28" s="95" t="s">
        <v>585</v>
      </c>
      <c r="F28" s="90"/>
      <c r="G28" s="90"/>
      <c r="H28" s="97"/>
      <c r="I28" s="93"/>
    </row>
    <row r="29" spans="1:9" s="160" customFormat="1">
      <c r="A29" s="90" t="str">
        <f t="shared" si="0"/>
        <v>[Post Management Module-18]</v>
      </c>
      <c r="B29" s="148" t="s">
        <v>328</v>
      </c>
      <c r="C29" s="148" t="s">
        <v>338</v>
      </c>
      <c r="D29" s="149" t="s">
        <v>329</v>
      </c>
      <c r="E29" s="95" t="s">
        <v>585</v>
      </c>
      <c r="F29" s="148"/>
      <c r="G29" s="148"/>
      <c r="H29" s="159"/>
      <c r="I29" s="152"/>
    </row>
    <row r="30" spans="1:9" s="160" customFormat="1" ht="38.25">
      <c r="A30" s="90" t="str">
        <f t="shared" si="0"/>
        <v>[Post Management Module-19]</v>
      </c>
      <c r="B30" s="148" t="s">
        <v>421</v>
      </c>
      <c r="C30" s="148" t="s">
        <v>422</v>
      </c>
      <c r="D30" s="149" t="s">
        <v>320</v>
      </c>
      <c r="E30" s="95" t="s">
        <v>585</v>
      </c>
      <c r="F30" s="148"/>
      <c r="G30" s="148"/>
      <c r="H30" s="159"/>
      <c r="I30" s="152"/>
    </row>
    <row r="31" spans="1:9" s="160" customFormat="1" ht="41.25" customHeight="1">
      <c r="A31" s="90" t="str">
        <f t="shared" si="0"/>
        <v>[Post Management Module-20]</v>
      </c>
      <c r="B31" s="148" t="s">
        <v>330</v>
      </c>
      <c r="C31" s="148" t="s">
        <v>417</v>
      </c>
      <c r="D31" s="149" t="s">
        <v>331</v>
      </c>
      <c r="E31" s="95" t="s">
        <v>585</v>
      </c>
      <c r="F31" s="148"/>
      <c r="G31" s="148"/>
      <c r="H31" s="159"/>
      <c r="I31" s="152"/>
    </row>
    <row r="32" spans="1:9" s="160" customFormat="1" ht="26.25" customHeight="1">
      <c r="A32" s="90" t="str">
        <f>IF(OR(B32&lt;&gt;"",D32&lt;&gt;""),"["&amp;TEXT($B$2,"##")&amp;"-"&amp;TEXT(ROW()-11,"##")&amp;"]","")</f>
        <v>[Post Management Module-21]</v>
      </c>
      <c r="B32" s="148" t="s">
        <v>423</v>
      </c>
      <c r="C32" s="148" t="s">
        <v>338</v>
      </c>
      <c r="D32" s="149" t="s">
        <v>424</v>
      </c>
      <c r="E32" s="95" t="s">
        <v>585</v>
      </c>
      <c r="F32" s="148"/>
      <c r="G32" s="148"/>
      <c r="H32" s="159"/>
      <c r="I32" s="152"/>
    </row>
    <row r="33" spans="1:9" s="160" customFormat="1" ht="17.25" customHeight="1">
      <c r="A33" s="90"/>
      <c r="B33" s="148"/>
      <c r="C33" s="182" t="s">
        <v>567</v>
      </c>
      <c r="D33" s="149"/>
      <c r="E33" s="149"/>
      <c r="F33" s="148"/>
      <c r="G33" s="148"/>
      <c r="H33" s="159"/>
      <c r="I33" s="152"/>
    </row>
    <row r="34" spans="1:9" s="160" customFormat="1" ht="64.5" customHeight="1">
      <c r="A34" s="90" t="str">
        <f>IF(OR(B34&lt;&gt;"",D34&lt;&gt;""),"["&amp;TEXT($B$2,"##")&amp;"-"&amp;TEXT(ROW()-12,"##")&amp;"]","")</f>
        <v>[Post Management Module-22]</v>
      </c>
      <c r="B34" s="148" t="s">
        <v>568</v>
      </c>
      <c r="C34" s="148" t="s">
        <v>569</v>
      </c>
      <c r="D34" s="149" t="s">
        <v>563</v>
      </c>
      <c r="E34" s="149" t="s">
        <v>585</v>
      </c>
      <c r="F34" s="148"/>
      <c r="G34" s="148"/>
      <c r="H34" s="159"/>
      <c r="I34" s="152"/>
    </row>
    <row r="35" spans="1:9" ht="38.25">
      <c r="A35" s="90" t="str">
        <f t="shared" ref="A35:A51" si="1">IF(OR(B35&lt;&gt;"",D35&lt;&gt;""),"["&amp;TEXT($B$2,"##")&amp;"-"&amp;TEXT(ROW()-11,"##")&amp;"]","")</f>
        <v>[Post Management Module-24]</v>
      </c>
      <c r="B35" s="90" t="s">
        <v>322</v>
      </c>
      <c r="C35" s="90" t="s">
        <v>411</v>
      </c>
      <c r="D35" s="95" t="s">
        <v>320</v>
      </c>
      <c r="E35" s="149" t="s">
        <v>585</v>
      </c>
      <c r="F35" s="90"/>
      <c r="G35" s="90"/>
      <c r="H35" s="97"/>
      <c r="I35" s="93"/>
    </row>
    <row r="36" spans="1:9" ht="51">
      <c r="A36" s="90" t="str">
        <f t="shared" si="1"/>
        <v>[Post Management Module-25]</v>
      </c>
      <c r="B36" s="90" t="s">
        <v>323</v>
      </c>
      <c r="C36" s="90" t="s">
        <v>412</v>
      </c>
      <c r="D36" s="95" t="s">
        <v>320</v>
      </c>
      <c r="E36" s="149" t="s">
        <v>585</v>
      </c>
      <c r="F36" s="90"/>
      <c r="G36" s="90"/>
      <c r="H36" s="97"/>
      <c r="I36" s="93"/>
    </row>
    <row r="37" spans="1:9" ht="51">
      <c r="A37" s="90" t="str">
        <f t="shared" si="1"/>
        <v>[Post Management Module-26]</v>
      </c>
      <c r="B37" s="90" t="s">
        <v>405</v>
      </c>
      <c r="C37" s="90" t="s">
        <v>413</v>
      </c>
      <c r="D37" s="95" t="s">
        <v>321</v>
      </c>
      <c r="E37" s="149" t="s">
        <v>585</v>
      </c>
      <c r="F37" s="90"/>
      <c r="G37" s="90"/>
      <c r="H37" s="97"/>
      <c r="I37" s="93"/>
    </row>
    <row r="38" spans="1:9" ht="51">
      <c r="A38" s="90" t="str">
        <f t="shared" si="1"/>
        <v>[Post Management Module-27]</v>
      </c>
      <c r="B38" s="90" t="s">
        <v>408</v>
      </c>
      <c r="C38" s="90" t="s">
        <v>414</v>
      </c>
      <c r="D38" s="95" t="s">
        <v>407</v>
      </c>
      <c r="E38" s="149" t="s">
        <v>585</v>
      </c>
      <c r="F38" s="90"/>
      <c r="G38" s="90"/>
      <c r="H38" s="97"/>
      <c r="I38" s="93"/>
    </row>
    <row r="39" spans="1:9" ht="51">
      <c r="A39" s="90" t="str">
        <f t="shared" si="1"/>
        <v>[Post Management Module-28]</v>
      </c>
      <c r="B39" s="90" t="s">
        <v>409</v>
      </c>
      <c r="C39" s="90" t="s">
        <v>415</v>
      </c>
      <c r="D39" s="95" t="s">
        <v>407</v>
      </c>
      <c r="E39" s="149" t="s">
        <v>585</v>
      </c>
      <c r="F39" s="90"/>
      <c r="G39" s="90"/>
      <c r="H39" s="97"/>
      <c r="I39" s="93"/>
    </row>
    <row r="40" spans="1:9" ht="51">
      <c r="A40" s="90" t="str">
        <f t="shared" si="1"/>
        <v>[Post Management Module-29]</v>
      </c>
      <c r="B40" s="90" t="s">
        <v>410</v>
      </c>
      <c r="C40" s="90" t="s">
        <v>574</v>
      </c>
      <c r="D40" s="95" t="s">
        <v>565</v>
      </c>
      <c r="E40" s="149" t="s">
        <v>585</v>
      </c>
      <c r="F40" s="90"/>
      <c r="G40" s="90"/>
      <c r="H40" s="97"/>
      <c r="I40" s="93"/>
    </row>
    <row r="41" spans="1:9" ht="127.5">
      <c r="A41" s="90" t="str">
        <f>IF(OR(B41&lt;&gt;"",D41&lt;&gt;""),"["&amp;TEXT($B$2,"##")&amp;"-"&amp;TEXT(ROW()-11,"##")&amp;"]","")</f>
        <v>[Post Management Module-30]</v>
      </c>
      <c r="B41" s="90" t="s">
        <v>564</v>
      </c>
      <c r="C41" s="90" t="s">
        <v>415</v>
      </c>
      <c r="D41" s="95" t="s">
        <v>583</v>
      </c>
      <c r="E41" s="149" t="s">
        <v>585</v>
      </c>
      <c r="F41" s="90"/>
      <c r="G41" s="90"/>
      <c r="H41" s="97"/>
      <c r="I41" s="93"/>
    </row>
    <row r="42" spans="1:9">
      <c r="A42" s="90" t="str">
        <f>IF(OR(B42&lt;&gt;"",D42&lt;&gt;""),"["&amp;TEXT($B$2,"##")&amp;"-"&amp;TEXT(ROW()-11,"##")&amp;"]","")</f>
        <v>[Post Management Module-31]</v>
      </c>
      <c r="B42" s="90" t="s">
        <v>631</v>
      </c>
      <c r="C42" s="90" t="s">
        <v>632</v>
      </c>
      <c r="D42" s="95" t="s">
        <v>633</v>
      </c>
      <c r="E42" s="95" t="s">
        <v>585</v>
      </c>
      <c r="F42" s="90"/>
      <c r="G42" s="90"/>
      <c r="H42" s="97"/>
      <c r="I42" s="93"/>
    </row>
    <row r="43" spans="1:9" s="187" customFormat="1" ht="25.5">
      <c r="A43" s="183" t="str">
        <f>IF(OR(B43&lt;&gt;"",D43&lt;&gt;""),"["&amp;TEXT($B$2,"##")&amp;"-"&amp;TEXT(ROW()-11,"##")&amp;"]","")</f>
        <v>[Post Management Module-32]</v>
      </c>
      <c r="B43" s="183" t="s">
        <v>634</v>
      </c>
      <c r="C43" s="183" t="s">
        <v>635</v>
      </c>
      <c r="D43" s="184" t="s">
        <v>636</v>
      </c>
      <c r="E43" s="184" t="s">
        <v>585</v>
      </c>
      <c r="F43" s="183"/>
      <c r="G43" s="183"/>
      <c r="H43" s="185"/>
      <c r="I43" s="186"/>
    </row>
    <row r="44" spans="1:9" ht="30" customHeight="1">
      <c r="A44" s="90" t="str">
        <f t="shared" si="1"/>
        <v>[Post Management Module-33]</v>
      </c>
      <c r="B44" s="90" t="s">
        <v>570</v>
      </c>
      <c r="C44" s="90" t="s">
        <v>571</v>
      </c>
      <c r="D44" s="95" t="s">
        <v>572</v>
      </c>
      <c r="E44" s="149" t="s">
        <v>585</v>
      </c>
      <c r="F44" s="90"/>
      <c r="G44" s="90"/>
      <c r="H44" s="97"/>
      <c r="I44" s="93"/>
    </row>
    <row r="45" spans="1:9" s="160" customFormat="1" ht="30" customHeight="1">
      <c r="A45" s="148" t="str">
        <f t="shared" si="1"/>
        <v>[Post Management Module-34]</v>
      </c>
      <c r="B45" s="148" t="s">
        <v>642</v>
      </c>
      <c r="C45" s="148" t="s">
        <v>643</v>
      </c>
      <c r="D45" s="149" t="s">
        <v>644</v>
      </c>
      <c r="E45" s="149" t="s">
        <v>585</v>
      </c>
      <c r="F45" s="148"/>
      <c r="G45" s="148"/>
      <c r="H45" s="159"/>
      <c r="I45" s="152"/>
    </row>
    <row r="46" spans="1:9" s="160" customFormat="1" ht="30" customHeight="1">
      <c r="A46" s="148" t="str">
        <f t="shared" si="1"/>
        <v>[Post Management Module-35]</v>
      </c>
      <c r="B46" s="148" t="s">
        <v>645</v>
      </c>
      <c r="C46" s="148" t="s">
        <v>646</v>
      </c>
      <c r="D46" s="149" t="s">
        <v>644</v>
      </c>
      <c r="E46" s="149" t="s">
        <v>585</v>
      </c>
      <c r="F46" s="148"/>
      <c r="G46" s="148"/>
      <c r="H46" s="159"/>
      <c r="I46" s="152"/>
    </row>
    <row r="47" spans="1:9" ht="38.25">
      <c r="A47" s="90" t="str">
        <f t="shared" si="1"/>
        <v>[Post Management Module-36]</v>
      </c>
      <c r="B47" s="90" t="s">
        <v>327</v>
      </c>
      <c r="C47" s="90" t="s">
        <v>416</v>
      </c>
      <c r="D47" s="95" t="s">
        <v>324</v>
      </c>
      <c r="E47" s="149" t="s">
        <v>585</v>
      </c>
      <c r="F47" s="90"/>
      <c r="G47" s="90"/>
      <c r="H47" s="97"/>
      <c r="I47" s="93"/>
    </row>
    <row r="48" spans="1:9">
      <c r="A48" s="90" t="str">
        <f t="shared" si="1"/>
        <v>[Post Management Module-37]</v>
      </c>
      <c r="B48" s="90" t="s">
        <v>326</v>
      </c>
      <c r="C48" s="90" t="s">
        <v>337</v>
      </c>
      <c r="D48" s="95" t="s">
        <v>325</v>
      </c>
      <c r="E48" s="149" t="s">
        <v>585</v>
      </c>
      <c r="F48" s="90"/>
      <c r="G48" s="90"/>
      <c r="H48" s="97"/>
      <c r="I48" s="93"/>
    </row>
    <row r="49" spans="1:9" s="160" customFormat="1">
      <c r="A49" s="90" t="str">
        <f t="shared" si="1"/>
        <v>[Post Management Module-38]</v>
      </c>
      <c r="B49" s="148" t="s">
        <v>328</v>
      </c>
      <c r="C49" s="148" t="s">
        <v>338</v>
      </c>
      <c r="D49" s="149" t="s">
        <v>329</v>
      </c>
      <c r="E49" s="149" t="s">
        <v>585</v>
      </c>
      <c r="F49" s="148"/>
      <c r="G49" s="148"/>
      <c r="H49" s="159"/>
      <c r="I49" s="152"/>
    </row>
    <row r="50" spans="1:9" s="160" customFormat="1" ht="38.25">
      <c r="A50" s="90" t="str">
        <f t="shared" si="1"/>
        <v>[Post Management Module-39]</v>
      </c>
      <c r="B50" s="148" t="s">
        <v>421</v>
      </c>
      <c r="C50" s="148" t="s">
        <v>422</v>
      </c>
      <c r="D50" s="149" t="s">
        <v>320</v>
      </c>
      <c r="E50" s="149" t="s">
        <v>585</v>
      </c>
      <c r="F50" s="148"/>
      <c r="G50" s="148"/>
      <c r="H50" s="159"/>
      <c r="I50" s="152"/>
    </row>
    <row r="51" spans="1:9" s="160" customFormat="1" ht="40.5" customHeight="1">
      <c r="A51" s="90" t="str">
        <f t="shared" si="1"/>
        <v>[Post Management Module-40]</v>
      </c>
      <c r="B51" s="148" t="s">
        <v>330</v>
      </c>
      <c r="C51" s="148" t="s">
        <v>417</v>
      </c>
      <c r="D51" s="149" t="s">
        <v>331</v>
      </c>
      <c r="E51" s="149" t="s">
        <v>585</v>
      </c>
      <c r="F51" s="148"/>
      <c r="G51" s="148"/>
      <c r="H51" s="159"/>
      <c r="I51" s="152"/>
    </row>
    <row r="52" spans="1:9" s="160" customFormat="1" ht="26.25" customHeight="1">
      <c r="A52" s="90" t="str">
        <f>IF(OR(B52&lt;&gt;"",D52&lt;&gt;""),"["&amp;TEXT($B$2,"##")&amp;"-"&amp;TEXT(ROW()-11,"##")&amp;"]","")</f>
        <v>[Post Management Module-41]</v>
      </c>
      <c r="B52" s="148" t="s">
        <v>423</v>
      </c>
      <c r="C52" s="148" t="s">
        <v>338</v>
      </c>
      <c r="D52" s="149" t="s">
        <v>424</v>
      </c>
      <c r="E52" s="149" t="s">
        <v>585</v>
      </c>
      <c r="F52" s="148"/>
      <c r="G52" s="148"/>
      <c r="H52" s="159"/>
      <c r="I52" s="152"/>
    </row>
    <row r="53" spans="1:9" s="69" customFormat="1" ht="15.75" customHeight="1">
      <c r="A53" s="86"/>
      <c r="B53" s="86" t="s">
        <v>358</v>
      </c>
      <c r="C53" s="87"/>
      <c r="D53" s="87"/>
      <c r="E53" s="87"/>
      <c r="F53" s="87"/>
      <c r="G53" s="87"/>
      <c r="H53" s="88"/>
      <c r="I53" s="89"/>
    </row>
    <row r="54" spans="1:9" s="181" customFormat="1" ht="15.75" customHeight="1">
      <c r="A54" s="176"/>
      <c r="B54" s="176"/>
      <c r="C54" s="177" t="s">
        <v>573</v>
      </c>
      <c r="D54" s="177"/>
      <c r="E54" s="177"/>
      <c r="F54" s="177"/>
      <c r="G54" s="177"/>
      <c r="H54" s="178"/>
      <c r="I54" s="179"/>
    </row>
    <row r="55" spans="1:9" s="187" customFormat="1" ht="89.25">
      <c r="A55" s="183" t="str">
        <f>IF(OR(B55&lt;&gt;"",D55&lt;&gt;""),"["&amp;TEXT($B$2,"##")&amp;"-"&amp;TEXT(ROW()-13,"##")&amp;"]","")</f>
        <v>[Post Management Module-42]</v>
      </c>
      <c r="B55" s="183" t="s">
        <v>576</v>
      </c>
      <c r="C55" s="183" t="s">
        <v>574</v>
      </c>
      <c r="D55" s="184" t="s">
        <v>575</v>
      </c>
      <c r="E55" s="184" t="s">
        <v>585</v>
      </c>
      <c r="F55" s="183"/>
      <c r="G55" s="183"/>
      <c r="H55" s="185"/>
      <c r="I55" s="186"/>
    </row>
    <row r="56" spans="1:9" s="187" customFormat="1">
      <c r="A56" s="183" t="str">
        <f t="shared" ref="A56:A57" si="2">IF(OR(B56&lt;&gt;"",D56&lt;&gt;""),"["&amp;TEXT($B$2,"##")&amp;"-"&amp;TEXT(ROW()-13,"##")&amp;"]","")</f>
        <v>[Post Management Module-43]</v>
      </c>
      <c r="B56" s="183" t="s">
        <v>637</v>
      </c>
      <c r="C56" s="183" t="s">
        <v>638</v>
      </c>
      <c r="D56" s="184" t="s">
        <v>639</v>
      </c>
      <c r="E56" s="184" t="s">
        <v>585</v>
      </c>
      <c r="F56" s="183"/>
      <c r="G56" s="183"/>
      <c r="H56" s="185"/>
      <c r="I56" s="186"/>
    </row>
    <row r="57" spans="1:9" s="187" customFormat="1">
      <c r="A57" s="183" t="str">
        <f t="shared" si="2"/>
        <v>[Post Management Module-44]</v>
      </c>
      <c r="B57" s="183" t="s">
        <v>640</v>
      </c>
      <c r="C57" s="183" t="s">
        <v>641</v>
      </c>
      <c r="D57" s="184" t="s">
        <v>628</v>
      </c>
      <c r="E57" s="184" t="s">
        <v>585</v>
      </c>
      <c r="F57" s="183"/>
      <c r="G57" s="183"/>
      <c r="H57" s="185"/>
      <c r="I57" s="186"/>
    </row>
    <row r="58" spans="1:9">
      <c r="A58" s="90" t="str">
        <f>IF(OR(B58&lt;&gt;"",D58&lt;&gt;""),"["&amp;TEXT($B$2,"##")&amp;"-"&amp;TEXT(ROW()-11,"##")&amp;"]","")</f>
        <v>[Post Management Module-47]</v>
      </c>
      <c r="B58" s="90" t="s">
        <v>631</v>
      </c>
      <c r="C58" s="90" t="s">
        <v>632</v>
      </c>
      <c r="D58" s="95" t="s">
        <v>633</v>
      </c>
      <c r="E58" s="95" t="s">
        <v>585</v>
      </c>
      <c r="F58" s="90"/>
      <c r="G58" s="90"/>
      <c r="H58" s="97"/>
      <c r="I58" s="93"/>
    </row>
    <row r="59" spans="1:9" s="187" customFormat="1" ht="25.5">
      <c r="A59" s="183" t="str">
        <f>IF(OR(B59&lt;&gt;"",D59&lt;&gt;""),"["&amp;TEXT($B$2,"##")&amp;"-"&amp;TEXT(ROW()-11,"##")&amp;"]","")</f>
        <v>[Post Management Module-48]</v>
      </c>
      <c r="B59" s="183" t="s">
        <v>634</v>
      </c>
      <c r="C59" s="183" t="s">
        <v>635</v>
      </c>
      <c r="D59" s="184" t="s">
        <v>636</v>
      </c>
      <c r="E59" s="184" t="s">
        <v>585</v>
      </c>
      <c r="F59" s="183"/>
      <c r="G59" s="183"/>
      <c r="H59" s="185"/>
      <c r="I59" s="186"/>
    </row>
    <row r="60" spans="1:9" s="160" customFormat="1" ht="54.75" customHeight="1">
      <c r="A60" s="90" t="str">
        <f>IF(OR(B60&lt;&gt;"",D60&lt;&gt;""),"["&amp;TEXT($B$2,"##")&amp;"-"&amp;TEXT(ROW()-13,"##")&amp;"]","")</f>
        <v>[Post Management Module-47]</v>
      </c>
      <c r="B60" s="148" t="s">
        <v>425</v>
      </c>
      <c r="C60" s="148" t="s">
        <v>418</v>
      </c>
      <c r="D60" s="149" t="s">
        <v>426</v>
      </c>
      <c r="E60" s="184" t="s">
        <v>585</v>
      </c>
      <c r="F60" s="148"/>
      <c r="G60" s="148"/>
      <c r="H60" s="159"/>
      <c r="I60" s="152"/>
    </row>
    <row r="61" spans="1:9" s="160" customFormat="1" ht="54.75" customHeight="1">
      <c r="A61" s="90" t="str">
        <f>IF(OR(B61&lt;&gt;"",D61&lt;&gt;""),"["&amp;TEXT($B$2,"##")&amp;"-"&amp;TEXT(ROW()-13,"##")&amp;"]","")</f>
        <v>[Post Management Module-48]</v>
      </c>
      <c r="B61" s="148" t="s">
        <v>333</v>
      </c>
      <c r="C61" s="148" t="s">
        <v>419</v>
      </c>
      <c r="D61" s="149" t="s">
        <v>332</v>
      </c>
      <c r="E61" s="184" t="s">
        <v>585</v>
      </c>
      <c r="F61" s="148"/>
      <c r="G61" s="148"/>
      <c r="H61" s="159"/>
      <c r="I61" s="152"/>
    </row>
    <row r="62" spans="1:9" ht="30" customHeight="1">
      <c r="A62" s="90" t="str">
        <f>IF(OR(B62&lt;&gt;"",D62&lt;&gt;""),"["&amp;TEXT($B$2,"##")&amp;"-"&amp;TEXT(ROW()-11,"##")&amp;"]","")</f>
        <v>[Post Management Module-51]</v>
      </c>
      <c r="B62" s="90" t="s">
        <v>577</v>
      </c>
      <c r="C62" s="90" t="s">
        <v>571</v>
      </c>
      <c r="D62" s="95" t="s">
        <v>572</v>
      </c>
      <c r="E62" s="184" t="s">
        <v>585</v>
      </c>
      <c r="F62" s="90"/>
      <c r="G62" s="90"/>
      <c r="H62" s="97"/>
      <c r="I62" s="93"/>
    </row>
    <row r="63" spans="1:9" s="160" customFormat="1" ht="30" customHeight="1">
      <c r="A63" s="148" t="str">
        <f t="shared" ref="A63:A64" si="3">IF(OR(B63&lt;&gt;"",D63&lt;&gt;""),"["&amp;TEXT($B$2,"##")&amp;"-"&amp;TEXT(ROW()-11,"##")&amp;"]","")</f>
        <v>[Post Management Module-52]</v>
      </c>
      <c r="B63" s="148" t="s">
        <v>642</v>
      </c>
      <c r="C63" s="148" t="s">
        <v>643</v>
      </c>
      <c r="D63" s="149" t="s">
        <v>644</v>
      </c>
      <c r="E63" s="149" t="s">
        <v>585</v>
      </c>
      <c r="F63" s="148"/>
      <c r="G63" s="148"/>
      <c r="H63" s="159"/>
      <c r="I63" s="152"/>
    </row>
    <row r="64" spans="1:9" s="160" customFormat="1" ht="30" customHeight="1">
      <c r="A64" s="148" t="str">
        <f t="shared" si="3"/>
        <v>[Post Management Module-53]</v>
      </c>
      <c r="B64" s="148" t="s">
        <v>645</v>
      </c>
      <c r="C64" s="148" t="s">
        <v>646</v>
      </c>
      <c r="D64" s="149" t="s">
        <v>644</v>
      </c>
      <c r="E64" s="149" t="s">
        <v>585</v>
      </c>
      <c r="F64" s="148"/>
      <c r="G64" s="148"/>
      <c r="H64" s="159"/>
      <c r="I64" s="152"/>
    </row>
    <row r="65" spans="1:9" s="160" customFormat="1" ht="54.75" customHeight="1">
      <c r="A65" s="90" t="str">
        <f>IF(OR(B65&lt;&gt;"",D65&lt;&gt;""),"["&amp;TEXT($B$2,"##")&amp;"-"&amp;TEXT(ROW()-13,"##")&amp;"]","")</f>
        <v>[Post Management Module-52]</v>
      </c>
      <c r="B65" s="148" t="s">
        <v>427</v>
      </c>
      <c r="C65" s="148" t="s">
        <v>418</v>
      </c>
      <c r="D65" s="149" t="s">
        <v>426</v>
      </c>
      <c r="E65" s="184" t="s">
        <v>585</v>
      </c>
      <c r="F65" s="148"/>
      <c r="G65" s="148"/>
      <c r="H65" s="159"/>
      <c r="I65" s="152"/>
    </row>
    <row r="66" spans="1:9" s="160" customFormat="1" ht="54.75" customHeight="1">
      <c r="A66" s="90" t="str">
        <f>IF(OR(B66&lt;&gt;"",D66&lt;&gt;""),"["&amp;TEXT($B$2,"##")&amp;"-"&amp;TEXT(ROW()-13,"##")&amp;"]","")</f>
        <v>[Post Management Module-53]</v>
      </c>
      <c r="B66" s="148" t="s">
        <v>334</v>
      </c>
      <c r="C66" s="148" t="s">
        <v>420</v>
      </c>
      <c r="D66" s="149" t="s">
        <v>335</v>
      </c>
      <c r="E66" s="184" t="s">
        <v>585</v>
      </c>
      <c r="F66" s="148"/>
      <c r="G66" s="148"/>
      <c r="H66" s="159"/>
      <c r="I66" s="152"/>
    </row>
    <row r="67" spans="1:9" s="160" customFormat="1" ht="54.75" customHeight="1">
      <c r="A67" s="90" t="str">
        <f t="shared" ref="A67:A69" si="4">IF(OR(B67&lt;&gt;"",D67&lt;&gt;""),"["&amp;TEXT($B$2,"##")&amp;"-"&amp;TEXT(ROW()-13,"##")&amp;"]","")</f>
        <v>[Post Management Module-54]</v>
      </c>
      <c r="B67" s="148" t="s">
        <v>336</v>
      </c>
      <c r="C67" s="148" t="s">
        <v>337</v>
      </c>
      <c r="D67" s="149" t="s">
        <v>339</v>
      </c>
      <c r="E67" s="184" t="s">
        <v>585</v>
      </c>
      <c r="F67" s="148"/>
      <c r="G67" s="148"/>
      <c r="H67" s="159"/>
      <c r="I67" s="152"/>
    </row>
    <row r="68" spans="1:9" s="160" customFormat="1" ht="54.75" customHeight="1">
      <c r="A68" s="90" t="str">
        <f t="shared" si="4"/>
        <v>[Post Management Module-55]</v>
      </c>
      <c r="B68" s="148" t="s">
        <v>340</v>
      </c>
      <c r="C68" s="148" t="s">
        <v>341</v>
      </c>
      <c r="D68" s="149" t="s">
        <v>342</v>
      </c>
      <c r="E68" s="184" t="s">
        <v>585</v>
      </c>
      <c r="F68" s="148"/>
      <c r="G68" s="148"/>
      <c r="H68" s="159"/>
      <c r="I68" s="152"/>
    </row>
    <row r="69" spans="1:9" s="160" customFormat="1" ht="26.25" customHeight="1">
      <c r="A69" s="90" t="str">
        <f>IF(OR(B69&lt;&gt;"",D69&lt;&gt;""),"["&amp;TEXT($B$2,"##")&amp;"-"&amp;TEXT(ROW()-13,"##")&amp;"]","")</f>
        <v>[Post Management Module-56]</v>
      </c>
      <c r="B69" s="148" t="s">
        <v>578</v>
      </c>
      <c r="C69" s="148" t="s">
        <v>341</v>
      </c>
      <c r="D69" s="149" t="s">
        <v>579</v>
      </c>
      <c r="E69" s="184" t="s">
        <v>585</v>
      </c>
      <c r="F69" s="148"/>
      <c r="G69" s="148"/>
      <c r="H69" s="159"/>
      <c r="I69" s="152"/>
    </row>
    <row r="70" spans="1:9" s="160" customFormat="1" ht="17.25" customHeight="1">
      <c r="A70" s="90"/>
      <c r="B70" s="148"/>
      <c r="C70" s="182" t="s">
        <v>580</v>
      </c>
      <c r="D70" s="149"/>
      <c r="E70" s="149"/>
      <c r="F70" s="148"/>
      <c r="G70" s="148"/>
      <c r="H70" s="159"/>
      <c r="I70" s="152"/>
    </row>
    <row r="71" spans="1:9" s="187" customFormat="1" ht="89.25">
      <c r="A71" s="183" t="str">
        <f>IF(OR(B71&lt;&gt;"",D71&lt;&gt;""),"["&amp;TEXT($B$2,"##")&amp;"-"&amp;TEXT(ROW()-13,"##")&amp;"]","")</f>
        <v>[Post Management Module-58]</v>
      </c>
      <c r="B71" s="183" t="s">
        <v>581</v>
      </c>
      <c r="C71" s="183" t="s">
        <v>574</v>
      </c>
      <c r="D71" s="184" t="s">
        <v>582</v>
      </c>
      <c r="E71" s="184" t="s">
        <v>585</v>
      </c>
      <c r="F71" s="183"/>
      <c r="G71" s="183"/>
      <c r="H71" s="185"/>
      <c r="I71" s="186"/>
    </row>
    <row r="72" spans="1:9" s="187" customFormat="1">
      <c r="A72" s="183" t="str">
        <f t="shared" ref="A72:A73" si="5">IF(OR(B72&lt;&gt;"",D72&lt;&gt;""),"["&amp;TEXT($B$2,"##")&amp;"-"&amp;TEXT(ROW()-13,"##")&amp;"]","")</f>
        <v>[Post Management Module-59]</v>
      </c>
      <c r="B72" s="183" t="s">
        <v>637</v>
      </c>
      <c r="C72" s="183" t="s">
        <v>638</v>
      </c>
      <c r="D72" s="184" t="s">
        <v>639</v>
      </c>
      <c r="E72" s="184" t="s">
        <v>585</v>
      </c>
      <c r="F72" s="183"/>
      <c r="G72" s="183"/>
      <c r="H72" s="185"/>
      <c r="I72" s="186"/>
    </row>
    <row r="73" spans="1:9" s="187" customFormat="1">
      <c r="A73" s="183" t="str">
        <f t="shared" si="5"/>
        <v>[Post Management Module-60]</v>
      </c>
      <c r="B73" s="183" t="s">
        <v>640</v>
      </c>
      <c r="C73" s="183" t="s">
        <v>641</v>
      </c>
      <c r="D73" s="184" t="s">
        <v>628</v>
      </c>
      <c r="E73" s="184" t="s">
        <v>585</v>
      </c>
      <c r="F73" s="183"/>
      <c r="G73" s="183"/>
      <c r="H73" s="185"/>
      <c r="I73" s="186"/>
    </row>
    <row r="74" spans="1:9">
      <c r="A74" s="90" t="str">
        <f>IF(OR(B74&lt;&gt;"",D74&lt;&gt;""),"["&amp;TEXT($B$2,"##")&amp;"-"&amp;TEXT(ROW()-11,"##")&amp;"]","")</f>
        <v>[Post Management Module-63]</v>
      </c>
      <c r="B74" s="90" t="s">
        <v>631</v>
      </c>
      <c r="C74" s="90" t="s">
        <v>632</v>
      </c>
      <c r="D74" s="95" t="s">
        <v>633</v>
      </c>
      <c r="E74" s="95" t="s">
        <v>585</v>
      </c>
      <c r="F74" s="90"/>
      <c r="G74" s="90"/>
      <c r="H74" s="97"/>
      <c r="I74" s="93"/>
    </row>
    <row r="75" spans="1:9" s="187" customFormat="1" ht="25.5">
      <c r="A75" s="183" t="str">
        <f>IF(OR(B75&lt;&gt;"",D75&lt;&gt;""),"["&amp;TEXT($B$2,"##")&amp;"-"&amp;TEXT(ROW()-11,"##")&amp;"]","")</f>
        <v>[Post Management Module-64]</v>
      </c>
      <c r="B75" s="183" t="s">
        <v>634</v>
      </c>
      <c r="C75" s="183" t="s">
        <v>635</v>
      </c>
      <c r="D75" s="184" t="s">
        <v>636</v>
      </c>
      <c r="E75" s="184" t="s">
        <v>585</v>
      </c>
      <c r="F75" s="183"/>
      <c r="G75" s="183"/>
      <c r="H75" s="185"/>
      <c r="I75" s="186"/>
    </row>
    <row r="76" spans="1:9" s="160" customFormat="1" ht="54.75" customHeight="1">
      <c r="A76" s="90" t="str">
        <f>IF(OR(B76&lt;&gt;"",D76&lt;&gt;""),"["&amp;TEXT($B$2,"##")&amp;"-"&amp;TEXT(ROW()-13,"##")&amp;"]","")</f>
        <v>[Post Management Module-63]</v>
      </c>
      <c r="B76" s="148" t="s">
        <v>425</v>
      </c>
      <c r="C76" s="148" t="s">
        <v>418</v>
      </c>
      <c r="D76" s="149" t="s">
        <v>426</v>
      </c>
      <c r="E76" s="184" t="s">
        <v>585</v>
      </c>
      <c r="F76" s="148"/>
      <c r="G76" s="148"/>
      <c r="H76" s="159"/>
      <c r="I76" s="152"/>
    </row>
    <row r="77" spans="1:9" s="160" customFormat="1" ht="54.75" customHeight="1">
      <c r="A77" s="90" t="str">
        <f>IF(OR(B77&lt;&gt;"",D77&lt;&gt;""),"["&amp;TEXT($B$2,"##")&amp;"-"&amp;TEXT(ROW()-13,"##")&amp;"]","")</f>
        <v>[Post Management Module-64]</v>
      </c>
      <c r="B77" s="148" t="s">
        <v>333</v>
      </c>
      <c r="C77" s="148" t="s">
        <v>419</v>
      </c>
      <c r="D77" s="149" t="s">
        <v>332</v>
      </c>
      <c r="E77" s="184" t="s">
        <v>585</v>
      </c>
      <c r="F77" s="148"/>
      <c r="G77" s="148"/>
      <c r="H77" s="159"/>
      <c r="I77" s="152"/>
    </row>
    <row r="78" spans="1:9" ht="30" customHeight="1">
      <c r="A78" s="90" t="str">
        <f>IF(OR(B78&lt;&gt;"",D78&lt;&gt;""),"["&amp;TEXT($B$2,"##")&amp;"-"&amp;TEXT(ROW()-11,"##")&amp;"]","")</f>
        <v>[Post Management Module-67]</v>
      </c>
      <c r="B78" s="90" t="s">
        <v>577</v>
      </c>
      <c r="C78" s="90" t="s">
        <v>571</v>
      </c>
      <c r="D78" s="95" t="s">
        <v>572</v>
      </c>
      <c r="E78" s="184" t="s">
        <v>585</v>
      </c>
      <c r="F78" s="90"/>
      <c r="G78" s="90"/>
      <c r="H78" s="97"/>
      <c r="I78" s="93"/>
    </row>
    <row r="79" spans="1:9" s="160" customFormat="1" ht="30" customHeight="1">
      <c r="A79" s="148" t="str">
        <f t="shared" ref="A79:A80" si="6">IF(OR(B79&lt;&gt;"",D79&lt;&gt;""),"["&amp;TEXT($B$2,"##")&amp;"-"&amp;TEXT(ROW()-11,"##")&amp;"]","")</f>
        <v>[Post Management Module-68]</v>
      </c>
      <c r="B79" s="148" t="s">
        <v>642</v>
      </c>
      <c r="C79" s="148" t="s">
        <v>643</v>
      </c>
      <c r="D79" s="149" t="s">
        <v>644</v>
      </c>
      <c r="E79" s="149" t="s">
        <v>585</v>
      </c>
      <c r="F79" s="148"/>
      <c r="G79" s="148"/>
      <c r="H79" s="159"/>
      <c r="I79" s="152"/>
    </row>
    <row r="80" spans="1:9" s="160" customFormat="1" ht="30" customHeight="1">
      <c r="A80" s="148" t="str">
        <f t="shared" si="6"/>
        <v>[Post Management Module-69]</v>
      </c>
      <c r="B80" s="148" t="s">
        <v>645</v>
      </c>
      <c r="C80" s="148" t="s">
        <v>646</v>
      </c>
      <c r="D80" s="149" t="s">
        <v>644</v>
      </c>
      <c r="E80" s="149" t="s">
        <v>585</v>
      </c>
      <c r="F80" s="148"/>
      <c r="G80" s="148"/>
      <c r="H80" s="159"/>
      <c r="I80" s="152"/>
    </row>
    <row r="81" spans="1:9" s="160" customFormat="1" ht="54.75" customHeight="1">
      <c r="A81" s="90" t="str">
        <f>IF(OR(B81&lt;&gt;"",D81&lt;&gt;""),"["&amp;TEXT($B$2,"##")&amp;"-"&amp;TEXT(ROW()-13,"##")&amp;"]","")</f>
        <v>[Post Management Module-68]</v>
      </c>
      <c r="B81" s="148" t="s">
        <v>427</v>
      </c>
      <c r="C81" s="148" t="s">
        <v>418</v>
      </c>
      <c r="D81" s="149" t="s">
        <v>426</v>
      </c>
      <c r="E81" s="184" t="s">
        <v>585</v>
      </c>
      <c r="F81" s="148"/>
      <c r="G81" s="148"/>
      <c r="H81" s="159"/>
      <c r="I81" s="152"/>
    </row>
    <row r="82" spans="1:9" s="160" customFormat="1" ht="54.75" customHeight="1">
      <c r="A82" s="90" t="str">
        <f>IF(OR(B82&lt;&gt;"",D82&lt;&gt;""),"["&amp;TEXT($B$2,"##")&amp;"-"&amp;TEXT(ROW()-13,"##")&amp;"]","")</f>
        <v>[Post Management Module-69]</v>
      </c>
      <c r="B82" s="148" t="s">
        <v>334</v>
      </c>
      <c r="C82" s="148" t="s">
        <v>420</v>
      </c>
      <c r="D82" s="149" t="s">
        <v>335</v>
      </c>
      <c r="E82" s="184" t="s">
        <v>585</v>
      </c>
      <c r="F82" s="148"/>
      <c r="G82" s="148"/>
      <c r="H82" s="159"/>
      <c r="I82" s="152"/>
    </row>
    <row r="83" spans="1:9" s="160" customFormat="1" ht="54.75" customHeight="1">
      <c r="A83" s="90" t="str">
        <f t="shared" ref="A83:A84" si="7">IF(OR(B83&lt;&gt;"",D83&lt;&gt;""),"["&amp;TEXT($B$2,"##")&amp;"-"&amp;TEXT(ROW()-13,"##")&amp;"]","")</f>
        <v>[Post Management Module-70]</v>
      </c>
      <c r="B83" s="148" t="s">
        <v>336</v>
      </c>
      <c r="C83" s="148" t="s">
        <v>337</v>
      </c>
      <c r="D83" s="149" t="s">
        <v>339</v>
      </c>
      <c r="E83" s="184" t="s">
        <v>585</v>
      </c>
      <c r="F83" s="148"/>
      <c r="G83" s="148"/>
      <c r="H83" s="159"/>
      <c r="I83" s="152"/>
    </row>
    <row r="84" spans="1:9" s="160" customFormat="1" ht="54.75" customHeight="1">
      <c r="A84" s="90" t="str">
        <f t="shared" si="7"/>
        <v>[Post Management Module-71]</v>
      </c>
      <c r="B84" s="148" t="s">
        <v>340</v>
      </c>
      <c r="C84" s="148" t="s">
        <v>341</v>
      </c>
      <c r="D84" s="149" t="s">
        <v>342</v>
      </c>
      <c r="E84" s="184" t="s">
        <v>585</v>
      </c>
      <c r="F84" s="148"/>
      <c r="G84" s="148"/>
      <c r="H84" s="159"/>
      <c r="I84" s="152"/>
    </row>
    <row r="85" spans="1:9" s="160" customFormat="1" ht="26.25" customHeight="1">
      <c r="A85" s="90" t="str">
        <f>IF(OR(B85&lt;&gt;"",D85&lt;&gt;""),"["&amp;TEXT($B$2,"##")&amp;"-"&amp;TEXT(ROW()-13,"##")&amp;"]","")</f>
        <v>[Post Management Module-72]</v>
      </c>
      <c r="B85" s="148" t="s">
        <v>578</v>
      </c>
      <c r="C85" s="148" t="s">
        <v>341</v>
      </c>
      <c r="D85" s="149" t="s">
        <v>579</v>
      </c>
      <c r="E85" s="184" t="s">
        <v>585</v>
      </c>
      <c r="F85" s="148"/>
      <c r="G85" s="148"/>
      <c r="H85" s="159"/>
      <c r="I85" s="152"/>
    </row>
    <row r="88" spans="1:9" ht="27">
      <c r="B88" s="188" t="s">
        <v>584</v>
      </c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3">
      <formula1>$J$2:$J$6</formula1>
      <formula2>0</formula2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7" workbookViewId="0">
      <selection activeCell="B33" sqref="B33"/>
    </sheetView>
  </sheetViews>
  <sheetFormatPr defaultRowHeight="13.5"/>
  <cols>
    <col min="1" max="1" width="9" customWidth="1"/>
    <col min="2" max="2" width="61.75" customWidth="1"/>
    <col min="3" max="3" width="27.25" customWidth="1"/>
  </cols>
  <sheetData>
    <row r="1" spans="1:3" ht="20.25">
      <c r="A1" s="134" t="s">
        <v>61</v>
      </c>
    </row>
    <row r="2" spans="1:3" ht="14.25" thickBot="1"/>
    <row r="3" spans="1:3" ht="14.25">
      <c r="A3" s="135" t="s">
        <v>16</v>
      </c>
      <c r="B3" s="136" t="s">
        <v>62</v>
      </c>
      <c r="C3" s="137" t="s">
        <v>63</v>
      </c>
    </row>
    <row r="4" spans="1:3" s="144" customFormat="1" ht="15">
      <c r="A4" s="143" t="s">
        <v>64</v>
      </c>
      <c r="B4" s="142" t="s">
        <v>311</v>
      </c>
      <c r="C4" s="142"/>
    </row>
    <row r="5" spans="1:3" s="144" customFormat="1" ht="15">
      <c r="A5" s="143" t="s">
        <v>65</v>
      </c>
      <c r="B5" s="142" t="s">
        <v>118</v>
      </c>
      <c r="C5" s="142"/>
    </row>
    <row r="6" spans="1:3" s="144" customFormat="1" ht="15">
      <c r="A6" s="143" t="s">
        <v>66</v>
      </c>
      <c r="B6" s="142" t="s">
        <v>96</v>
      </c>
      <c r="C6" s="142"/>
    </row>
    <row r="7" spans="1:3" s="144" customFormat="1" ht="15">
      <c r="A7" s="143" t="s">
        <v>67</v>
      </c>
      <c r="B7" s="142" t="s">
        <v>494</v>
      </c>
      <c r="C7" s="142"/>
    </row>
    <row r="8" spans="1:3" s="144" customFormat="1" ht="15">
      <c r="A8" s="143" t="s">
        <v>68</v>
      </c>
      <c r="B8" s="142" t="s">
        <v>73</v>
      </c>
      <c r="C8" s="142"/>
    </row>
    <row r="9" spans="1:3" s="144" customFormat="1" ht="15">
      <c r="A9" s="143" t="s">
        <v>69</v>
      </c>
      <c r="B9" s="142" t="s">
        <v>77</v>
      </c>
      <c r="C9" s="142"/>
    </row>
    <row r="10" spans="1:3" s="144" customFormat="1" ht="15">
      <c r="A10" s="143" t="s">
        <v>70</v>
      </c>
      <c r="B10" s="142" t="s">
        <v>312</v>
      </c>
      <c r="C10" s="142"/>
    </row>
    <row r="11" spans="1:3" s="144" customFormat="1" ht="15">
      <c r="A11" s="143" t="s">
        <v>71</v>
      </c>
      <c r="B11" s="142" t="s">
        <v>111</v>
      </c>
      <c r="C11" s="142"/>
    </row>
    <row r="12" spans="1:3" s="144" customFormat="1" ht="15">
      <c r="A12" s="143" t="s">
        <v>72</v>
      </c>
      <c r="B12" s="142" t="s">
        <v>523</v>
      </c>
      <c r="C12" s="142"/>
    </row>
    <row r="13" spans="1:3" s="144" customFormat="1" ht="20.25" customHeight="1">
      <c r="A13" s="143" t="s">
        <v>74</v>
      </c>
      <c r="B13" s="145" t="s">
        <v>182</v>
      </c>
      <c r="C13" s="142"/>
    </row>
    <row r="14" spans="1:3" s="144" customFormat="1" ht="15">
      <c r="A14" s="143" t="s">
        <v>75</v>
      </c>
      <c r="B14" s="142" t="s">
        <v>185</v>
      </c>
      <c r="C14" s="142"/>
    </row>
    <row r="15" spans="1:3" s="144" customFormat="1" ht="15">
      <c r="A15" s="143" t="s">
        <v>76</v>
      </c>
      <c r="B15" s="142" t="s">
        <v>166</v>
      </c>
      <c r="C15" s="142"/>
    </row>
    <row r="16" spans="1:3" s="144" customFormat="1" ht="15">
      <c r="A16" s="143" t="s">
        <v>78</v>
      </c>
      <c r="B16" s="142" t="s">
        <v>170</v>
      </c>
      <c r="C16" s="142"/>
    </row>
    <row r="17" spans="1:3" ht="15">
      <c r="A17" s="143" t="s">
        <v>79</v>
      </c>
      <c r="B17" s="142" t="s">
        <v>188</v>
      </c>
      <c r="C17" s="138"/>
    </row>
    <row r="18" spans="1:3" ht="15" customHeight="1">
      <c r="A18" s="143" t="s">
        <v>80</v>
      </c>
      <c r="B18" s="139" t="s">
        <v>261</v>
      </c>
      <c r="C18" s="138"/>
    </row>
    <row r="19" spans="1:3" ht="15" customHeight="1">
      <c r="A19" s="143" t="s">
        <v>81</v>
      </c>
      <c r="B19" s="139" t="s">
        <v>179</v>
      </c>
      <c r="C19" s="138"/>
    </row>
    <row r="20" spans="1:3" ht="16.5" customHeight="1">
      <c r="A20" s="143" t="s">
        <v>82</v>
      </c>
      <c r="B20" s="139" t="s">
        <v>221</v>
      </c>
      <c r="C20" s="138"/>
    </row>
    <row r="21" spans="1:3" ht="15">
      <c r="A21" s="143" t="s">
        <v>83</v>
      </c>
      <c r="B21" s="140" t="s">
        <v>267</v>
      </c>
      <c r="C21" s="138"/>
    </row>
    <row r="22" spans="1:3" ht="15">
      <c r="A22" s="143" t="s">
        <v>84</v>
      </c>
      <c r="B22" s="138" t="s">
        <v>268</v>
      </c>
      <c r="C22" s="138"/>
    </row>
    <row r="23" spans="1:3" ht="15">
      <c r="A23" s="143" t="s">
        <v>85</v>
      </c>
      <c r="B23" s="138" t="s">
        <v>269</v>
      </c>
      <c r="C23" s="138"/>
    </row>
    <row r="24" spans="1:3" ht="15">
      <c r="A24" s="143" t="s">
        <v>86</v>
      </c>
      <c r="B24" s="138" t="s">
        <v>258</v>
      </c>
      <c r="C24" s="138"/>
    </row>
    <row r="25" spans="1:3" ht="15">
      <c r="A25" s="143" t="s">
        <v>87</v>
      </c>
      <c r="B25" s="138" t="s">
        <v>248</v>
      </c>
      <c r="C25" s="138"/>
    </row>
    <row r="26" spans="1:3" ht="15">
      <c r="A26" s="143" t="s">
        <v>88</v>
      </c>
      <c r="B26" s="138" t="s">
        <v>319</v>
      </c>
      <c r="C26" s="138"/>
    </row>
    <row r="27" spans="1:3" ht="15">
      <c r="A27" s="143" t="s">
        <v>89</v>
      </c>
      <c r="B27" s="138" t="s">
        <v>350</v>
      </c>
      <c r="C27" s="138"/>
    </row>
    <row r="28" spans="1:3" ht="15">
      <c r="A28" s="143" t="s">
        <v>90</v>
      </c>
      <c r="B28" s="138" t="s">
        <v>538</v>
      </c>
      <c r="C28" s="138"/>
    </row>
    <row r="29" spans="1:3" ht="15">
      <c r="A29" s="143" t="s">
        <v>91</v>
      </c>
      <c r="B29" s="138" t="s">
        <v>398</v>
      </c>
      <c r="C29" s="138"/>
    </row>
    <row r="30" spans="1:3" ht="15">
      <c r="A30" s="141" t="s">
        <v>92</v>
      </c>
      <c r="B30" s="138" t="s">
        <v>401</v>
      </c>
      <c r="C30" s="138"/>
    </row>
    <row r="31" spans="1:3" ht="15">
      <c r="A31" s="141" t="s">
        <v>93</v>
      </c>
      <c r="B31" s="138" t="s">
        <v>403</v>
      </c>
      <c r="C31" s="138"/>
    </row>
    <row r="32" spans="1:3" ht="15">
      <c r="A32" s="141" t="s">
        <v>94</v>
      </c>
      <c r="B32" s="138" t="s">
        <v>406</v>
      </c>
      <c r="C32" s="138"/>
    </row>
    <row r="33" spans="1:3" ht="15">
      <c r="A33" s="141" t="s">
        <v>95</v>
      </c>
      <c r="B33" s="138" t="s">
        <v>675</v>
      </c>
      <c r="C33" s="13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1" sqref="H11"/>
    </sheetView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175" t="s">
        <v>41</v>
      </c>
      <c r="C1" s="175"/>
      <c r="D1" s="175"/>
      <c r="E1" s="175"/>
      <c r="F1" s="175"/>
      <c r="G1" s="175"/>
      <c r="H1" s="175"/>
    </row>
    <row r="2" spans="1:8" ht="14.25" customHeight="1">
      <c r="A2" s="98"/>
      <c r="B2" s="98"/>
      <c r="C2" s="99"/>
      <c r="D2" s="99"/>
      <c r="E2" s="99"/>
      <c r="F2" s="99"/>
      <c r="G2" s="99"/>
      <c r="H2" s="100"/>
    </row>
    <row r="3" spans="1:8" ht="12" customHeight="1">
      <c r="B3" s="11" t="s">
        <v>1</v>
      </c>
      <c r="C3" s="168" t="str">
        <f>Cover!C4</f>
        <v>Bookaholic Social Network</v>
      </c>
      <c r="D3" s="168"/>
      <c r="E3" s="173" t="s">
        <v>2</v>
      </c>
      <c r="F3" s="173"/>
      <c r="G3" s="101"/>
      <c r="H3" s="102"/>
    </row>
    <row r="4" spans="1:8" ht="12" customHeight="1">
      <c r="B4" s="11" t="s">
        <v>3</v>
      </c>
      <c r="C4" s="168" t="str">
        <f>Cover!C5</f>
        <v>BSN</v>
      </c>
      <c r="D4" s="168"/>
      <c r="E4" s="173" t="s">
        <v>4</v>
      </c>
      <c r="F4" s="173"/>
      <c r="G4" s="101"/>
      <c r="H4" s="102"/>
    </row>
    <row r="5" spans="1:8" ht="12" customHeight="1">
      <c r="B5" s="103" t="s">
        <v>5</v>
      </c>
      <c r="C5" s="168" t="str">
        <f>C4&amp;"_"&amp;"Test Report"&amp;"_"&amp;"vx.x"</f>
        <v>BSN_Test Report_vx.x</v>
      </c>
      <c r="D5" s="168"/>
      <c r="E5" s="173" t="s">
        <v>6</v>
      </c>
      <c r="F5" s="173"/>
      <c r="G5" s="101"/>
      <c r="H5" s="104" t="s">
        <v>42</v>
      </c>
    </row>
    <row r="6" spans="1:8" ht="21.75" customHeight="1">
      <c r="A6" s="98"/>
      <c r="B6" s="103" t="s">
        <v>43</v>
      </c>
      <c r="C6" s="174" t="s">
        <v>44</v>
      </c>
      <c r="D6" s="174"/>
      <c r="E6" s="174"/>
      <c r="F6" s="174"/>
      <c r="G6" s="174"/>
      <c r="H6" s="174"/>
    </row>
    <row r="7" spans="1:8" ht="14.25" customHeight="1">
      <c r="A7" s="98"/>
      <c r="B7" s="105"/>
      <c r="C7" s="106"/>
      <c r="D7" s="99"/>
      <c r="E7" s="99"/>
      <c r="F7" s="99"/>
      <c r="G7" s="99"/>
      <c r="H7" s="100"/>
    </row>
    <row r="8" spans="1:8">
      <c r="B8" s="105"/>
      <c r="C8" s="106"/>
      <c r="D8" s="99"/>
      <c r="E8" s="99"/>
      <c r="F8" s="99"/>
      <c r="G8" s="99"/>
      <c r="H8" s="100"/>
    </row>
    <row r="9" spans="1:8">
      <c r="A9" s="107"/>
      <c r="B9" s="107"/>
      <c r="C9" s="107"/>
      <c r="D9" s="107"/>
      <c r="E9" s="107"/>
      <c r="F9" s="107"/>
      <c r="G9" s="107"/>
      <c r="H9" s="107"/>
    </row>
    <row r="10" spans="1:8">
      <c r="A10" s="108"/>
      <c r="B10" s="109" t="s">
        <v>16</v>
      </c>
      <c r="C10" s="110" t="s">
        <v>45</v>
      </c>
      <c r="D10" s="111" t="s">
        <v>24</v>
      </c>
      <c r="E10" s="110" t="s">
        <v>26</v>
      </c>
      <c r="F10" s="110" t="s">
        <v>28</v>
      </c>
      <c r="G10" s="112" t="s">
        <v>29</v>
      </c>
      <c r="H10" s="113" t="s">
        <v>46</v>
      </c>
    </row>
    <row r="11" spans="1:8">
      <c r="A11" s="114"/>
      <c r="B11" s="115">
        <v>1</v>
      </c>
      <c r="C11" s="116" t="str">
        <f>'Account Module'!B2</f>
        <v>Account Module</v>
      </c>
      <c r="D11" s="117">
        <f>'Account Module'!A6</f>
        <v>0</v>
      </c>
      <c r="E11" s="117">
        <f>'Account Module'!B6</f>
        <v>0</v>
      </c>
      <c r="F11" s="117">
        <f>'Account Module'!C6</f>
        <v>101</v>
      </c>
      <c r="G11" s="118">
        <f>'Account Module'!D6</f>
        <v>0</v>
      </c>
      <c r="H11" s="119">
        <f>'Account Module'!E6</f>
        <v>101</v>
      </c>
    </row>
    <row r="12" spans="1:8">
      <c r="A12" s="114"/>
      <c r="B12" s="115">
        <v>2</v>
      </c>
      <c r="C12" s="116" t="str">
        <f>'Admin Module'!B2</f>
        <v>Admin module</v>
      </c>
      <c r="D12" s="117">
        <f>'Admin Module'!A6</f>
        <v>0</v>
      </c>
      <c r="E12" s="117">
        <f>'Admin Module'!B6</f>
        <v>0</v>
      </c>
      <c r="F12" s="117">
        <f>'Admin Module'!C6</f>
        <v>57</v>
      </c>
      <c r="G12" s="118">
        <f>'Admin Module'!D6</f>
        <v>0</v>
      </c>
      <c r="H12" s="119">
        <f>'Admin Module'!E6</f>
        <v>57</v>
      </c>
    </row>
    <row r="13" spans="1:8">
      <c r="A13" s="114"/>
      <c r="B13" s="115"/>
      <c r="C13" s="116"/>
      <c r="D13" s="117"/>
      <c r="E13" s="117"/>
      <c r="F13" s="117"/>
      <c r="G13" s="118"/>
      <c r="H13" s="119"/>
    </row>
    <row r="14" spans="1:8">
      <c r="A14" s="114"/>
      <c r="B14" s="120"/>
      <c r="C14" s="121" t="s">
        <v>47</v>
      </c>
      <c r="D14" s="122">
        <f>SUM(D9:D13)</f>
        <v>0</v>
      </c>
      <c r="E14" s="122">
        <f>SUM(E9:E13)</f>
        <v>0</v>
      </c>
      <c r="F14" s="122">
        <f>SUM(F9:F13)</f>
        <v>158</v>
      </c>
      <c r="G14" s="122">
        <f>SUM(G9:G13)</f>
        <v>0</v>
      </c>
      <c r="H14" s="123">
        <f>SUM(H9:H13)</f>
        <v>158</v>
      </c>
    </row>
    <row r="15" spans="1:8">
      <c r="A15" s="107"/>
      <c r="B15" s="124"/>
      <c r="C15" s="107"/>
      <c r="D15" s="125"/>
      <c r="E15" s="126"/>
      <c r="F15" s="126"/>
      <c r="G15" s="126"/>
      <c r="H15" s="126"/>
    </row>
    <row r="16" spans="1:8">
      <c r="A16" s="107"/>
      <c r="B16" s="107"/>
      <c r="C16" s="127" t="s">
        <v>48</v>
      </c>
      <c r="D16" s="107"/>
      <c r="E16" s="128">
        <f>(D14+E14)*100/(H14-G14)</f>
        <v>0</v>
      </c>
      <c r="F16" s="107" t="s">
        <v>49</v>
      </c>
      <c r="G16" s="107"/>
      <c r="H16" s="82"/>
    </row>
    <row r="17" spans="1:8">
      <c r="A17" s="107"/>
      <c r="B17" s="107"/>
      <c r="C17" s="127" t="s">
        <v>50</v>
      </c>
      <c r="D17" s="107"/>
      <c r="E17" s="128">
        <f>D14*100/(H14-G14)</f>
        <v>0</v>
      </c>
      <c r="F17" s="107" t="s">
        <v>49</v>
      </c>
      <c r="G17" s="107"/>
      <c r="H17" s="82"/>
    </row>
    <row r="18" spans="1:8">
      <c r="C18" s="107"/>
      <c r="D18" s="10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Account Module</vt:lpstr>
      <vt:lpstr>Admin Module</vt:lpstr>
      <vt:lpstr>Group Module</vt:lpstr>
      <vt:lpstr>Post Management Module</vt:lpstr>
      <vt:lpstr>Message Rules</vt:lpstr>
      <vt:lpstr>Test Report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description>Updates sheet Cover: Add logo, document code, creator, reviewer/approver._x000d_
Add sheet Test Case List._x000d_
Change Sheet Company, User, Provider to Modules. Add column Inter-test case dependent. Update these sheets._x000d_
Update Test Report_x000d_
</dc:description>
  <cp:lastModifiedBy>abc</cp:lastModifiedBy>
  <dcterms:created xsi:type="dcterms:W3CDTF">2016-12-02T07:01:30Z</dcterms:created>
  <dcterms:modified xsi:type="dcterms:W3CDTF">2016-12-02T18:42:36Z</dcterms:modified>
  <cp:category>BM</cp:category>
</cp:coreProperties>
</file>