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Done\Test Result\"/>
    </mc:Choice>
  </mc:AlternateContent>
  <bookViews>
    <workbookView xWindow="0" yWindow="0" windowWidth="28800" windowHeight="12210" tabRatio="821" activeTab="2"/>
  </bookViews>
  <sheets>
    <sheet name="Cover" sheetId="1" r:id="rId1"/>
    <sheet name="Test case List" sheetId="2" r:id="rId2"/>
    <sheet name="Test Report" sheetId="5" r:id="rId3"/>
    <sheet name="Dispatchers_Function" sheetId="10" r:id="rId4"/>
  </sheets>
  <externalReferences>
    <externalReference r:id="rId5"/>
  </externalReferences>
  <definedNames>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A6" i="10" l="1"/>
  <c r="A30" i="10" l="1"/>
  <c r="A29" i="10"/>
  <c r="A28" i="10"/>
  <c r="A27" i="10"/>
  <c r="A26" i="10"/>
  <c r="A25" i="10"/>
  <c r="A23" i="10"/>
  <c r="A22" i="10" l="1"/>
  <c r="A20" i="10"/>
  <c r="A19" i="10"/>
  <c r="A18" i="10"/>
  <c r="A17" i="10"/>
  <c r="A16" i="10"/>
  <c r="A15" i="10"/>
  <c r="A14" i="10"/>
  <c r="A13" i="10"/>
  <c r="A12" i="10"/>
  <c r="E6" i="10" l="1"/>
  <c r="D6" i="10"/>
  <c r="B6" i="10"/>
  <c r="G11" i="5" l="1"/>
  <c r="E11" i="5"/>
  <c r="D11" i="5"/>
  <c r="D3" i="2"/>
  <c r="D4" i="2"/>
  <c r="G12" i="5" l="1"/>
  <c r="D12" i="5"/>
  <c r="E12" i="5"/>
  <c r="H11" i="5"/>
  <c r="F11" i="5" l="1"/>
  <c r="H12" i="5" l="1"/>
  <c r="F12"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Tsubaki Yukino</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B12" authorId="1" shapeId="0">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<sst xmlns="http://schemas.openxmlformats.org/spreadsheetml/2006/main" count="192" uniqueCount="117">
  <si>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</si>
  <si>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</si>
  <si>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</si>
  <si>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</si>
  <si>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</si>
  <si>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</si>
  <si>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</si>
  <si>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</si>
  <si>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</si>
  <si>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</si>
  <si>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</si>
  <si>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</si>
  <si>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</si>
  <si>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</si>
  <si>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</si>
  <si>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</si>
  <si>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</si>
  <si>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</si>
  <si>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</si>
  <si>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</si>
  <si>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</si>
  <si>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</si>
  <si>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</si>
  <si>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Fail</t>
  </si>
  <si>
    <t>Untested</t>
  </si>
  <si>
    <t>N/A</t>
  </si>
  <si>
    <t>Untesed</t>
  </si>
  <si>
    <t>ID</t>
  </si>
  <si>
    <t>Expected Output</t>
  </si>
  <si>
    <t>Note</t>
  </si>
  <si>
    <t>TEST REPORT</t>
  </si>
  <si>
    <t>Notes</t>
  </si>
  <si>
    <t>Module code</t>
  </si>
  <si>
    <t>Number of  test cases</t>
  </si>
  <si>
    <t>Sub total</t>
  </si>
  <si>
    <t>Test coverage</t>
  </si>
  <si>
    <t>%</t>
  </si>
  <si>
    <t>Test successful coverage</t>
  </si>
  <si>
    <t>1.0</t>
  </si>
  <si>
    <t>A</t>
  </si>
  <si>
    <t>Add new</t>
  </si>
  <si>
    <t>Registered User function</t>
  </si>
  <si>
    <t>Integrating all functions of registered user together then execute test</t>
  </si>
  <si>
    <t>1.The admin page is displayed 
2. Logged in successfully, The "User management" page is displayed</t>
  </si>
  <si>
    <t>1.The admin page is displayed 
2. Data is encoded</t>
  </si>
  <si>
    <t>Execute all Registered User unit test cases and passed</t>
  </si>
  <si>
    <t>Result Chorme version 40</t>
  </si>
  <si>
    <t>Result Firefox version 30</t>
  </si>
  <si>
    <t>Log in</t>
  </si>
  <si>
    <t>Back to Check Report</t>
  </si>
  <si>
    <t>Check requirement</t>
  </si>
  <si>
    <t>Checker</t>
  </si>
  <si>
    <t>Check Case Description</t>
  </si>
  <si>
    <t>Check Case Procedure</t>
  </si>
  <si>
    <t>Inter-Check case Dependence</t>
  </si>
  <si>
    <t>Check date</t>
  </si>
  <si>
    <t>Check Logout button</t>
  </si>
  <si>
    <t>1. Enter the dispatchers page</t>
  </si>
  <si>
    <t>Check viewing "Đăng Nhập" form</t>
  </si>
  <si>
    <t>Check "Đăng Nhập" button</t>
  </si>
  <si>
    <t>[Admin_Đăng Nhập-2]</t>
  </si>
  <si>
    <t>[Admin_Đăng Nhập-7]</t>
  </si>
  <si>
    <t>Check "Tên Đăng Nhập" textbox</t>
  </si>
  <si>
    <t>1.The admin page is displayed 
2. Pointer is flickered in "Tên Đăng Nhập" textbox</t>
  </si>
  <si>
    <t>1.The dispatcher Đăng Nhập page  is displayed with the following informaion:
- "Tên Đăng Nhập" field
- "Mật Khẩu" field</t>
  </si>
  <si>
    <t>1.The admin page is displayed 
2. Display error message
"The Tên Đăng Nhập field is required" below the Tên Đăng Nhập textbox
"The Mật Khẩu field is required" below the Mật Khẩu textbox</t>
  </si>
  <si>
    <t>Check "Mật Khẩu" textbox</t>
  </si>
  <si>
    <t>1.The admin page is displayed 
2. Pointer is flickered in "Mật Khẩu" textbox</t>
  </si>
  <si>
    <t>Verify that Mật Khẩu is encoded</t>
  </si>
  <si>
    <t>When user input correct Tên Đăng Nhập and Mật Khẩu</t>
  </si>
  <si>
    <t>1. Enter the dispatchers page
2. Click on "Đăng Nhập" button</t>
  </si>
  <si>
    <t>1. Enter the dispatchers page
2. Click "Tên Đăng Nhập" field</t>
  </si>
  <si>
    <t>1. Enter the dispatchers page
2. Click "Mật Khẩu" field</t>
  </si>
  <si>
    <t>1. Enter the dispatchers page
2. Input data to "Mật Khẩu" field</t>
  </si>
  <si>
    <t>1. Enter the dispatchers page
2. Input Tên Đăng Nhập and Mật Khẩu, then click "Đăng Nhập" button</t>
  </si>
  <si>
    <t>1. Enter the dispatchers page
2. Input Tên Đăng Nhập "dispatcher" Mật Khẩu "dispatcher", then click "Đăng Nhập" button</t>
  </si>
  <si>
    <t>1. Enter the dispatchers page
2. Input Tên Đăng Nhập "dispatchers" and Mật Khẩu "fsdfs", then click "Đăng Nhập" button</t>
  </si>
  <si>
    <t>When user input correct Tên Đăng Nhập and sai Mật Khẩu</t>
  </si>
  <si>
    <t>When user input sai Tên Đăng Nhập and correct Mật Khẩu</t>
  </si>
  <si>
    <t>When user input sai Tên Đăng Nhập and sai Mật Khẩu</t>
  </si>
  <si>
    <t>1. Enter the dispatchers page
2. Input sai Tên Đăng Nhập "fsdfsd" and Mật Khẩu "123456789", then click "Đăng Nhập" button</t>
  </si>
  <si>
    <t>Dispatchers</t>
  </si>
  <si>
    <t>Check Dispatcher view</t>
  </si>
  <si>
    <t>Dispatcher Common module</t>
  </si>
  <si>
    <t>1.The admin page is displayed 
2. Display error message "Tên Đăng Nhập hoặc Mật Khẩu sai"</t>
  </si>
  <si>
    <t xml:space="preserve">1. Admin Page is displayed with the following list:
- Header
- Right Side bar:
+ Trường hợp cấp cứu
+ Button Đội Cứu Thương(default)
+ Button Đang Đợi
+ List of ambulance team (default)
+ List of waiting cases
- Center
+) Name of dispatcher
+) Map show the position of 115 center and current position of ambulance car
- Left Side bar
+) The dashboard of dispatchers
</t>
  </si>
  <si>
    <t xml:space="preserve">1. Enter the dispatchers page
2. Click logout button </t>
  </si>
  <si>
    <t xml:space="preserve">1. Admin Page is displayed
2. Login Page is displayed
</t>
  </si>
  <si>
    <t xml:space="preserve">Dispatcher Dashboard module </t>
  </si>
  <si>
    <t>Check button [Điều phối xe]</t>
  </si>
  <si>
    <t>1. Enter the dispatchers page and login the dispatchers dashboard
2. Input nothing at the caller forms and click button [Điều phối]</t>
  </si>
  <si>
    <t>1. Enter the dispatchers page and login the dispatchers dashboard
2. Display messege: Không có nạn nhân để điều phối</t>
  </si>
  <si>
    <t>1. Enter the dispatchers page and login the dispatchers dashboard
2. Input number of the callers and click [Điều phối]</t>
  </si>
  <si>
    <t xml:space="preserve">1. Admin Page is displayed
2. Display messege: Đang nối xe 
</t>
  </si>
  <si>
    <t xml:space="preserve">1. Enter the dispatchers page and login the dispatchers dashboard
2. Input number of the callers and click [Hủy] </t>
  </si>
  <si>
    <t xml:space="preserve">1. Admin Page is displayed
2. Display messege: Đã hủy xe
</t>
  </si>
  <si>
    <t xml:space="preserve">Check button tab [Đội cứu thương] </t>
  </si>
  <si>
    <t xml:space="preserve">1. Enter the dispatchers page and login the dispatchers dashboard
2. Click on tab [Đội cứu thương]  </t>
  </si>
  <si>
    <t xml:space="preserve">1. Admin Page is displayed
2. Show the list of ambulance
</t>
  </si>
  <si>
    <t xml:space="preserve">1. Enter the dispatchers page and login the dispatchers dashboard
2. Click on tab [Đội cứu thương] , click on an ambulance </t>
  </si>
  <si>
    <t>1. Admin Page is displayed
2. Show the list of ambulance
3. Show the current position of ambulance</t>
  </si>
  <si>
    <t>1. Admin Page is displayed
2. Show the list of ambulance
3. If the ambulance on the way to do the task, show the information of caller at the caller form</t>
  </si>
  <si>
    <t>Number of test cases</t>
  </si>
  <si>
    <t>First Aid</t>
  </si>
  <si>
    <t>AnNP</t>
  </si>
  <si>
    <t>HungDH</t>
  </si>
  <si>
    <t>FAVN</t>
  </si>
  <si>
    <t>Dispatchers_Function</t>
  </si>
  <si>
    <t>Dispatcher_Function</t>
  </si>
  <si>
    <t>AnNPSE03118</t>
  </si>
  <si>
    <t xml:space="preserve">First Aid </t>
  </si>
  <si>
    <t>Dispatchers_Intergration TestCases_v1_EN</t>
  </si>
  <si>
    <t>Dispatcher_function</t>
  </si>
  <si>
    <t>This check cases were created to Check integration between Login with all functions and all functions together</t>
  </si>
  <si>
    <t>AnNPSe03118</t>
  </si>
  <si>
    <t>Đàm Huy Hùng</t>
  </si>
  <si>
    <t xml:space="preserve">List enviroment requires in this system
1 Browser: Google Chrome 40, Mozzila Firefox 30
2. Operation System: Window 8.1 Professional 64 bit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</si>
</sst>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8">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b/>
      <sz val="10"/>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66FFFF"/>
        <bgColor indexed="41"/>
      </patternFill>
    </fill>
    <fill>
      <patternFill patternType="solid">
        <fgColor rgb="FF66FFFF"/>
        <bgColor indexed="64"/>
      </patternFill>
    </fill>
  </fills>
  <borders count="3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right style="thin">
        <color indexed="64"/>
      </right>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14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8"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0" xfId="2" applyFont="1" applyFill="1" applyAlignment="1"/>
    <xf numFmtId="0" fontId="12" fillId="2" borderId="0" xfId="2" applyFont="1" applyFill="1" applyAlignment="1"/>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2" xfId="4" applyFont="1" applyFill="1" applyBorder="1" applyAlignment="1">
      <alignment vertical="top" wrapText="1"/>
    </xf>
    <xf numFmtId="0" fontId="18" fillId="2" borderId="25" xfId="2" applyNumberFormat="1" applyFont="1" applyFill="1" applyBorder="1" applyAlignment="1">
      <alignment horizontal="center" vertical="center"/>
    </xf>
    <xf numFmtId="0" fontId="3" fillId="2" borderId="0" xfId="2" applyNumberFormat="1" applyFont="1" applyFill="1"/>
    <xf numFmtId="0" fontId="0" fillId="7" borderId="0" xfId="0" applyFill="1"/>
    <xf numFmtId="0" fontId="24" fillId="6" borderId="19" xfId="1" applyFont="1" applyFill="1" applyBorder="1" applyAlignment="1"/>
    <xf numFmtId="0" fontId="18" fillId="6" borderId="19" xfId="0" applyFont="1" applyFill="1" applyBorder="1" applyAlignment="1">
      <alignment wrapText="1"/>
    </xf>
    <xf numFmtId="0" fontId="3" fillId="6" borderId="19" xfId="0" applyFont="1" applyFill="1" applyBorder="1" applyAlignment="1">
      <alignment wrapText="1"/>
    </xf>
    <xf numFmtId="0" fontId="14" fillId="6" borderId="23" xfId="4" applyFont="1" applyFill="1" applyBorder="1" applyAlignment="1">
      <alignment horizontal="left" wrapText="1"/>
    </xf>
    <xf numFmtId="0" fontId="14" fillId="6" borderId="24" xfId="4" applyFont="1" applyFill="1" applyBorder="1" applyAlignment="1">
      <alignment horizontal="left" wrapText="1"/>
    </xf>
    <xf numFmtId="0" fontId="12" fillId="6" borderId="2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9" fillId="3" borderId="26" xfId="0" applyNumberFormat="1" applyFont="1" applyFill="1" applyBorder="1" applyAlignment="1">
      <alignment horizontal="center"/>
    </xf>
    <xf numFmtId="0" fontId="3" fillId="2" borderId="27" xfId="0" applyNumberFormat="1" applyFont="1" applyFill="1" applyBorder="1" applyAlignment="1">
      <alignment horizontal="center"/>
    </xf>
    <xf numFmtId="0" fontId="19" fillId="3" borderId="28"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6" borderId="1" xfId="4" applyFont="1" applyFill="1" applyBorder="1" applyAlignment="1">
      <alignment vertical="top" wrapText="1"/>
    </xf>
    <xf numFmtId="0" fontId="14" fillId="8" borderId="32" xfId="4" applyFont="1" applyFill="1" applyBorder="1" applyAlignment="1">
      <alignment horizontal="left" vertical="center"/>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2" fillId="2" borderId="22" xfId="7" applyFont="1" applyFill="1" applyBorder="1" applyAlignment="1">
      <alignment horizontal="left" vertical="top" wrapText="1"/>
    </xf>
    <xf numFmtId="0" fontId="3" fillId="7" borderId="22" xfId="0" applyFont="1" applyFill="1" applyBorder="1"/>
    <xf numFmtId="0" fontId="3" fillId="7" borderId="22" xfId="0" applyFont="1" applyFill="1" applyBorder="1" applyAlignment="1">
      <alignment vertical="top" wrapText="1"/>
    </xf>
    <xf numFmtId="0" fontId="22"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6" fillId="0" borderId="7" xfId="1" applyBorder="1"/>
    <xf numFmtId="0" fontId="7" fillId="2" borderId="2" xfId="0" applyFont="1" applyFill="1" applyBorder="1" applyAlignment="1">
      <alignment horizontal="left"/>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5" borderId="0" xfId="4" applyFont="1" applyFill="1" applyBorder="1" applyAlignment="1">
      <alignment horizontal="left" vertical="center"/>
    </xf>
    <xf numFmtId="0" fontId="14" fillId="5" borderId="33" xfId="4" applyFont="1" applyFill="1" applyBorder="1" applyAlignment="1">
      <alignment horizontal="left" vertical="center"/>
    </xf>
    <xf numFmtId="0" fontId="27" fillId="9" borderId="22" xfId="0" applyFont="1" applyFill="1" applyBorder="1" applyAlignment="1">
      <alignment horizontal="left" vertical="top" wrapText="1"/>
    </xf>
    <xf numFmtId="0" fontId="8" fillId="6" borderId="29" xfId="4" applyFont="1" applyFill="1" applyBorder="1" applyAlignment="1">
      <alignment horizontal="left" wrapText="1"/>
    </xf>
    <xf numFmtId="0" fontId="8" fillId="6" borderId="30" xfId="4" applyFont="1" applyFill="1" applyBorder="1" applyAlignment="1">
      <alignment horizontal="left" wrapText="1"/>
    </xf>
    <xf numFmtId="0" fontId="12" fillId="6" borderId="29" xfId="0" applyFont="1" applyFill="1" applyBorder="1" applyAlignment="1">
      <alignment horizontal="center" vertical="center" wrapText="1"/>
    </xf>
    <xf numFmtId="0" fontId="18" fillId="2" borderId="31"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F14" sqref="F14"/>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30" t="s">
        <v>0</v>
      </c>
      <c r="D2" s="130"/>
      <c r="E2" s="130"/>
      <c r="F2" s="130"/>
      <c r="G2" s="130"/>
    </row>
    <row r="3" spans="1:7">
      <c r="B3" s="6"/>
      <c r="C3" s="7"/>
      <c r="F3" s="8"/>
    </row>
    <row r="4" spans="1:7" ht="14.25" customHeight="1">
      <c r="B4" s="9" t="s">
        <v>1</v>
      </c>
      <c r="C4" s="131" t="s">
        <v>110</v>
      </c>
      <c r="D4" s="131"/>
      <c r="E4" s="131"/>
      <c r="F4" s="129" t="s">
        <v>2</v>
      </c>
      <c r="G4" s="10" t="s">
        <v>114</v>
      </c>
    </row>
    <row r="5" spans="1:7" ht="14.25" customHeight="1">
      <c r="B5" s="9" t="s">
        <v>3</v>
      </c>
      <c r="C5" s="131" t="s">
        <v>106</v>
      </c>
      <c r="D5" s="131"/>
      <c r="E5" s="131"/>
      <c r="F5" s="129" t="s">
        <v>4</v>
      </c>
      <c r="G5" s="10" t="s">
        <v>115</v>
      </c>
    </row>
    <row r="6" spans="1:7" ht="15.75" customHeight="1">
      <c r="B6" s="132" t="s">
        <v>5</v>
      </c>
      <c r="C6" s="133" t="s">
        <v>111</v>
      </c>
      <c r="D6" s="133"/>
      <c r="E6" s="133"/>
      <c r="F6" s="129" t="s">
        <v>6</v>
      </c>
      <c r="G6" s="82">
        <v>42655</v>
      </c>
    </row>
    <row r="7" spans="1:7" ht="13.5" customHeight="1">
      <c r="B7" s="132"/>
      <c r="C7" s="133"/>
      <c r="D7" s="133"/>
      <c r="E7" s="133"/>
      <c r="F7" s="129" t="s">
        <v>7</v>
      </c>
      <c r="G7" s="115" t="s">
        <v>38</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3">
        <v>42305</v>
      </c>
      <c r="C12" s="84" t="s">
        <v>38</v>
      </c>
      <c r="D12" s="85"/>
      <c r="E12" s="85" t="s">
        <v>39</v>
      </c>
      <c r="F12" s="99" t="s">
        <v>40</v>
      </c>
      <c r="G12" s="22"/>
    </row>
    <row r="13" spans="1:7" s="19" customFormat="1" ht="21.75" customHeight="1">
      <c r="B13" s="83"/>
      <c r="C13" s="84"/>
      <c r="D13" s="21"/>
      <c r="E13" s="85"/>
      <c r="F13" s="21"/>
      <c r="G13" s="24"/>
    </row>
    <row r="14" spans="1:7" s="19" customFormat="1" ht="19.5" customHeight="1">
      <c r="B14" s="83"/>
      <c r="C14" s="84"/>
      <c r="D14" s="21"/>
      <c r="E14" s="85"/>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D5" sqref="D5:F5"/>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36" t="s">
        <v>1</v>
      </c>
      <c r="C3" s="136"/>
      <c r="D3" s="137" t="str">
        <f>Cover!C4</f>
        <v xml:space="preserve">First Aid </v>
      </c>
      <c r="E3" s="137"/>
      <c r="F3" s="137"/>
    </row>
    <row r="4" spans="2:6">
      <c r="B4" s="136" t="s">
        <v>3</v>
      </c>
      <c r="C4" s="136"/>
      <c r="D4" s="137" t="str">
        <f>Cover!C5</f>
        <v>FAVN</v>
      </c>
      <c r="E4" s="137"/>
      <c r="F4" s="137"/>
    </row>
    <row r="5" spans="2:6" s="35" customFormat="1" ht="72" customHeight="1">
      <c r="B5" s="134" t="s">
        <v>15</v>
      </c>
      <c r="C5" s="134"/>
      <c r="D5" s="135" t="s">
        <v>116</v>
      </c>
      <c r="E5" s="135"/>
      <c r="F5" s="13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41</v>
      </c>
      <c r="D9" s="128" t="s">
        <v>112</v>
      </c>
      <c r="E9" s="97" t="s">
        <v>42</v>
      </c>
      <c r="F9" s="96" t="s">
        <v>45</v>
      </c>
    </row>
    <row r="10" spans="2:6" ht="13.5">
      <c r="B10" s="46"/>
      <c r="C10" s="47"/>
      <c r="D10" s="86"/>
      <c r="E10" s="48"/>
      <c r="F10" s="49"/>
    </row>
    <row r="11" spans="2:6" ht="13.5">
      <c r="B11" s="46"/>
      <c r="C11" s="47"/>
      <c r="D11" s="86"/>
      <c r="E11" s="48"/>
      <c r="F11" s="49"/>
    </row>
    <row r="12" spans="2:6" ht="13.5">
      <c r="B12" s="46"/>
      <c r="C12" s="47"/>
      <c r="D12" s="94"/>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51"/>
      <c r="C19" s="52"/>
      <c r="D19" s="53"/>
      <c r="E19" s="53"/>
      <c r="F19" s="54"/>
    </row>
  </sheetData>
  <mergeCells count="6">
    <mergeCell ref="B5:C5"/>
    <mergeCell ref="D5:F5"/>
    <mergeCell ref="B3:C3"/>
    <mergeCell ref="D3:F3"/>
    <mergeCell ref="B4:C4"/>
    <mergeCell ref="D4:F4"/>
  </mergeCells>
  <phoneticPr fontId="0" type="noConversion"/>
  <hyperlinks>
    <hyperlink ref="D9" location="Dispatchers_Function!A1" display="Dispatcher_function"/>
    <hyperlink ref="D10"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E41" sqref="E4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0" t="s">
        <v>30</v>
      </c>
      <c r="C1" s="140"/>
      <c r="D1" s="140"/>
      <c r="E1" s="140"/>
      <c r="F1" s="140"/>
      <c r="G1" s="140"/>
      <c r="H1" s="140"/>
    </row>
    <row r="2" spans="1:8" ht="14.25" customHeight="1">
      <c r="A2" s="58"/>
      <c r="B2" s="58"/>
      <c r="C2" s="59"/>
      <c r="D2" s="59"/>
      <c r="E2" s="59"/>
      <c r="F2" s="59"/>
      <c r="G2" s="59"/>
      <c r="H2" s="60"/>
    </row>
    <row r="3" spans="1:8" ht="12" customHeight="1">
      <c r="B3" s="11" t="s">
        <v>1</v>
      </c>
      <c r="C3" s="137" t="s">
        <v>103</v>
      </c>
      <c r="D3" s="137"/>
      <c r="E3" s="138" t="s">
        <v>2</v>
      </c>
      <c r="F3" s="138"/>
      <c r="G3" s="10" t="s">
        <v>104</v>
      </c>
      <c r="H3" s="61"/>
    </row>
    <row r="4" spans="1:8" ht="12" customHeight="1">
      <c r="B4" s="11" t="s">
        <v>3</v>
      </c>
      <c r="C4" s="137" t="s">
        <v>106</v>
      </c>
      <c r="D4" s="137"/>
      <c r="E4" s="138" t="s">
        <v>4</v>
      </c>
      <c r="F4" s="138"/>
      <c r="G4" s="10" t="s">
        <v>105</v>
      </c>
      <c r="H4" s="61"/>
    </row>
    <row r="5" spans="1:8" ht="12" customHeight="1">
      <c r="B5" s="62" t="s">
        <v>5</v>
      </c>
      <c r="C5" s="137" t="s">
        <v>107</v>
      </c>
      <c r="D5" s="137"/>
      <c r="E5" s="138" t="s">
        <v>6</v>
      </c>
      <c r="F5" s="138"/>
      <c r="G5" s="98"/>
      <c r="H5" s="63"/>
    </row>
    <row r="6" spans="1:8" ht="21.75" customHeight="1">
      <c r="A6" s="58"/>
      <c r="B6" s="62" t="s">
        <v>31</v>
      </c>
      <c r="C6" s="139"/>
      <c r="D6" s="139"/>
      <c r="E6" s="139"/>
      <c r="F6" s="139"/>
      <c r="G6" s="139"/>
      <c r="H6" s="139"/>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12" t="s">
        <v>16</v>
      </c>
      <c r="C10" s="68" t="s">
        <v>32</v>
      </c>
      <c r="D10" s="69" t="s">
        <v>22</v>
      </c>
      <c r="E10" s="68" t="s">
        <v>23</v>
      </c>
      <c r="F10" s="68" t="s">
        <v>24</v>
      </c>
      <c r="G10" s="68" t="s">
        <v>25</v>
      </c>
      <c r="H10" s="70" t="s">
        <v>33</v>
      </c>
    </row>
    <row r="11" spans="1:8" ht="14.25">
      <c r="A11" s="71"/>
      <c r="B11" s="113">
        <v>2</v>
      </c>
      <c r="C11" s="128" t="s">
        <v>108</v>
      </c>
      <c r="D11" s="72">
        <f>Dispatchers_Function!A6</f>
        <v>32</v>
      </c>
      <c r="E11" s="72">
        <f>Dispatchers_Function!B6</f>
        <v>4</v>
      </c>
      <c r="F11" s="72">
        <f>Dispatchers_Function!C6</f>
        <v>0</v>
      </c>
      <c r="G11" s="72">
        <f>Dispatchers_Function!D6</f>
        <v>0</v>
      </c>
      <c r="H11" s="73">
        <f>Dispatchers_Function!E6</f>
        <v>36</v>
      </c>
    </row>
    <row r="12" spans="1:8">
      <c r="A12" s="71"/>
      <c r="B12" s="114"/>
      <c r="C12" s="74" t="s">
        <v>34</v>
      </c>
      <c r="D12" s="75">
        <f>SUM(D9:D11)</f>
        <v>32</v>
      </c>
      <c r="E12" s="75">
        <f>SUM(E9:E11)</f>
        <v>4</v>
      </c>
      <c r="F12" s="75">
        <f>SUM(F9:F11)</f>
        <v>0</v>
      </c>
      <c r="G12" s="75">
        <f>SUM(G9:G11)</f>
        <v>0</v>
      </c>
      <c r="H12" s="76">
        <f>SUM(H9:H11)</f>
        <v>36</v>
      </c>
    </row>
    <row r="13" spans="1:8">
      <c r="A13" s="66"/>
      <c r="B13" s="77"/>
      <c r="C13" s="66"/>
      <c r="D13" s="78"/>
      <c r="E13" s="79"/>
      <c r="F13" s="79"/>
      <c r="G13" s="79"/>
      <c r="H13" s="79"/>
    </row>
    <row r="14" spans="1:8">
      <c r="A14" s="66"/>
      <c r="B14" s="66"/>
      <c r="C14" s="80" t="s">
        <v>35</v>
      </c>
      <c r="D14" s="66"/>
      <c r="E14" s="81">
        <v>98</v>
      </c>
      <c r="F14" s="66" t="s">
        <v>36</v>
      </c>
      <c r="G14" s="66"/>
      <c r="H14" s="55"/>
    </row>
    <row r="15" spans="1:8">
      <c r="A15" s="66"/>
      <c r="B15" s="66"/>
      <c r="C15" s="80" t="s">
        <v>37</v>
      </c>
      <c r="D15" s="66"/>
      <c r="E15" s="81">
        <v>97</v>
      </c>
      <c r="F15" s="66" t="s">
        <v>36</v>
      </c>
      <c r="G15" s="66"/>
      <c r="H15" s="55"/>
    </row>
    <row r="16" spans="1:8">
      <c r="C16" s="66"/>
      <c r="D16" s="66"/>
    </row>
  </sheetData>
  <mergeCells count="8">
    <mergeCell ref="C5:D5"/>
    <mergeCell ref="E5:F5"/>
    <mergeCell ref="C6:H6"/>
    <mergeCell ref="B1:H1"/>
    <mergeCell ref="C3:D3"/>
    <mergeCell ref="E3:F3"/>
    <mergeCell ref="C4:D4"/>
    <mergeCell ref="E4:F4"/>
  </mergeCells>
  <phoneticPr fontId="0" type="noConversion"/>
  <hyperlinks>
    <hyperlink ref="C11" location="'Test Report'!A1" display="Dispatch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4" zoomScale="115" zoomScaleNormal="115" workbookViewId="0">
      <selection activeCell="B3" sqref="B3:G3"/>
    </sheetView>
  </sheetViews>
  <sheetFormatPr defaultColWidth="15.25" defaultRowHeight="13.5" customHeight="1"/>
  <cols>
    <col min="1" max="1" width="18.25" style="102" customWidth="1"/>
    <col min="2" max="2" width="42.125" style="91" customWidth="1"/>
    <col min="3" max="3" width="33" style="91" customWidth="1"/>
    <col min="4" max="4" width="30.625" style="91" customWidth="1"/>
    <col min="5" max="5" width="15.25" style="91" customWidth="1"/>
    <col min="6" max="6" width="9.25" style="91" customWidth="1"/>
    <col min="7" max="7" width="7.375" style="91" customWidth="1"/>
    <col min="8" max="8" width="15.25" style="93" customWidth="1"/>
    <col min="9" max="9" width="15.25" style="91" customWidth="1"/>
    <col min="10" max="10" width="15.25" style="92" hidden="1" customWidth="1"/>
    <col min="11" max="11" width="15.25" style="91" customWidth="1"/>
    <col min="12" max="16" width="15.25" style="91"/>
    <col min="17" max="17" width="0" style="91" hidden="1" customWidth="1"/>
    <col min="18" max="16384" width="15.25" style="91"/>
  </cols>
  <sheetData>
    <row r="1" spans="1:10" s="103" customFormat="1" ht="15" thickBot="1">
      <c r="A1" s="104" t="s">
        <v>49</v>
      </c>
      <c r="B1" s="105"/>
      <c r="C1" s="105"/>
      <c r="D1" s="105"/>
      <c r="E1" s="105"/>
      <c r="F1" s="105"/>
      <c r="G1" s="106"/>
    </row>
    <row r="2" spans="1:10" s="103" customFormat="1" ht="14.25">
      <c r="A2" s="107" t="s">
        <v>21</v>
      </c>
      <c r="B2" s="144" t="s">
        <v>81</v>
      </c>
      <c r="C2" s="144"/>
      <c r="D2" s="144"/>
      <c r="E2" s="144"/>
      <c r="F2" s="144"/>
      <c r="G2" s="144"/>
      <c r="J2" s="87" t="s">
        <v>22</v>
      </c>
    </row>
    <row r="3" spans="1:10" s="103" customFormat="1" ht="15" customHeight="1">
      <c r="A3" s="108" t="s">
        <v>50</v>
      </c>
      <c r="B3" s="144" t="s">
        <v>113</v>
      </c>
      <c r="C3" s="144"/>
      <c r="D3" s="144"/>
      <c r="E3" s="144"/>
      <c r="F3" s="144"/>
      <c r="G3" s="144"/>
      <c r="J3" s="87" t="s">
        <v>23</v>
      </c>
    </row>
    <row r="4" spans="1:10" s="103" customFormat="1" ht="14.25">
      <c r="A4" s="107" t="s">
        <v>51</v>
      </c>
      <c r="B4" s="145" t="s">
        <v>109</v>
      </c>
      <c r="C4" s="145"/>
      <c r="D4" s="145"/>
      <c r="E4" s="145"/>
      <c r="F4" s="145"/>
      <c r="G4" s="145"/>
      <c r="J4" s="88"/>
    </row>
    <row r="5" spans="1:10" s="103" customFormat="1" ht="14.25">
      <c r="A5" s="109" t="s">
        <v>22</v>
      </c>
      <c r="B5" s="110" t="s">
        <v>23</v>
      </c>
      <c r="C5" s="110" t="s">
        <v>24</v>
      </c>
      <c r="D5" s="111" t="s">
        <v>25</v>
      </c>
      <c r="E5" s="146" t="s">
        <v>102</v>
      </c>
      <c r="F5" s="146"/>
      <c r="G5" s="146"/>
      <c r="J5" s="87" t="s">
        <v>26</v>
      </c>
    </row>
    <row r="6" spans="1:10" s="103" customFormat="1" ht="15" thickBot="1">
      <c r="A6" s="101">
        <f>COUNTIF(F11:G264,"Pass")+2</f>
        <v>32</v>
      </c>
      <c r="B6" s="89">
        <f>COUNTIF(F11:G711,"Fail")</f>
        <v>4</v>
      </c>
      <c r="C6" s="89"/>
      <c r="D6" s="90">
        <f>COUNTIF(F11:G711,"N/A")</f>
        <v>0</v>
      </c>
      <c r="E6" s="147">
        <f>COUNTA(A12:A30)*2-2</f>
        <v>36</v>
      </c>
      <c r="F6" s="147"/>
      <c r="G6" s="147"/>
      <c r="J6" s="87" t="s">
        <v>25</v>
      </c>
    </row>
    <row r="7" spans="1:10" s="103" customFormat="1" ht="14.25">
      <c r="A7" s="125"/>
      <c r="B7" s="126"/>
      <c r="C7" s="126"/>
      <c r="D7" s="126"/>
      <c r="E7" s="127"/>
      <c r="F7" s="127"/>
      <c r="G7" s="127"/>
      <c r="J7" s="87"/>
    </row>
    <row r="8" spans="1:10" s="103" customFormat="1" ht="14.25">
      <c r="A8" s="125"/>
      <c r="B8" s="126"/>
      <c r="C8" s="126"/>
      <c r="D8" s="126"/>
      <c r="E8" s="127"/>
      <c r="F8" s="127"/>
      <c r="G8" s="127"/>
      <c r="J8" s="87"/>
    </row>
    <row r="9" spans="1:10" s="103" customFormat="1"/>
    <row r="10" spans="1:10" s="103" customFormat="1" ht="51.75" customHeight="1">
      <c r="A10" s="56" t="s">
        <v>27</v>
      </c>
      <c r="B10" s="56" t="s">
        <v>52</v>
      </c>
      <c r="C10" s="56" t="s">
        <v>53</v>
      </c>
      <c r="D10" s="56" t="s">
        <v>28</v>
      </c>
      <c r="E10" s="57" t="s">
        <v>54</v>
      </c>
      <c r="F10" s="57" t="s">
        <v>46</v>
      </c>
      <c r="G10" s="57" t="s">
        <v>47</v>
      </c>
      <c r="H10" s="57" t="s">
        <v>55</v>
      </c>
      <c r="I10" s="56" t="s">
        <v>29</v>
      </c>
    </row>
    <row r="11" spans="1:10" s="103" customFormat="1" ht="14.25" customHeight="1">
      <c r="A11" s="117"/>
      <c r="B11" s="143" t="s">
        <v>48</v>
      </c>
      <c r="C11" s="143"/>
      <c r="D11" s="143"/>
      <c r="E11" s="143"/>
      <c r="F11" s="143"/>
      <c r="G11" s="143"/>
      <c r="H11" s="143"/>
      <c r="I11" s="143"/>
    </row>
    <row r="12" spans="1:10" s="95" customFormat="1" ht="24.95" customHeight="1">
      <c r="A12" s="116" t="str">
        <f>IF(OR(B12&lt;&gt;"",D12&lt;&gt;""),"["&amp;TEXT($B$2,"##")&amp;"-"&amp;TEXT(ROW()-10,"##")&amp;"]","")</f>
        <v>[Dispatchers-2]</v>
      </c>
      <c r="B12" s="100" t="s">
        <v>58</v>
      </c>
      <c r="C12" s="100" t="s">
        <v>57</v>
      </c>
      <c r="D12" s="100" t="s">
        <v>64</v>
      </c>
      <c r="E12" s="118"/>
      <c r="F12" s="100" t="s">
        <v>22</v>
      </c>
      <c r="G12" s="100" t="s">
        <v>22</v>
      </c>
      <c r="H12" s="121"/>
      <c r="I12" s="119"/>
    </row>
    <row r="13" spans="1:10" s="95" customFormat="1" ht="24.95" customHeight="1">
      <c r="A13" s="116" t="str">
        <f t="shared" ref="A13:A20" si="0">IF(OR(B13&lt;&gt;"",D13&lt;&gt;""),"["&amp;TEXT($B$2,"##")&amp;"-"&amp;TEXT(ROW()-10,"##")&amp;"]","")</f>
        <v>[Dispatchers-3]</v>
      </c>
      <c r="B13" s="100" t="s">
        <v>59</v>
      </c>
      <c r="C13" s="100" t="s">
        <v>70</v>
      </c>
      <c r="D13" s="100" t="s">
        <v>65</v>
      </c>
      <c r="E13" s="120" t="s">
        <v>60</v>
      </c>
      <c r="F13" s="100" t="s">
        <v>22</v>
      </c>
      <c r="G13" s="100" t="s">
        <v>22</v>
      </c>
      <c r="H13" s="121"/>
      <c r="I13" s="121"/>
    </row>
    <row r="14" spans="1:10" s="95" customFormat="1" ht="24.95" customHeight="1">
      <c r="A14" s="116" t="str">
        <f t="shared" si="0"/>
        <v>[Dispatchers-4]</v>
      </c>
      <c r="B14" s="100" t="s">
        <v>62</v>
      </c>
      <c r="C14" s="100" t="s">
        <v>71</v>
      </c>
      <c r="D14" s="100" t="s">
        <v>63</v>
      </c>
      <c r="E14" s="120" t="s">
        <v>60</v>
      </c>
      <c r="F14" s="100" t="s">
        <v>22</v>
      </c>
      <c r="G14" s="100" t="s">
        <v>22</v>
      </c>
      <c r="H14" s="121"/>
      <c r="I14" s="121"/>
    </row>
    <row r="15" spans="1:10" s="95" customFormat="1" ht="24.95" customHeight="1">
      <c r="A15" s="116" t="str">
        <f t="shared" si="0"/>
        <v>[Dispatchers-5]</v>
      </c>
      <c r="B15" s="100" t="s">
        <v>66</v>
      </c>
      <c r="C15" s="100" t="s">
        <v>72</v>
      </c>
      <c r="D15" s="100" t="s">
        <v>67</v>
      </c>
      <c r="E15" s="120" t="s">
        <v>60</v>
      </c>
      <c r="F15" s="100" t="s">
        <v>22</v>
      </c>
      <c r="G15" s="100" t="s">
        <v>22</v>
      </c>
      <c r="H15" s="121"/>
      <c r="I15" s="121"/>
    </row>
    <row r="16" spans="1:10" s="95" customFormat="1" ht="24.95" customHeight="1">
      <c r="A16" s="116" t="str">
        <f>IF(OR(B16&lt;&gt;"",D16&lt;&gt;""),"["&amp;TEXT($B$2,"##")&amp;"-"&amp;TEXT(ROW()-10,"##")&amp;"]","")</f>
        <v>[Dispatchers-6]</v>
      </c>
      <c r="B16" s="100" t="s">
        <v>68</v>
      </c>
      <c r="C16" s="100" t="s">
        <v>73</v>
      </c>
      <c r="D16" s="100" t="s">
        <v>44</v>
      </c>
      <c r="E16" s="120" t="s">
        <v>60</v>
      </c>
      <c r="F16" s="100" t="s">
        <v>22</v>
      </c>
      <c r="G16" s="100" t="s">
        <v>22</v>
      </c>
      <c r="H16" s="121"/>
      <c r="I16" s="121"/>
    </row>
    <row r="17" spans="1:10" s="95" customFormat="1" ht="24.95" customHeight="1">
      <c r="A17" s="116" t="str">
        <f t="shared" si="0"/>
        <v>[Dispatchers-7]</v>
      </c>
      <c r="B17" s="100" t="s">
        <v>69</v>
      </c>
      <c r="C17" s="100" t="s">
        <v>75</v>
      </c>
      <c r="D17" s="100" t="s">
        <v>43</v>
      </c>
      <c r="E17" s="120" t="s">
        <v>60</v>
      </c>
      <c r="F17" s="100" t="s">
        <v>22</v>
      </c>
      <c r="G17" s="100" t="s">
        <v>22</v>
      </c>
      <c r="H17" s="121"/>
      <c r="I17" s="121"/>
    </row>
    <row r="18" spans="1:10" s="95" customFormat="1" ht="24.95" customHeight="1">
      <c r="A18" s="116" t="str">
        <f t="shared" si="0"/>
        <v>[Dispatchers-8]</v>
      </c>
      <c r="B18" s="100" t="s">
        <v>77</v>
      </c>
      <c r="C18" s="100" t="s">
        <v>76</v>
      </c>
      <c r="D18" s="100" t="s">
        <v>84</v>
      </c>
      <c r="E18" s="120" t="s">
        <v>60</v>
      </c>
      <c r="F18" s="100" t="s">
        <v>22</v>
      </c>
      <c r="G18" s="100" t="s">
        <v>22</v>
      </c>
      <c r="H18" s="121"/>
      <c r="I18" s="121"/>
    </row>
    <row r="19" spans="1:10" s="95" customFormat="1" ht="24.95" customHeight="1">
      <c r="A19" s="116" t="str">
        <f t="shared" si="0"/>
        <v>[Dispatchers-9]</v>
      </c>
      <c r="B19" s="100" t="s">
        <v>78</v>
      </c>
      <c r="C19" s="100" t="s">
        <v>74</v>
      </c>
      <c r="D19" s="100" t="s">
        <v>84</v>
      </c>
      <c r="E19" s="120" t="s">
        <v>60</v>
      </c>
      <c r="F19" s="100" t="s">
        <v>22</v>
      </c>
      <c r="G19" s="100" t="s">
        <v>22</v>
      </c>
      <c r="H19" s="121"/>
      <c r="I19" s="121"/>
    </row>
    <row r="20" spans="1:10" ht="24.95" customHeight="1">
      <c r="A20" s="116" t="str">
        <f t="shared" si="0"/>
        <v>[Dispatchers-10]</v>
      </c>
      <c r="B20" s="100" t="s">
        <v>79</v>
      </c>
      <c r="C20" s="100" t="s">
        <v>80</v>
      </c>
      <c r="D20" s="100" t="s">
        <v>84</v>
      </c>
      <c r="E20" s="120" t="s">
        <v>60</v>
      </c>
      <c r="F20" s="100" t="s">
        <v>22</v>
      </c>
      <c r="G20" s="100" t="s">
        <v>22</v>
      </c>
      <c r="H20" s="121"/>
      <c r="I20" s="122"/>
      <c r="J20" s="91"/>
    </row>
    <row r="21" spans="1:10" ht="24.95" customHeight="1">
      <c r="A21" s="141" t="s">
        <v>83</v>
      </c>
      <c r="B21" s="141"/>
      <c r="C21" s="141"/>
      <c r="D21" s="141"/>
      <c r="E21" s="141"/>
      <c r="F21" s="141"/>
      <c r="G21" s="141"/>
      <c r="H21" s="141"/>
      <c r="I21" s="142"/>
      <c r="J21" s="91"/>
    </row>
    <row r="22" spans="1:10" ht="24.95" customHeight="1">
      <c r="A22" s="116" t="str">
        <f t="shared" ref="A22:A23" si="1">IF(OR(B22&lt;&gt;"",D22&lt;&gt;""),"["&amp;TEXT($B$2,"##")&amp;"-"&amp;TEXT(ROW()-10,"##")&amp;"]","")</f>
        <v>[Dispatchers-12]</v>
      </c>
      <c r="B22" s="100" t="s">
        <v>82</v>
      </c>
      <c r="C22" s="100" t="s">
        <v>57</v>
      </c>
      <c r="D22" s="100" t="s">
        <v>85</v>
      </c>
      <c r="E22" s="123" t="s">
        <v>61</v>
      </c>
      <c r="F22" s="100" t="s">
        <v>23</v>
      </c>
      <c r="G22" s="100" t="s">
        <v>23</v>
      </c>
      <c r="H22" s="121"/>
      <c r="I22" s="122"/>
      <c r="J22" s="91"/>
    </row>
    <row r="23" spans="1:10" ht="24.95" customHeight="1">
      <c r="A23" s="116" t="str">
        <f t="shared" si="1"/>
        <v>[Dispatchers-13]</v>
      </c>
      <c r="B23" s="100" t="s">
        <v>56</v>
      </c>
      <c r="C23" s="100" t="s">
        <v>86</v>
      </c>
      <c r="D23" s="124" t="s">
        <v>87</v>
      </c>
      <c r="E23" s="123" t="s">
        <v>61</v>
      </c>
      <c r="F23" s="100" t="s">
        <v>23</v>
      </c>
      <c r="G23" s="100" t="s">
        <v>23</v>
      </c>
      <c r="H23" s="121"/>
      <c r="I23" s="122"/>
      <c r="J23" s="91"/>
    </row>
    <row r="24" spans="1:10" ht="24.95" customHeight="1">
      <c r="A24" s="141" t="s">
        <v>88</v>
      </c>
      <c r="B24" s="141"/>
      <c r="C24" s="141"/>
      <c r="D24" s="141"/>
      <c r="E24" s="141"/>
      <c r="F24" s="141"/>
      <c r="G24" s="141"/>
      <c r="H24" s="141"/>
      <c r="I24" s="142"/>
      <c r="J24" s="91"/>
    </row>
    <row r="25" spans="1:10" ht="24.95" customHeight="1">
      <c r="A25" s="116" t="str">
        <f>IF(OR(B23&lt;&gt;"",D23&lt;&gt;""),"["&amp;TEXT($B$2,"##")&amp;"-"&amp;TEXT(ROW()-10,"##")&amp;"]","")</f>
        <v>[Dispatchers-15]</v>
      </c>
      <c r="B25" s="100" t="s">
        <v>89</v>
      </c>
      <c r="C25" s="100" t="s">
        <v>90</v>
      </c>
      <c r="D25" s="124" t="s">
        <v>91</v>
      </c>
      <c r="E25" s="123"/>
      <c r="F25" s="100" t="s">
        <v>22</v>
      </c>
      <c r="G25" s="100" t="s">
        <v>22</v>
      </c>
      <c r="H25" s="121"/>
      <c r="I25" s="122"/>
      <c r="J25" s="91"/>
    </row>
    <row r="26" spans="1:10" ht="24.95" customHeight="1">
      <c r="A26" s="116" t="str">
        <f t="shared" ref="A26" si="2">IF(OR(B26&lt;&gt;"",D26&lt;&gt;""),"["&amp;TEXT($B$2,"##")&amp;"-"&amp;TEXT(ROW()-10,"##")&amp;"]","")</f>
        <v>[Dispatchers-16]</v>
      </c>
      <c r="B26" s="100" t="s">
        <v>89</v>
      </c>
      <c r="C26" s="100" t="s">
        <v>92</v>
      </c>
      <c r="D26" s="124" t="s">
        <v>93</v>
      </c>
      <c r="E26" s="123" t="s">
        <v>61</v>
      </c>
      <c r="F26" s="100" t="s">
        <v>22</v>
      </c>
      <c r="G26" s="100" t="s">
        <v>22</v>
      </c>
      <c r="H26" s="121"/>
      <c r="I26" s="122"/>
      <c r="J26" s="91"/>
    </row>
    <row r="27" spans="1:10" ht="24.95" customHeight="1">
      <c r="A27" s="116" t="str">
        <f t="shared" ref="A27" si="3">IF(OR(B27&lt;&gt;"",D27&lt;&gt;""),"["&amp;TEXT($B$2,"##")&amp;"-"&amp;TEXT(ROW()-10,"##")&amp;"]","")</f>
        <v>[Dispatchers-17]</v>
      </c>
      <c r="B27" s="100" t="s">
        <v>89</v>
      </c>
      <c r="C27" s="100" t="s">
        <v>94</v>
      </c>
      <c r="D27" s="124" t="s">
        <v>95</v>
      </c>
      <c r="E27" s="123" t="s">
        <v>61</v>
      </c>
      <c r="F27" s="100" t="s">
        <v>22</v>
      </c>
      <c r="G27" s="100" t="s">
        <v>22</v>
      </c>
      <c r="H27" s="121"/>
      <c r="I27" s="122"/>
      <c r="J27" s="91"/>
    </row>
    <row r="28" spans="1:10" ht="24.95" customHeight="1">
      <c r="A28" s="116" t="str">
        <f t="shared" ref="A28" si="4">IF(OR(B28&lt;&gt;"",D28&lt;&gt;""),"["&amp;TEXT($B$2,"##")&amp;"-"&amp;TEXT(ROW()-10,"##")&amp;"]","")</f>
        <v>[Dispatchers-18]</v>
      </c>
      <c r="B28" s="100" t="s">
        <v>96</v>
      </c>
      <c r="C28" s="100" t="s">
        <v>97</v>
      </c>
      <c r="D28" s="124" t="s">
        <v>98</v>
      </c>
      <c r="E28" s="123" t="s">
        <v>61</v>
      </c>
      <c r="F28" s="100" t="s">
        <v>22</v>
      </c>
      <c r="G28" s="100" t="s">
        <v>22</v>
      </c>
      <c r="H28" s="121"/>
      <c r="I28" s="122"/>
      <c r="J28" s="91"/>
    </row>
    <row r="29" spans="1:10" ht="24.95" customHeight="1">
      <c r="A29" s="116" t="str">
        <f t="shared" ref="A29" si="5">IF(OR(B29&lt;&gt;"",D29&lt;&gt;""),"["&amp;TEXT($B$2,"##")&amp;"-"&amp;TEXT(ROW()-10,"##")&amp;"]","")</f>
        <v>[Dispatchers-19]</v>
      </c>
      <c r="B29" s="100" t="s">
        <v>96</v>
      </c>
      <c r="C29" s="100" t="s">
        <v>99</v>
      </c>
      <c r="D29" s="124" t="s">
        <v>100</v>
      </c>
      <c r="E29" s="123" t="s">
        <v>61</v>
      </c>
      <c r="F29" s="100" t="s">
        <v>22</v>
      </c>
      <c r="G29" s="100" t="s">
        <v>22</v>
      </c>
      <c r="H29" s="121"/>
      <c r="I29" s="122"/>
      <c r="J29" s="91"/>
    </row>
    <row r="30" spans="1:10" ht="24.95" customHeight="1">
      <c r="A30" s="116" t="str">
        <f t="shared" ref="A30" si="6">IF(OR(B30&lt;&gt;"",D30&lt;&gt;""),"["&amp;TEXT($B$2,"##")&amp;"-"&amp;TEXT(ROW()-10,"##")&amp;"]","")</f>
        <v>[Dispatchers-20]</v>
      </c>
      <c r="B30" s="100" t="s">
        <v>96</v>
      </c>
      <c r="C30" s="100" t="s">
        <v>99</v>
      </c>
      <c r="D30" s="124" t="s">
        <v>101</v>
      </c>
      <c r="E30" s="123" t="s">
        <v>61</v>
      </c>
      <c r="F30" s="100" t="s">
        <v>22</v>
      </c>
      <c r="G30" s="100" t="s">
        <v>22</v>
      </c>
      <c r="H30" s="121"/>
      <c r="I30" s="122"/>
      <c r="J30" s="91"/>
    </row>
    <row r="31" spans="1:10" ht="24.95" customHeight="1"/>
    <row r="32" spans="1:10" ht="24.95" customHeight="1"/>
    <row r="33" ht="24.95" customHeight="1"/>
    <row r="34" ht="24.95" customHeight="1"/>
  </sheetData>
  <mergeCells count="8">
    <mergeCell ref="A24:I24"/>
    <mergeCell ref="A21:I21"/>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2:G23 F12:G20 F25:G3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Test Report</vt:lpstr>
      <vt:lpstr>Dispatchers_Function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Nguyễn An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2016-12-14T06:40:57Z</dcterms:modified>
  <cp:category>BM</cp:category>
</cp:coreProperties>
</file>