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FU\9.Spring2017\Capstone\2017IS01\WIP\Users\HoangLG\"/>
    </mc:Choice>
  </mc:AlternateContent>
  <bookViews>
    <workbookView xWindow="0" yWindow="0" windowWidth="16380" windowHeight="8190" tabRatio="500" firstSheet="1" activeTab="3"/>
  </bookViews>
  <sheets>
    <sheet name="Cover" sheetId="1" r:id="rId1"/>
    <sheet name="Test case List" sheetId="2" r:id="rId2"/>
    <sheet name="Test Report" sheetId="3" r:id="rId3"/>
    <sheet name="User_Function" sheetId="5" r:id="rId4"/>
    <sheet name="Admin_Function" sheetId="6" r:id="rId5"/>
  </sheets>
  <definedNames>
    <definedName name="ACTION">#REF!</definedName>
    <definedName name="Defect">#REF!</definedName>
    <definedName name="dfsf">#REF!</definedName>
    <definedName name="Discover">#REF!</definedName>
    <definedName name="Lỗi">#REF!</definedName>
    <definedName name="Pass">#REF!</definedName>
    <definedName name="Statistic">#REF!</definedName>
    <definedName name="ValidStatus.">Admin_Function!$A$5:$D$5</definedName>
  </definedNames>
  <calcPr calcId="162913" iterate="1" iterateCount="10000" iterateDelta="1.0000000000000001E-5"/>
  <extLst>
    <ext xmlns:loext="http://schemas.libreoffice.org/" uri="{7626C862-2A13-11E5-B345-FEFF819CDC9F}">
      <loext:extCalcPr stringRefSyntax="ExcelA1"/>
    </ext>
  </extLst>
</workbook>
</file>

<file path=xl/calcChain.xml><?xml version="1.0" encoding="utf-8"?>
<calcChain xmlns="http://schemas.openxmlformats.org/spreadsheetml/2006/main">
  <c r="E6" i="5" l="1"/>
  <c r="A20" i="6"/>
  <c r="A19" i="6"/>
  <c r="A17" i="6"/>
  <c r="A16" i="6"/>
  <c r="A14" i="6"/>
  <c r="A22" i="6"/>
  <c r="A48" i="5" l="1"/>
  <c r="A47" i="5"/>
  <c r="A45" i="5"/>
  <c r="A13" i="6"/>
  <c r="A12" i="6"/>
  <c r="A11" i="6"/>
  <c r="A44" i="5"/>
  <c r="A43" i="5"/>
  <c r="A41" i="5"/>
  <c r="A40" i="5"/>
  <c r="A33" i="5"/>
  <c r="A34" i="5"/>
  <c r="A35" i="5"/>
  <c r="A36" i="5"/>
  <c r="A37" i="5"/>
  <c r="A38" i="5"/>
  <c r="A32" i="5"/>
  <c r="A30" i="5"/>
  <c r="A29" i="5"/>
  <c r="A27" i="5"/>
  <c r="A26" i="5"/>
  <c r="A24" i="5"/>
  <c r="A23" i="5"/>
  <c r="A21" i="5"/>
  <c r="A20" i="5"/>
  <c r="A18" i="5"/>
  <c r="A17" i="5"/>
  <c r="D6" i="6"/>
  <c r="G12" i="3" s="1"/>
  <c r="B6" i="6"/>
  <c r="E12" i="3" s="1"/>
  <c r="A6" i="6"/>
  <c r="D12" i="3" s="1"/>
  <c r="A15" i="5"/>
  <c r="A14" i="5"/>
  <c r="A12" i="5"/>
  <c r="D6" i="5"/>
  <c r="G11" i="3" s="1"/>
  <c r="B6" i="5"/>
  <c r="E11" i="3" s="1"/>
  <c r="A6" i="5"/>
  <c r="D11" i="3" s="1"/>
  <c r="C4" i="3"/>
  <c r="C5" i="3" s="1"/>
  <c r="C3" i="3"/>
  <c r="D4" i="2"/>
  <c r="D3" i="2"/>
  <c r="C6" i="1"/>
  <c r="G13" i="3" l="1"/>
  <c r="D13" i="3"/>
  <c r="E13" i="3"/>
  <c r="E6" i="6"/>
  <c r="C6" i="6" s="1"/>
  <c r="F12" i="3" s="1"/>
  <c r="A50" i="5"/>
  <c r="H12" i="3" l="1"/>
  <c r="A51" i="5"/>
  <c r="A52" i="5" l="1"/>
  <c r="A53" i="5" s="1"/>
  <c r="A54" i="5" s="1"/>
  <c r="A55" i="5" s="1"/>
  <c r="H11" i="3" l="1"/>
  <c r="H13" i="3" s="1"/>
  <c r="C6" i="5"/>
  <c r="F11" i="3" s="1"/>
  <c r="F13" i="3" s="1"/>
  <c r="E16" i="3" l="1"/>
  <c r="E15" i="3"/>
</calcChain>
</file>

<file path=xl/comments1.xml><?xml version="1.0" encoding="utf-8"?>
<comments xmlns="http://schemas.openxmlformats.org/spreadsheetml/2006/main">
  <authors>
    <author/>
  </authors>
  <commentList>
    <comment ref="E11" authorId="0" shapeId="0">
      <text>
        <r>
          <rPr>
            <b/>
            <sz val="10"/>
            <color rgb="FF000000"/>
            <rFont val="Times New Roman"/>
            <family val="1"/>
            <charset val="1"/>
          </rPr>
          <t>*A</t>
        </r>
        <r>
          <rPr>
            <sz val="10"/>
            <color rgb="FF000000"/>
            <rFont val="Times New Roman"/>
            <family val="1"/>
            <charset val="1"/>
          </rPr>
          <t xml:space="preserve">: Add
  </t>
        </r>
        <r>
          <rPr>
            <b/>
            <sz val="10"/>
            <color rgb="FF000000"/>
            <rFont val="Times New Roman"/>
            <family val="1"/>
            <charset val="1"/>
          </rPr>
          <t>M</t>
        </r>
        <r>
          <rPr>
            <sz val="10"/>
            <color rgb="FF000000"/>
            <rFont val="Times New Roman"/>
            <family val="1"/>
            <charset val="1"/>
          </rPr>
          <t xml:space="preserve">: Modify
  </t>
        </r>
        <r>
          <rPr>
            <b/>
            <sz val="10"/>
            <color rgb="FF000000"/>
            <rFont val="Times New Roman"/>
            <family val="1"/>
            <charset val="1"/>
          </rPr>
          <t>D</t>
        </r>
        <r>
          <rPr>
            <sz val="10"/>
            <color rgb="FF000000"/>
            <rFont val="Times New Roman"/>
            <family val="1"/>
            <charset val="1"/>
          </rPr>
          <t xml:space="preserve">: Delete
</t>
        </r>
      </text>
    </comment>
  </commentList>
</comments>
</file>

<file path=xl/comments2.xml><?xml version="1.0" encoding="utf-8"?>
<comments xmlns="http://schemas.openxmlformats.org/spreadsheetml/2006/main">
  <authors>
    <author/>
  </authors>
  <commentList>
    <comment ref="F10" authorId="0" shapeId="0">
      <text>
        <r>
          <rPr>
            <b/>
            <sz val="9"/>
            <color rgb="FF000000"/>
            <rFont val="Tahoma"/>
            <family val="2"/>
            <charset val="1"/>
          </rPr>
          <t>Pass
Fail
Untested
N/A</t>
        </r>
      </text>
    </comment>
    <comment ref="G10" authorId="0" shapeId="0">
      <text>
        <r>
          <rPr>
            <b/>
            <sz val="9"/>
            <color rgb="FF000000"/>
            <rFont val="Tahoma"/>
            <family val="2"/>
            <charset val="1"/>
          </rPr>
          <t>Pass
Fail
Untested
N/A</t>
        </r>
      </text>
    </comment>
  </commentList>
</comments>
</file>

<file path=xl/comments3.xml><?xml version="1.0" encoding="utf-8"?>
<comments xmlns="http://schemas.openxmlformats.org/spreadsheetml/2006/main">
  <authors>
    <author/>
  </authors>
  <commentList>
    <comment ref="F10" authorId="0" shapeId="0">
      <text>
        <r>
          <rPr>
            <b/>
            <sz val="9"/>
            <color rgb="FF000000"/>
            <rFont val="Tahoma"/>
            <family val="2"/>
            <charset val="1"/>
          </rPr>
          <t>Pass
Fail
Untested
N/A</t>
        </r>
      </text>
    </comment>
    <comment ref="G10" authorId="0" shapeId="0">
      <text>
        <r>
          <rPr>
            <b/>
            <sz val="9"/>
            <color rgb="FF000000"/>
            <rFont val="Tahoma"/>
            <family val="2"/>
            <charset val="1"/>
          </rPr>
          <t>Pass
Fail
Untested
N/A</t>
        </r>
      </text>
    </comment>
  </commentList>
</comments>
</file>

<file path=xl/sharedStrings.xml><?xml version="1.0" encoding="utf-8"?>
<sst xmlns="http://schemas.openxmlformats.org/spreadsheetml/2006/main" count="303" uniqueCount="216">
  <si>
    <t>TEST CASE</t>
  </si>
  <si>
    <t>Project Name</t>
  </si>
  <si>
    <t>Carrier Trading Center</t>
  </si>
  <si>
    <t>Creator</t>
  </si>
  <si>
    <t>HoangLGSE03200</t>
  </si>
  <si>
    <t>Project Code</t>
  </si>
  <si>
    <t>CTC</t>
  </si>
  <si>
    <t>Reviewer/Approver</t>
  </si>
  <si>
    <t>QuyetTDSE03159</t>
  </si>
  <si>
    <t>Document Code</t>
  </si>
  <si>
    <t>Issue Date</t>
  </si>
  <si>
    <t>Version</t>
  </si>
  <si>
    <t>1.0</t>
  </si>
  <si>
    <t>Record of change</t>
  </si>
  <si>
    <t>Effective Date</t>
  </si>
  <si>
    <t>Change Item</t>
  </si>
  <si>
    <t>*A,D,M</t>
  </si>
  <si>
    <t>Change description</t>
  </si>
  <si>
    <t>Reference</t>
  </si>
  <si>
    <t>A</t>
  </si>
  <si>
    <t>Add new</t>
  </si>
  <si>
    <t>CTC_User Unit Test Case_v1.0_EN</t>
  </si>
  <si>
    <t>TEST CASE LIST</t>
  </si>
  <si>
    <t>Test Environment Setup Description</t>
  </si>
  <si>
    <t>List environment requires in this system
1. Web Server: Tomcat 8
2. Database server: MySQL
3. Browser: Google Chrome 57</t>
  </si>
  <si>
    <t>No</t>
  </si>
  <si>
    <t>Function Name</t>
  </si>
  <si>
    <t>Sheet Name</t>
  </si>
  <si>
    <t>Description</t>
  </si>
  <si>
    <t>Pre-Condition</t>
  </si>
  <si>
    <t>Registered User function</t>
  </si>
  <si>
    <t>User_function</t>
  </si>
  <si>
    <t>Integrating all functions of registered user together then execute test</t>
  </si>
  <si>
    <t>Execute all Registered User unit test cases and passed</t>
  </si>
  <si>
    <t>Admin function</t>
  </si>
  <si>
    <t>Admin_function</t>
  </si>
  <si>
    <t>Integrating all functions of admin together then execute test</t>
  </si>
  <si>
    <t>Execute all Admin unit test cases
 and passed</t>
  </si>
  <si>
    <t>TEST REPORT</t>
  </si>
  <si>
    <t>Notes</t>
  </si>
  <si>
    <t>Module code</t>
  </si>
  <si>
    <t>Pass</t>
  </si>
  <si>
    <t>Fail</t>
  </si>
  <si>
    <t>Untested</t>
  </si>
  <si>
    <t>N/A</t>
  </si>
  <si>
    <t>Number of  test cases</t>
  </si>
  <si>
    <t>Admin_Function</t>
  </si>
  <si>
    <t>Sub total</t>
  </si>
  <si>
    <t>Test coverage</t>
  </si>
  <si>
    <t>%</t>
  </si>
  <si>
    <t>Test successful coverage</t>
  </si>
  <si>
    <t>Back to Test Report</t>
  </si>
  <si>
    <t>Module Code</t>
  </si>
  <si>
    <t>Test requirement</t>
  </si>
  <si>
    <t>These test cases were created to test integration between login with all functions.</t>
  </si>
  <si>
    <t>Tester</t>
  </si>
  <si>
    <t>Number of Test cases</t>
  </si>
  <si>
    <t>Untesed</t>
  </si>
  <si>
    <t>ID</t>
  </si>
  <si>
    <t>Test Case Description</t>
  </si>
  <si>
    <t>Test Case Procedure</t>
  </si>
  <si>
    <t>Expected Output</t>
  </si>
  <si>
    <t>Inter-test case Dependence</t>
  </si>
  <si>
    <t>Result Chrome version 57</t>
  </si>
  <si>
    <t>Result Firefox version 51</t>
  </si>
  <si>
    <t>Test date</t>
  </si>
  <si>
    <t>Note</t>
  </si>
  <si>
    <t>Integration Register with Login</t>
  </si>
  <si>
    <t>When user login with registered account</t>
  </si>
  <si>
    <t>1.Go to home page
2.Click “Đăng kí” in top-right corner
3.Enter information ,then click “Đăng kí”
4.Check mailbox, and click the link in the email to validate account
5.Login with the new account</t>
  </si>
  <si>
    <t xml:space="preserve">Loginable to the website with a new account </t>
  </si>
  <si>
    <t>Integration  Login with Logout</t>
  </si>
  <si>
    <t xml:space="preserve">Check Goods Owner  logout after login </t>
  </si>
  <si>
    <t>1. Login the system with Goods Owner  role.
2. Click "Đăng xuất" in top-right corner</t>
  </si>
  <si>
    <t>1. The Homepage is displayed
2. Logout user and redirect to Homepage</t>
  </si>
  <si>
    <t>Check Carrier logout after login</t>
  </si>
  <si>
    <t>1. Login the system with Carrier  role.
2. Click "Đăng xuất" in top-right corner</t>
  </si>
  <si>
    <t>Integration Login with change password</t>
  </si>
  <si>
    <t xml:space="preserve">Check edit profile with right account has logged as Goods Owner </t>
  </si>
  <si>
    <t>1.Login as Goods Owner 
2.Edit profile by hover over user name in top-right corner, then click “Thông tin cá nhân”
3.Input information in new page
4.Click “Đổi mật khẩu”</t>
  </si>
  <si>
    <t>Goods owner profile will be edited.
Goods owner now can login with new password</t>
  </si>
  <si>
    <t>Check edit profile with right account has logged as Carrier</t>
  </si>
  <si>
    <t>1.Login as Carrier
2.Edit profile by hover over user name in top-right corner, then click “Thông tin cá nhân”
3.In new page, choose “Thay đổi”,then input information 
4.Click “Đổi mật khẩu”</t>
  </si>
  <si>
    <t>Carrier profile will be edited
Carrier now can login with new password.</t>
  </si>
  <si>
    <t>Integration View profile with Edit profile</t>
  </si>
  <si>
    <t>1.Login as Goods Owner 
2.Edit profile by hover over user name in top-right corner, then click “Thông tin cá nhân”
3.in new page, choose “Thay đổi”,then input information 
4.Click “Lưu thay đổi”</t>
  </si>
  <si>
    <t>Goods owner see profile with newest edited information</t>
  </si>
  <si>
    <t>1.Login as Carrier
2.Edit profile by hover over user name in top-right corner, then click “Thông tin cá nhân”
3.In new page, choose “Thay đổi”,then input information 
4.Click “Lưu thay đổi”</t>
  </si>
  <si>
    <t>Carrier see profile with newest edited information</t>
  </si>
  <si>
    <t>Integration View profile with add company information</t>
  </si>
  <si>
    <t>Goods Owner logged-in and add company information</t>
  </si>
  <si>
    <t>1.Login as Goods Owner 
2.Edit profile by hover over user name in top-right corner, then click “Thông tin cá nhân”
3.In new page, choose “Thêm thông tin công ty”,then input information 
4.Click “Lưu thay đổi”</t>
  </si>
  <si>
    <t>New company information will be added corresponding to Goods Owner account</t>
  </si>
  <si>
    <t>Carrier logged-in and add company information</t>
  </si>
  <si>
    <t>1.Login as Carrier
2.Edit profile by hover over user name in top-right corner, then click “Thông tin cá nhân”
3.in new page, choose “Thêm thông tin công ty”,then input information 
4.Click “Lưu thay đổi”</t>
  </si>
  <si>
    <t>New company information will be added corresponding to Carrier account</t>
  </si>
  <si>
    <t>Integration View profile with recharge</t>
  </si>
  <si>
    <t>Goods Owner recharge and view account balance</t>
  </si>
  <si>
    <t>1.Login as Goods Owner  
2.Recharge by hover over username in top-right corner, then click “Nạp tiền tài khoản” 
3.Enter number of money and recharge information to recharge 
4.Open “Thông tin tài khoản page”</t>
  </si>
  <si>
    <t>Balance with be change as number of money recharge</t>
  </si>
  <si>
    <t>Carrier recharge and view account balance</t>
  </si>
  <si>
    <t>1.Login as Carrier
2.Recharge by hover over username in top-right corner, then click “Nạp tiền tài khoản” 
3.Enter number of money and recharge information to recharge 
4.Open “Thông tin tài khoản page”</t>
  </si>
  <si>
    <t>Integration Create report and View report</t>
  </si>
  <si>
    <t>1.Logged-in as Goods owner 
2.Go to “Báo cáo của tôi” page
3.Click tạo báo cáo mới in this page
4.Enter information ,then click “Gửi báo cáo”
and click “OK” in new pop-up</t>
  </si>
  <si>
    <t>1.”Báo cáo của tôi” page will show the new report.</t>
  </si>
  <si>
    <t>Carrier report must show those report have been created</t>
  </si>
  <si>
    <t>Integration Good Owner create bill of lading with related function</t>
  </si>
  <si>
    <t>Guest able to see the new bill of lading after Goods Owner create the new bill of lading</t>
  </si>
  <si>
    <t>1.Goods Owner create new bill of lading
2.Goods Owner logout
3.Guest go to page “Tìm hàng trực tuyến” 
and see the new bill of lading</t>
  </si>
  <si>
    <t>1.Goods Owner create new of lading
 Successfully
2.Guest can see the new bill of lading</t>
  </si>
  <si>
    <t>Goods Owner able to see the new bill of lading after Goods Owner create the new bill of lading</t>
  </si>
  <si>
    <t>1.Goods Owner create new bill of lading
2.Goods Owner  go to page “Tìm hàng
 Trực tuyến” 
and see the new bill of lading</t>
  </si>
  <si>
    <t>1.Goods Owner create new of lading
 Successfully
2.Goods Owner can see the new bill of
 Lading</t>
  </si>
  <si>
    <t xml:space="preserve"> Carrier to see the new bill of lading  after Goods Owner create the new bill of lading</t>
  </si>
  <si>
    <t>1.Goods Owner create new bill of lading
2.Goods Owner logout,Carrier login
3.Carrier go to page “Tìm hàng trực tuyến” 
and see the new bill of lading</t>
  </si>
  <si>
    <t>1.Goods Owner create new of lading
 Successfully
2.Carrier can see the new bill of lading</t>
  </si>
  <si>
    <t>1.Goods Owner create new bill of lading
2.Goods Owner open “Thôn tin giao dịch” page</t>
  </si>
  <si>
    <t>1. New record that decrease balance account of Goods Owner</t>
  </si>
  <si>
    <t>Guest search the new bill of lading  after Goods Owner create the new bill of lading</t>
  </si>
  <si>
    <t>1.Go to home page and don’t login
2.Go to “Tìm hàng chuyển” page
3.Search bill of lading with filter condition match the new bill of lading</t>
  </si>
  <si>
    <t>1. Search will found the new bill of lading</t>
  </si>
  <si>
    <t>Goods Owner search the new bill of lading  after Goods Owner create the new bill of lading</t>
  </si>
  <si>
    <t>1.Go to home page and loggin as Goods Owner
2.Go to “Tìm hàng chuyển” page
3.Search bill of lading with filter condition match the new bill of lading</t>
  </si>
  <si>
    <t>Carrier  search the new bill of lading  after Goods Owner create the new bill of lading</t>
  </si>
  <si>
    <t>1.Go to home page and loggin as Carrier
2.Go to “Tìm hàng chuyển” page
3.Search bill of lading with filter condition match the new bill of lading</t>
  </si>
  <si>
    <t xml:space="preserve">Number of money that Carrier will be reduce </t>
  </si>
  <si>
    <t>Carrier view “Giao dịch của tôi” after bid bill of lading</t>
  </si>
  <si>
    <t>1.Carrier open “Giao dịch của tôi” page
2.Click to view detail of new bill of lading
3.See the bottom</t>
  </si>
  <si>
    <t>Carrier can see “HỦY ĐÁU THẦU” button</t>
  </si>
  <si>
    <t>UI</t>
  </si>
  <si>
    <t>Check displaying default language of the system when open website</t>
  </si>
  <si>
    <t>1. Set language of Browser is Vietnamese
2. Start system from browser
3. Confirm displaying language of system</t>
  </si>
  <si>
    <t>Language of system is Vietnamese</t>
  </si>
  <si>
    <t>OK</t>
  </si>
  <si>
    <t>Check header of screen</t>
  </si>
  <si>
    <t>Confirm header of screen</t>
  </si>
  <si>
    <t>Check footer of screen</t>
  </si>
  <si>
    <t>Confirm footer of screen</t>
  </si>
  <si>
    <t>Check title of screen</t>
  </si>
  <si>
    <t>Confirm title of screen</t>
  </si>
  <si>
    <t xml:space="preserve">Check mouse hover </t>
  </si>
  <si>
    <t>Mouse hover over link</t>
  </si>
  <si>
    <t>Mouse pointer has hand symbol</t>
  </si>
  <si>
    <t xml:space="preserve">Check consistent color of tab selection on all pages </t>
  </si>
  <si>
    <t xml:space="preserve">Confirm  consistent color of tab selection on all pages </t>
  </si>
  <si>
    <t>Color of all tabs selection is the same</t>
  </si>
  <si>
    <t>Back to Check Report</t>
  </si>
  <si>
    <t>Check requirement</t>
  </si>
  <si>
    <t>These Check cases were created to Check integration between login with all functions.</t>
  </si>
  <si>
    <t>Checker</t>
  </si>
  <si>
    <t>UnChecked</t>
  </si>
  <si>
    <t>Number of Check cases</t>
  </si>
  <si>
    <t>Check Case Description</t>
  </si>
  <si>
    <t>Check Case Procedure</t>
  </si>
  <si>
    <t>Inter-Check case Dependence</t>
  </si>
  <si>
    <t>Result Chrome version 40</t>
  </si>
  <si>
    <t>Result Firefox version 30</t>
  </si>
  <si>
    <t>Check date</t>
  </si>
  <si>
    <t>Carrier bid bill of lading with related function</t>
  </si>
  <si>
    <t xml:space="preserve">Display header that has font, layout </t>
  </si>
  <si>
    <t xml:space="preserve">Display footer that has font, layout 
</t>
  </si>
  <si>
    <t xml:space="preserve">Display title that has font, layout </t>
  </si>
  <si>
    <t>User</t>
  </si>
  <si>
    <t>Carrier,Good Owner cancel bid bill of lading</t>
  </si>
  <si>
    <t>1.Carrier open "Tìm hàng chuyển" page
2.View bill of lading that bidded before
3.Click "HỦY ĐẤU THẦU" buttom
4.Open "GIAO DỊCH CỦA TÔI" page</t>
  </si>
  <si>
    <t>1.Login as Admin
2.Edit profile by hover over user name in top-right corner, then click “Thông tin cá nhân”
3.in new page, choose “Thay đổi”,then input information 
4.Click “Lưu thay đổi”</t>
  </si>
  <si>
    <t>1.Admin see profile with newest edited information</t>
  </si>
  <si>
    <t>1.Login as Admin
2.Edit profile by hover over user name in top-right corner, then click “Thông tin cá nhân”
3.In new page, choose “Thêm thông tin công ty”,then input information 
4.Click “Lưu thay đổi”</t>
  </si>
  <si>
    <t>Admin</t>
  </si>
  <si>
    <t>Carrier can't find bill of lading that have been cancelled in "GIAO DỊCH CỦA TÔI" page.</t>
  </si>
  <si>
    <t>Carrier view "Giao dịch của tôi" and Carrier cancel bill of lading</t>
  </si>
  <si>
    <t xml:space="preserve">Goods Owner view "Giao dịch của tôi" and Goods Owner cancel bill of lading </t>
  </si>
  <si>
    <t>Carrier view "Giao dịch của tôi" and Goods Owner  cancel bill of lading</t>
  </si>
  <si>
    <t>1.Logged-in as Goods Owner
2.Open "Tìm hàng chuyển" page
3.View bill of lading that bidded before
4.Click "HỦY ĐẤU THẦU" buttom
5.Open "GIAO DỊCH CỦA TÔI" page</t>
  </si>
  <si>
    <t>1.Logged-in as Goods Owner
2.Open "Tìm hàng chuyển" page
3.View bill of lading that bidded before
4.Click "HỦY ĐẤU THẦU" buttom
5.Logged-n as Carrier
5.Open "GIAO DỊCH CỦA TÔI" page</t>
  </si>
  <si>
    <t>Carrier can't find bill of lading that have been cancelled in "GIAO DỊCH CỦA TÔI" page by Goods Owner.</t>
  </si>
  <si>
    <t>Bill of lading success</t>
  </si>
  <si>
    <t>Goods Owner view list "Giao dịch của tôi" and view detail.</t>
  </si>
  <si>
    <t>1.Logged-in as Goods Owner
2.View list "Giao dịch của tôi"
3.View detail bill of lading</t>
  </si>
  <si>
    <t>Carrier view list "Giao dịch của tôi" and view detail.</t>
  </si>
  <si>
    <t>Both list and inside detail bill of lading have the same status</t>
  </si>
  <si>
    <t>Integation admin response report and view list report</t>
  </si>
  <si>
    <t>Integration admin recharge and view account balance</t>
  </si>
  <si>
    <t>Integration check edit profile with right account has logged as Admin</t>
  </si>
  <si>
    <t>Integration admin logged-in and add company information</t>
  </si>
  <si>
    <t>1.Login as admin  
2.Recharge by hover over username in top-right corner, then click “Nạp tiền tài khoản” 
3.Enter number of money and recharge information to recharge 
4.Open “Thông tin tài khoản page”</t>
  </si>
  <si>
    <t>1.Logged-in as admin
2.Go to “Báo cáo từ người dùng” page
3.Click to open detail report
4.Enter information ,then click “Phản hồi”
and click “OK” in new pop-up</t>
  </si>
  <si>
    <t>1.New company information will be added corresponding to Admin account</t>
  </si>
  <si>
    <t>1.Balance with be change as number of money recharge</t>
  </si>
  <si>
    <t>1.”Báo cáo từ người dùng" page will show list report with lastest information</t>
  </si>
  <si>
    <t>Admin able to see the new bill of lading after Goods Owner create the new bill of lading</t>
  </si>
  <si>
    <t>1.Goods Owner create new of lading
 Successfully
2.Admin can see the new bill of lading</t>
  </si>
  <si>
    <t>Admin search the new bill of lading  after Goods Owner create the new bill of lading</t>
  </si>
  <si>
    <t>1.Logged-in as Admin
2.Go to “Tìm hàng chuyển” page
3.Search bill of lading with filter condition match the new bill of lading</t>
  </si>
  <si>
    <t>1.Goods Owner create new bill of lading
2.Goods Owner logout
3.Admin go to page “Tìm hàng chuyển" and see the new bill of lading</t>
  </si>
  <si>
    <t>Bill of lading success and admin function</t>
  </si>
  <si>
    <t>Integration Good Owner create bill of lading and admin function</t>
  </si>
  <si>
    <t>Integration Carrier,Good Owner cancel bid bill of lading and admin function</t>
  </si>
  <si>
    <t>1.Carrier open "Tìm hàng chuyển" page
2.View bill of lading that bidded before
3.Click "HỦY ĐẤU THẦU" buttom
4.Admin open "Tìm hàng chuyển" page
5.Admin see list "DANH SÁCH CARRIER ĐẤU THẦU"</t>
  </si>
  <si>
    <t>1.Logged-in as Goods Owner
2.Open "Tìm hàng chuyển" page
3.View bill of lading that bidded before
4.Click "HỦY ĐẤU THẦU" buttom
5.Admin open "Tìm hàng chuyển" page</t>
  </si>
  <si>
    <t>Admin can't see Carrier in "DANH SÁCH CARRIER ĐẤU THẦU" that have been cancelled by Carrier</t>
  </si>
  <si>
    <t>Admin view "Tìm hàng chuyển" after bill of lading success</t>
  </si>
  <si>
    <t>1.Logged-in as admin
2.Wait until bill of lading success</t>
  </si>
  <si>
    <t>Admin can't find old bill of lading that have been success now</t>
  </si>
  <si>
    <t>user name in status bar not auto-complete</t>
  </si>
  <si>
    <t>new password should not same as old password</t>
  </si>
  <si>
    <t>Good owner view "Giao dịch của tôi” involve new bill of lading  after Goods Owner create the new bill of lading</t>
  </si>
  <si>
    <t>không search được với điều kiện cân nặng thể tích</t>
  </si>
  <si>
    <t>Carrier view “Thông tin giao dịch" after bid bill of lading</t>
  </si>
  <si>
    <t>1. Carrier open detail bill of lading and click “Đấu thấu”
2.Open “Thông tin giao dịch” page</t>
  </si>
  <si>
    <t>Goods Owner find bill of lading that have been cancelled has status "GO hủy giao dịch" page.</t>
  </si>
  <si>
    <t>Good owner create report and these report have been created</t>
  </si>
  <si>
    <t>1.Logged-in as Carrier
2.Go to “Báo cáo của tôi” page
3.Click tạo báo cáo mới in this page
4.Enter information ,then click “Gửi báo cáo”
and click “OK” in new pop-up</t>
  </si>
  <si>
    <t>Admin view detail bill of lading and Carrier cancel bill of lading and admin will check who are bidding</t>
  </si>
  <si>
    <t>Admin view detail bill of lading and Goods Owner cancel bill of lading and admin check detail bill of lading</t>
  </si>
  <si>
    <t>Admin can't find bill of lading that have been cancelled in "Tìm hàng chuyển" page by Goods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</si>
</sst>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yy"/>
  </numFmts>
  <fonts count="22">
    <font>
      <sz val="11"/>
      <name val="ＭＳ Ｐゴシック"/>
      <charset val="128"/>
    </font>
    <font>
      <sz val="10"/>
      <name val="Tahoma"/>
      <family val="2"/>
      <charset val="1"/>
    </font>
    <font>
      <b/>
      <sz val="22"/>
      <color rgb="FFFF0000"/>
      <name val="Tahoma"/>
      <family val="2"/>
      <charset val="1"/>
    </font>
    <font>
      <b/>
      <sz val="26"/>
      <color rgb="FFFF0000"/>
      <name val="Tahoma"/>
      <family val="2"/>
      <charset val="1"/>
    </font>
    <font>
      <b/>
      <sz val="20"/>
      <color rgb="FF000000"/>
      <name val="Tahoma"/>
      <family val="2"/>
      <charset val="1"/>
    </font>
    <font>
      <b/>
      <sz val="10"/>
      <color rgb="FF993300"/>
      <name val="Tahoma"/>
      <family val="2"/>
      <charset val="1"/>
    </font>
    <font>
      <i/>
      <sz val="10"/>
      <color rgb="FF008000"/>
      <name val="Tahoma"/>
      <family val="2"/>
      <charset val="1"/>
    </font>
    <font>
      <b/>
      <sz val="10"/>
      <color rgb="FFFFFFFF"/>
      <name val="Tahoma"/>
      <family val="2"/>
      <charset val="1"/>
    </font>
    <font>
      <b/>
      <sz val="10"/>
      <color rgb="FF000000"/>
      <name val="Times New Roman"/>
      <family val="1"/>
      <charset val="1"/>
    </font>
    <font>
      <sz val="10"/>
      <color rgb="FF000000"/>
      <name val="Times New Roman"/>
      <family val="1"/>
      <charset val="1"/>
    </font>
    <font>
      <b/>
      <sz val="10"/>
      <color rgb="FF000000"/>
      <name val="Tahoma"/>
      <family val="2"/>
      <charset val="1"/>
    </font>
    <font>
      <b/>
      <sz val="10"/>
      <color rgb="FFFF0000"/>
      <name val="Tahoma"/>
      <family val="2"/>
      <charset val="1"/>
    </font>
    <font>
      <b/>
      <sz val="10"/>
      <name val="Tahoma"/>
      <family val="2"/>
      <charset val="1"/>
    </font>
    <font>
      <u/>
      <sz val="10"/>
      <color rgb="FF0000FF"/>
      <name val="Tahoma"/>
      <family val="2"/>
      <charset val="1"/>
    </font>
    <font>
      <u/>
      <sz val="11"/>
      <color rgb="FF0000FF"/>
      <name val="ＭＳ Ｐゴシック"/>
      <family val="3"/>
      <charset val="128"/>
    </font>
    <font>
      <sz val="10"/>
      <color rgb="FFFFFFFF"/>
      <name val="Tahoma"/>
      <family val="2"/>
      <charset val="1"/>
    </font>
    <font>
      <b/>
      <sz val="10"/>
      <color rgb="FF0000FF"/>
      <name val="Tahoma"/>
      <family val="2"/>
      <charset val="1"/>
    </font>
    <font>
      <sz val="10"/>
      <color rgb="FF000000"/>
      <name val="Tahoma"/>
      <family val="2"/>
      <charset val="1"/>
    </font>
    <font>
      <sz val="10"/>
      <color rgb="FFFF0000"/>
      <name val="Tahoma"/>
      <family val="2"/>
      <charset val="1"/>
    </font>
    <font>
      <b/>
      <u/>
      <sz val="9"/>
      <color rgb="FF0000FF"/>
      <name val="Tahoma"/>
      <family val="2"/>
      <charset val="1"/>
    </font>
    <font>
      <sz val="10"/>
      <name val="Tahoma"/>
      <family val="2"/>
    </font>
    <font>
      <b/>
      <sz val="9"/>
      <color rgb="FF000000"/>
      <name val="Tahoma"/>
      <family val="2"/>
      <charset val="1"/>
    </font>
  </fonts>
  <fills count="6">
    <fill>
      <patternFill patternType="none"/>
    </fill>
    <fill>
      <patternFill patternType="gray125"/>
    </fill>
    <fill>
      <patternFill patternType="solid">
        <fgColor rgb="FFFFFFFF"/>
        <bgColor rgb="FFFFFFCC"/>
      </patternFill>
    </fill>
    <fill>
      <patternFill patternType="solid">
        <fgColor rgb="FF000080"/>
        <bgColor rgb="FF000080"/>
      </patternFill>
    </fill>
    <fill>
      <patternFill patternType="solid">
        <fgColor rgb="FF333399"/>
        <bgColor rgb="FF003366"/>
      </patternFill>
    </fill>
    <fill>
      <patternFill patternType="solid">
        <fgColor rgb="FFCCFFFF"/>
        <bgColor rgb="FFDAEEF3"/>
      </patternFill>
    </fill>
  </fills>
  <borders count="33">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top style="thin">
        <color auto="1"/>
      </top>
      <bottom style="hair">
        <color auto="1"/>
      </bottom>
      <diagonal/>
    </border>
    <border>
      <left/>
      <right style="medium">
        <color auto="1"/>
      </right>
      <top/>
      <bottom/>
      <diagonal/>
    </border>
    <border>
      <left style="medium">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right/>
      <top/>
      <bottom style="medium">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14" fillId="0" borderId="0" applyBorder="0" applyProtection="0"/>
  </cellStyleXfs>
  <cellXfs count="143">
    <xf numFmtId="0" fontId="0" fillId="0" borderId="0" xfId="0"/>
    <xf numFmtId="0" fontId="1" fillId="0" borderId="0" xfId="0" applyFont="1"/>
    <xf numFmtId="0" fontId="1" fillId="0" borderId="0" xfId="0" applyFont="1" applyAlignment="1">
      <alignment horizontal="left" indent="5"/>
    </xf>
    <xf numFmtId="0" fontId="2" fillId="2" borderId="0" xfId="0" applyFont="1" applyFill="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xf>
    <xf numFmtId="0" fontId="5" fillId="2" borderId="0" xfId="0" applyFont="1" applyFill="1" applyAlignment="1">
      <alignment horizontal="left" indent="5"/>
    </xf>
    <xf numFmtId="0" fontId="6" fillId="0" borderId="0" xfId="0" applyFont="1" applyAlignment="1">
      <alignment horizontal="left" indent="5"/>
    </xf>
    <xf numFmtId="0" fontId="1" fillId="2" borderId="0" xfId="0" applyFont="1" applyFill="1"/>
    <xf numFmtId="0" fontId="5" fillId="2" borderId="2" xfId="0" applyFont="1" applyFill="1" applyBorder="1" applyAlignment="1">
      <alignment horizontal="left"/>
    </xf>
    <xf numFmtId="0" fontId="1" fillId="0" borderId="3" xfId="0" applyFont="1" applyBorder="1" applyAlignment="1"/>
    <xf numFmtId="0" fontId="5" fillId="2" borderId="2" xfId="0" applyFont="1" applyFill="1" applyBorder="1" applyAlignment="1">
      <alignment horizontal="left" vertical="center"/>
    </xf>
    <xf numFmtId="14" fontId="6" fillId="0" borderId="3" xfId="0" applyNumberFormat="1" applyFont="1" applyBorder="1" applyAlignment="1">
      <alignment horizontal="left" indent="5"/>
    </xf>
    <xf numFmtId="49" fontId="6" fillId="0" borderId="3" xfId="0" applyNumberFormat="1" applyFont="1" applyBorder="1" applyAlignment="1">
      <alignment horizontal="left" indent="5"/>
    </xf>
    <xf numFmtId="0" fontId="1" fillId="0" borderId="0" xfId="0" applyFont="1" applyBorder="1" applyAlignment="1"/>
    <xf numFmtId="0" fontId="6" fillId="0" borderId="0" xfId="0" applyFont="1" applyBorder="1" applyAlignment="1">
      <alignment horizontal="left" indent="5"/>
    </xf>
    <xf numFmtId="0" fontId="5" fillId="0" borderId="0" xfId="0" applyFont="1" applyAlignment="1">
      <alignment horizontal="left"/>
    </xf>
    <xf numFmtId="0" fontId="1" fillId="0" borderId="0" xfId="0" applyFont="1" applyAlignment="1">
      <alignment vertical="center"/>
    </xf>
    <xf numFmtId="164" fontId="7" fillId="3" borderId="4" xfId="0" applyNumberFormat="1"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1" fillId="0" borderId="0" xfId="0" applyFont="1" applyAlignment="1">
      <alignment vertical="top"/>
    </xf>
    <xf numFmtId="14" fontId="6" fillId="0" borderId="7" xfId="0" applyNumberFormat="1" applyFont="1" applyBorder="1" applyAlignment="1">
      <alignment horizontal="center" vertical="center" wrapText="1"/>
    </xf>
    <xf numFmtId="49" fontId="1" fillId="0" borderId="8" xfId="0" applyNumberFormat="1" applyFont="1" applyBorder="1" applyAlignment="1">
      <alignment horizontal="center" vertical="center"/>
    </xf>
    <xf numFmtId="0" fontId="1" fillId="0" borderId="8" xfId="0" applyFont="1" applyBorder="1" applyAlignment="1">
      <alignment horizontal="center" vertical="center"/>
    </xf>
    <xf numFmtId="15" fontId="1" fillId="0" borderId="8" xfId="0" applyNumberFormat="1" applyFont="1" applyBorder="1" applyAlignment="1">
      <alignment vertical="center"/>
    </xf>
    <xf numFmtId="0" fontId="6" fillId="0" borderId="9" xfId="0" applyFont="1" applyBorder="1" applyAlignment="1">
      <alignment vertical="top" wrapText="1"/>
    </xf>
    <xf numFmtId="0" fontId="1" fillId="0" borderId="8" xfId="0" applyFont="1" applyBorder="1" applyAlignment="1">
      <alignment vertical="top"/>
    </xf>
    <xf numFmtId="0" fontId="1" fillId="0" borderId="9" xfId="0" applyFont="1" applyBorder="1" applyAlignment="1">
      <alignment vertical="top"/>
    </xf>
    <xf numFmtId="164" fontId="1" fillId="0" borderId="7" xfId="0" applyNumberFormat="1" applyFont="1" applyBorder="1" applyAlignment="1">
      <alignment vertical="top"/>
    </xf>
    <xf numFmtId="49" fontId="1" fillId="0" borderId="8" xfId="0" applyNumberFormat="1" applyFont="1" applyBorder="1" applyAlignment="1">
      <alignment vertical="top"/>
    </xf>
    <xf numFmtId="164" fontId="1" fillId="0" borderId="10" xfId="0" applyNumberFormat="1" applyFont="1" applyBorder="1" applyAlignment="1">
      <alignment vertical="top"/>
    </xf>
    <xf numFmtId="49" fontId="1" fillId="0" borderId="11" xfId="0" applyNumberFormat="1" applyFont="1" applyBorder="1" applyAlignment="1">
      <alignment vertical="top"/>
    </xf>
    <xf numFmtId="0" fontId="1" fillId="0" borderId="11" xfId="0" applyFont="1" applyBorder="1" applyAlignment="1">
      <alignment vertical="top"/>
    </xf>
    <xf numFmtId="0" fontId="1" fillId="0" borderId="12" xfId="0" applyFont="1" applyBorder="1" applyAlignment="1">
      <alignment vertical="top"/>
    </xf>
    <xf numFmtId="1" fontId="1" fillId="2" borderId="0" xfId="0" applyNumberFormat="1" applyFont="1" applyFill="1"/>
    <xf numFmtId="0" fontId="1" fillId="2" borderId="0" xfId="0" applyFont="1" applyFill="1" applyAlignment="1">
      <alignment horizontal="left"/>
    </xf>
    <xf numFmtId="1" fontId="1" fillId="2" borderId="0" xfId="0" applyNumberFormat="1" applyFont="1" applyFill="1" applyProtection="1">
      <protection hidden="1"/>
    </xf>
    <xf numFmtId="0" fontId="4"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1" fillId="2" borderId="0" xfId="0" applyFont="1" applyFill="1" applyAlignment="1">
      <alignment wrapText="1"/>
    </xf>
    <xf numFmtId="1" fontId="5" fillId="2" borderId="0" xfId="0" applyNumberFormat="1" applyFont="1" applyFill="1" applyBorder="1" applyAlignment="1"/>
    <xf numFmtId="0" fontId="1" fillId="2" borderId="0" xfId="0" applyFont="1" applyFill="1" applyBorder="1" applyAlignment="1"/>
    <xf numFmtId="0" fontId="1" fillId="2" borderId="0" xfId="0" applyFont="1" applyFill="1" applyAlignment="1">
      <alignment vertical="center"/>
    </xf>
    <xf numFmtId="1" fontId="1" fillId="2" borderId="0" xfId="0" applyNumberFormat="1" applyFont="1" applyFill="1" applyAlignment="1" applyProtection="1">
      <alignment vertical="center"/>
      <protection hidden="1"/>
    </xf>
    <xf numFmtId="0" fontId="1" fillId="2" borderId="0" xfId="0" applyFont="1" applyFill="1" applyAlignment="1">
      <alignment horizontal="left" vertical="center"/>
    </xf>
    <xf numFmtId="0" fontId="12" fillId="2" borderId="0" xfId="0" applyFont="1" applyFill="1" applyAlignment="1">
      <alignment horizontal="center"/>
    </xf>
    <xf numFmtId="1" fontId="7" fillId="4" borderId="4" xfId="0" applyNumberFormat="1" applyFont="1" applyFill="1" applyBorder="1" applyAlignment="1">
      <alignment horizontal="center" vertical="center"/>
    </xf>
    <xf numFmtId="0" fontId="7" fillId="4" borderId="5"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6" xfId="0" applyFont="1" applyFill="1" applyBorder="1" applyAlignment="1">
      <alignment horizontal="center" vertical="center"/>
    </xf>
    <xf numFmtId="1" fontId="1" fillId="2" borderId="7" xfId="0" applyNumberFormat="1" applyFont="1" applyFill="1" applyBorder="1" applyAlignment="1">
      <alignment vertical="center"/>
    </xf>
    <xf numFmtId="49" fontId="1" fillId="2" borderId="8" xfId="0" applyNumberFormat="1" applyFont="1" applyFill="1" applyBorder="1" applyAlignment="1">
      <alignment horizontal="left" vertical="center"/>
    </xf>
    <xf numFmtId="0" fontId="13" fillId="0" borderId="8" xfId="1" applyFont="1" applyBorder="1" applyAlignment="1" applyProtection="1"/>
    <xf numFmtId="0" fontId="1" fillId="2" borderId="8" xfId="1" applyFont="1" applyFill="1" applyBorder="1" applyAlignment="1" applyProtection="1">
      <alignment horizontal="left" vertical="center" wrapText="1"/>
    </xf>
    <xf numFmtId="0" fontId="1" fillId="2" borderId="9" xfId="0" applyFont="1" applyFill="1" applyBorder="1" applyAlignment="1">
      <alignment horizontal="left" vertical="center" wrapText="1"/>
    </xf>
    <xf numFmtId="0" fontId="14" fillId="2" borderId="8" xfId="1" applyFill="1" applyBorder="1" applyAlignment="1" applyProtection="1">
      <alignment horizontal="left" vertical="center"/>
    </xf>
    <xf numFmtId="0" fontId="13" fillId="2" borderId="8" xfId="1" applyFont="1" applyFill="1" applyBorder="1" applyAlignment="1" applyProtection="1">
      <alignment horizontal="left" vertical="center"/>
    </xf>
    <xf numFmtId="0" fontId="1" fillId="2" borderId="9" xfId="0" applyFont="1" applyFill="1" applyBorder="1" applyAlignment="1">
      <alignment horizontal="left" vertical="center"/>
    </xf>
    <xf numFmtId="0" fontId="1" fillId="2" borderId="8" xfId="0" applyFont="1" applyFill="1" applyBorder="1" applyAlignment="1">
      <alignment horizontal="left" vertical="center"/>
    </xf>
    <xf numFmtId="1" fontId="1" fillId="2" borderId="10" xfId="0" applyNumberFormat="1" applyFont="1" applyFill="1" applyBorder="1" applyAlignment="1">
      <alignment vertical="center"/>
    </xf>
    <xf numFmtId="49" fontId="1" fillId="2" borderId="11" xfId="0" applyNumberFormat="1" applyFont="1" applyFill="1" applyBorder="1" applyAlignment="1">
      <alignment horizontal="left" vertical="center"/>
    </xf>
    <xf numFmtId="0" fontId="1" fillId="2" borderId="11" xfId="0" applyFont="1" applyFill="1" applyBorder="1" applyAlignment="1">
      <alignment horizontal="left" vertical="center"/>
    </xf>
    <xf numFmtId="0" fontId="1" fillId="2" borderId="12" xfId="0" applyFont="1" applyFill="1" applyBorder="1" applyAlignment="1">
      <alignment horizontal="left" vertical="center"/>
    </xf>
    <xf numFmtId="0" fontId="12" fillId="2" borderId="0" xfId="0" applyFont="1" applyFill="1" applyBorder="1"/>
    <xf numFmtId="0" fontId="1" fillId="2" borderId="0" xfId="0" applyFont="1" applyFill="1" applyBorder="1"/>
    <xf numFmtId="164" fontId="1" fillId="2" borderId="0" xfId="0" applyNumberFormat="1" applyFont="1" applyFill="1" applyBorder="1"/>
    <xf numFmtId="0" fontId="1" fillId="2" borderId="3" xfId="0" applyFont="1" applyFill="1" applyBorder="1" applyAlignment="1">
      <alignment vertical="top"/>
    </xf>
    <xf numFmtId="0" fontId="5" fillId="2" borderId="2" xfId="0" applyFont="1" applyFill="1" applyBorder="1" applyAlignment="1">
      <alignment vertical="center"/>
    </xf>
    <xf numFmtId="0" fontId="5" fillId="2" borderId="0" xfId="0" applyFont="1" applyFill="1"/>
    <xf numFmtId="0" fontId="6" fillId="2" borderId="0" xfId="0" applyFont="1" applyFill="1" applyBorder="1"/>
    <xf numFmtId="0" fontId="1" fillId="2" borderId="14" xfId="0" applyFont="1" applyFill="1" applyBorder="1" applyAlignment="1"/>
    <xf numFmtId="0" fontId="7" fillId="3" borderId="15" xfId="0" applyFont="1" applyFill="1" applyBorder="1" applyAlignment="1">
      <alignment horizontal="center"/>
    </xf>
    <xf numFmtId="0" fontId="7" fillId="3" borderId="5" xfId="0" applyFont="1" applyFill="1" applyBorder="1" applyAlignment="1">
      <alignment horizontal="center"/>
    </xf>
    <xf numFmtId="0" fontId="7" fillId="3" borderId="5" xfId="0" applyFont="1" applyFill="1" applyBorder="1" applyAlignment="1">
      <alignment horizontal="center" wrapText="1"/>
    </xf>
    <xf numFmtId="0" fontId="7" fillId="3" borderId="16" xfId="0" applyFont="1" applyFill="1" applyBorder="1" applyAlignment="1">
      <alignment horizontal="center" wrapText="1"/>
    </xf>
    <xf numFmtId="0" fontId="1" fillId="2" borderId="17" xfId="0" applyFont="1" applyFill="1" applyBorder="1" applyAlignment="1">
      <alignment horizontal="center"/>
    </xf>
    <xf numFmtId="0" fontId="1" fillId="2" borderId="8" xfId="0" applyFont="1" applyFill="1" applyBorder="1" applyAlignment="1">
      <alignment horizontal="center"/>
    </xf>
    <xf numFmtId="0" fontId="1" fillId="2" borderId="18" xfId="0" applyFont="1" applyFill="1" applyBorder="1" applyAlignment="1">
      <alignment horizontal="center"/>
    </xf>
    <xf numFmtId="0" fontId="1" fillId="2" borderId="14" xfId="0" applyFont="1" applyFill="1" applyBorder="1"/>
    <xf numFmtId="0" fontId="15" fillId="3" borderId="19" xfId="0" applyFont="1" applyFill="1" applyBorder="1" applyAlignment="1">
      <alignment horizontal="center"/>
    </xf>
    <xf numFmtId="0" fontId="7" fillId="3" borderId="11" xfId="0" applyFont="1" applyFill="1" applyBorder="1"/>
    <xf numFmtId="0" fontId="15" fillId="3" borderId="11" xfId="0" applyFont="1" applyFill="1" applyBorder="1" applyAlignment="1">
      <alignment horizontal="center"/>
    </xf>
    <xf numFmtId="0" fontId="15" fillId="3" borderId="20"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0" fontId="5" fillId="2" borderId="0" xfId="0" applyFont="1" applyFill="1" applyBorder="1" applyAlignment="1">
      <alignment horizontal="left"/>
    </xf>
    <xf numFmtId="2" fontId="16" fillId="2" borderId="0" xfId="0" applyNumberFormat="1" applyFont="1" applyFill="1" applyBorder="1" applyAlignment="1">
      <alignment horizontal="right" wrapText="1"/>
    </xf>
    <xf numFmtId="0" fontId="17" fillId="2" borderId="0" xfId="0" applyFont="1" applyFill="1" applyBorder="1" applyAlignment="1">
      <alignment horizontal="center" wrapText="1"/>
    </xf>
    <xf numFmtId="0" fontId="1" fillId="2" borderId="0" xfId="0" applyFont="1" applyFill="1" applyAlignment="1"/>
    <xf numFmtId="0" fontId="18" fillId="2" borderId="0" xfId="0" applyFont="1" applyFill="1"/>
    <xf numFmtId="0" fontId="19" fillId="2" borderId="21" xfId="1" applyFont="1" applyFill="1" applyBorder="1" applyAlignment="1" applyProtection="1"/>
    <xf numFmtId="0" fontId="17" fillId="2" borderId="21" xfId="0" applyFont="1" applyFill="1" applyBorder="1" applyAlignment="1">
      <alignment wrapText="1"/>
    </xf>
    <xf numFmtId="0" fontId="1" fillId="2" borderId="21" xfId="0" applyFont="1" applyFill="1" applyBorder="1" applyAlignment="1">
      <alignment wrapText="1"/>
    </xf>
    <xf numFmtId="0" fontId="12" fillId="2" borderId="0" xfId="0" applyFont="1" applyFill="1" applyAlignment="1" applyProtection="1">
      <alignment wrapText="1"/>
    </xf>
    <xf numFmtId="0" fontId="17" fillId="2" borderId="0" xfId="0" applyFont="1" applyFill="1" applyAlignment="1"/>
    <xf numFmtId="0" fontId="12" fillId="2" borderId="22" xfId="0" applyFont="1" applyFill="1" applyBorder="1" applyAlignment="1">
      <alignment horizontal="left" wrapText="1"/>
    </xf>
    <xf numFmtId="0" fontId="15" fillId="2" borderId="0" xfId="0" applyFont="1" applyFill="1" applyAlignment="1" applyProtection="1">
      <alignment wrapText="1"/>
    </xf>
    <xf numFmtId="0" fontId="12" fillId="2" borderId="24" xfId="0" applyFont="1" applyFill="1" applyBorder="1" applyAlignment="1">
      <alignment horizontal="left" wrapText="1"/>
    </xf>
    <xf numFmtId="0" fontId="10" fillId="2" borderId="0" xfId="0" applyFont="1" applyFill="1" applyAlignment="1"/>
    <xf numFmtId="0" fontId="10" fillId="2" borderId="24" xfId="0" applyFont="1" applyFill="1" applyBorder="1" applyAlignment="1">
      <alignment horizontal="center" vertical="center"/>
    </xf>
    <xf numFmtId="0" fontId="10" fillId="2" borderId="2"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0" xfId="0" applyFont="1" applyFill="1" applyBorder="1" applyAlignment="1">
      <alignment horizontal="left" wrapText="1"/>
    </xf>
    <xf numFmtId="0" fontId="17" fillId="2" borderId="26" xfId="0" applyFont="1" applyFill="1" applyBorder="1" applyAlignment="1">
      <alignment horizontal="center" vertical="center"/>
    </xf>
    <xf numFmtId="0" fontId="17" fillId="2" borderId="27" xfId="0" applyFont="1" applyFill="1" applyBorder="1" applyAlignment="1">
      <alignment horizontal="center" vertical="center"/>
    </xf>
    <xf numFmtId="0" fontId="17" fillId="2" borderId="28" xfId="0" applyFont="1" applyFill="1" applyBorder="1" applyAlignment="1">
      <alignment horizontal="center" vertical="center"/>
    </xf>
    <xf numFmtId="0" fontId="1" fillId="2" borderId="0" xfId="0" applyFont="1" applyFill="1" applyBorder="1" applyAlignment="1">
      <alignment horizontal="center" wrapText="1"/>
    </xf>
    <xf numFmtId="0" fontId="17" fillId="2" borderId="0" xfId="0" applyFont="1" applyFill="1" applyBorder="1" applyAlignment="1">
      <alignment horizontal="center" vertical="center"/>
    </xf>
    <xf numFmtId="0" fontId="17" fillId="2" borderId="0" xfId="0" applyFont="1" applyFill="1" applyBorder="1" applyAlignment="1">
      <alignment horizontal="center" vertical="center" wrapText="1"/>
    </xf>
    <xf numFmtId="0" fontId="18" fillId="2" borderId="0" xfId="0" applyFont="1" applyFill="1" applyBorder="1" applyAlignment="1">
      <alignment horizontal="center" wrapText="1"/>
    </xf>
    <xf numFmtId="0" fontId="7" fillId="3" borderId="2"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31" xfId="0" applyFont="1" applyFill="1" applyBorder="1" applyAlignment="1">
      <alignment horizontal="left" vertical="center"/>
    </xf>
    <xf numFmtId="0" fontId="12" fillId="5" borderId="3" xfId="0" applyFont="1" applyFill="1" applyBorder="1" applyAlignment="1">
      <alignment horizontal="left" vertical="center"/>
    </xf>
    <xf numFmtId="0" fontId="1" fillId="2" borderId="2" xfId="0" applyFont="1" applyFill="1" applyBorder="1" applyAlignment="1">
      <alignment vertical="top" wrapText="1"/>
    </xf>
    <xf numFmtId="14" fontId="1" fillId="2" borderId="2" xfId="0" applyNumberFormat="1" applyFont="1" applyFill="1" applyBorder="1" applyAlignment="1">
      <alignment vertical="top" wrapText="1"/>
    </xf>
    <xf numFmtId="0" fontId="20" fillId="2" borderId="2" xfId="0" applyFont="1" applyFill="1" applyBorder="1" applyAlignment="1">
      <alignment vertical="top" wrapText="1"/>
    </xf>
    <xf numFmtId="165" fontId="0" fillId="0" borderId="0" xfId="0" applyNumberFormat="1"/>
    <xf numFmtId="0" fontId="12" fillId="5" borderId="32" xfId="0" applyFont="1" applyFill="1" applyBorder="1" applyAlignment="1">
      <alignment horizontal="left" vertical="center"/>
    </xf>
    <xf numFmtId="0" fontId="0" fillId="2" borderId="0" xfId="0" applyFill="1"/>
    <xf numFmtId="0" fontId="17" fillId="2" borderId="0" xfId="0" applyFont="1" applyFill="1" applyAlignment="1">
      <alignment vertical="top"/>
    </xf>
    <xf numFmtId="0" fontId="1" fillId="2" borderId="32" xfId="0" applyFont="1" applyFill="1" applyBorder="1" applyAlignment="1">
      <alignment vertical="top" wrapText="1"/>
    </xf>
    <xf numFmtId="0" fontId="14" fillId="0" borderId="8" xfId="1" applyBorder="1" applyProtection="1"/>
    <xf numFmtId="0" fontId="4" fillId="0" borderId="2" xfId="0" applyFont="1" applyBorder="1" applyAlignment="1">
      <alignment horizontal="center" vertical="center"/>
    </xf>
    <xf numFmtId="0" fontId="6" fillId="0" borderId="2" xfId="0" applyFont="1" applyBorder="1" applyAlignment="1">
      <alignment horizontal="left"/>
    </xf>
    <xf numFmtId="0" fontId="5" fillId="2" borderId="2" xfId="0" applyFont="1" applyFill="1" applyBorder="1" applyAlignment="1">
      <alignment horizontal="left" vertical="center"/>
    </xf>
    <xf numFmtId="0" fontId="6" fillId="0" borderId="2" xfId="0" applyFont="1" applyBorder="1" applyAlignment="1">
      <alignment horizontal="left" vertical="center"/>
    </xf>
    <xf numFmtId="1" fontId="5" fillId="2" borderId="1" xfId="0" applyNumberFormat="1" applyFont="1" applyFill="1" applyBorder="1" applyAlignment="1"/>
    <xf numFmtId="0" fontId="6" fillId="2" borderId="2" xfId="0" applyFont="1" applyFill="1" applyBorder="1" applyAlignment="1">
      <alignment horizontal="left"/>
    </xf>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0" fontId="5" fillId="2" borderId="2" xfId="0" applyFont="1" applyFill="1" applyBorder="1" applyAlignment="1">
      <alignment horizontal="left"/>
    </xf>
    <xf numFmtId="14" fontId="5" fillId="2" borderId="2" xfId="0" applyNumberFormat="1" applyFont="1" applyFill="1" applyBorder="1" applyAlignment="1">
      <alignment horizontal="left"/>
    </xf>
    <xf numFmtId="0" fontId="6" fillId="2" borderId="2" xfId="0" applyFont="1" applyFill="1" applyBorder="1" applyAlignment="1">
      <alignment vertical="top"/>
    </xf>
    <xf numFmtId="0" fontId="4" fillId="2" borderId="0" xfId="0" applyFont="1" applyFill="1" applyBorder="1" applyAlignment="1">
      <alignment horizontal="center"/>
    </xf>
    <xf numFmtId="0" fontId="6" fillId="2" borderId="23" xfId="0" applyFont="1" applyFill="1" applyBorder="1" applyAlignment="1">
      <alignment horizontal="left" wrapText="1"/>
    </xf>
    <xf numFmtId="0" fontId="6" fillId="2" borderId="25" xfId="0" applyFont="1" applyFill="1" applyBorder="1" applyAlignment="1">
      <alignment horizontal="left" wrapText="1"/>
    </xf>
    <xf numFmtId="0" fontId="10" fillId="2" borderId="23" xfId="0" applyFont="1" applyFill="1" applyBorder="1" applyAlignment="1">
      <alignment horizontal="center" vertical="center" wrapText="1"/>
    </xf>
    <xf numFmtId="0" fontId="17" fillId="2" borderId="2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AEEF3"/>
      <rgbColor rgb="FFCCFFCC"/>
      <rgbColor rgb="FFFFFF99"/>
      <rgbColor rgb="FF66FF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38160</xdr:colOff>
      <xdr:row>1</xdr:row>
      <xdr:rowOff>28440</xdr:rowOff>
    </xdr:from>
    <xdr:to>
      <xdr:col>1</xdr:col>
      <xdr:colOff>1475280</xdr:colOff>
      <xdr:row>1</xdr:row>
      <xdr:rowOff>933480</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228600" y="190080"/>
          <a:ext cx="1437120" cy="905040"/>
        </a:xfrm>
        <a:prstGeom prst="rect">
          <a:avLst/>
        </a:prstGeom>
        <a:ln>
          <a:noFill/>
        </a:ln>
      </xdr:spPr>
    </xdr:pic>
    <xdr:clientData/>
  </xdr:twoCellAnchor>
  <xdr:twoCellAnchor>
    <xdr:from>
      <xdr:col>0</xdr:col>
      <xdr:colOff>0</xdr:colOff>
      <xdr:row>0</xdr:row>
      <xdr:rowOff>0</xdr:rowOff>
    </xdr:from>
    <xdr:to>
      <xdr:col>7</xdr:col>
      <xdr:colOff>304800</xdr:colOff>
      <xdr:row>45</xdr:row>
      <xdr:rowOff>161925</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2428875</xdr:colOff>
      <xdr:row>23</xdr:row>
      <xdr:rowOff>0</xdr:rowOff>
    </xdr:to>
    <xdr:sp macro="" textlink="">
      <xdr:nvSpPr>
        <xdr:cNvPr id="2052" name="shapetype_202" hidden="1">
          <a:extLst>
            <a:ext uri="{FF2B5EF4-FFF2-40B4-BE49-F238E27FC236}">
              <a16:creationId xmlns:a16="http://schemas.microsoft.com/office/drawing/2014/main" id="{00000000-0008-0000-04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2428875</xdr:colOff>
      <xdr:row>23</xdr:row>
      <xdr:rowOff>0</xdr:rowOff>
    </xdr:to>
    <xdr:sp macro="" textlink="">
      <xdr:nvSpPr>
        <xdr:cNvPr id="2050" name="shapetype_202" hidden="1">
          <a:extLst>
            <a:ext uri="{FF2B5EF4-FFF2-40B4-BE49-F238E27FC236}">
              <a16:creationId xmlns:a16="http://schemas.microsoft.com/office/drawing/2014/main" id="{00000000-0008-0000-04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1885950</xdr:colOff>
      <xdr:row>16</xdr:row>
      <xdr:rowOff>0</xdr:rowOff>
    </xdr:to>
    <xdr:sp macro="" textlink="">
      <xdr:nvSpPr>
        <xdr:cNvPr id="3078" name="shapetype_202" hidden="1">
          <a:extLst>
            <a:ext uri="{FF2B5EF4-FFF2-40B4-BE49-F238E27FC236}">
              <a16:creationId xmlns:a16="http://schemas.microsoft.com/office/drawing/2014/main" id="{00000000-0008-0000-0500-000006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1885950</xdr:colOff>
      <xdr:row>16</xdr:row>
      <xdr:rowOff>0</xdr:rowOff>
    </xdr:to>
    <xdr:sp macro="" textlink="">
      <xdr:nvSpPr>
        <xdr:cNvPr id="3076" name="shapetype_202" hidden="1">
          <a:extLst>
            <a:ext uri="{FF2B5EF4-FFF2-40B4-BE49-F238E27FC236}">
              <a16:creationId xmlns:a16="http://schemas.microsoft.com/office/drawing/2014/main" id="{00000000-0008-0000-05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1885950</xdr:colOff>
      <xdr:row>16</xdr:row>
      <xdr:rowOff>0</xdr:rowOff>
    </xdr:to>
    <xdr:sp macro="" textlink="">
      <xdr:nvSpPr>
        <xdr:cNvPr id="3074" name="shapetype_202" hidden="1">
          <a:extLst>
            <a:ext uri="{FF2B5EF4-FFF2-40B4-BE49-F238E27FC236}">
              <a16:creationId xmlns:a16="http://schemas.microsoft.com/office/drawing/2014/main" id="{00000000-0008-0000-05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18"/>
  <sheetViews>
    <sheetView zoomScaleNormal="100" workbookViewId="0">
      <selection activeCell="G6" sqref="G6"/>
    </sheetView>
  </sheetViews>
  <sheetFormatPr defaultRowHeight="14.25"/>
  <cols>
    <col min="1" max="1" width="2.125" style="1"/>
    <col min="2" max="2" width="21" style="2"/>
    <col min="3" max="3" width="9.625" style="1"/>
    <col min="4" max="4" width="15.5" style="1"/>
    <col min="5" max="5" width="8.375" style="1"/>
    <col min="6" max="6" width="31" style="1"/>
    <col min="7" max="7" width="33.375" style="1"/>
    <col min="8" max="1025" width="9.375" style="1"/>
  </cols>
  <sheetData>
    <row r="2" spans="1:7" s="5" customFormat="1" ht="75.75" customHeight="1">
      <c r="A2" s="3"/>
      <c r="B2" s="4"/>
      <c r="C2" s="127" t="s">
        <v>0</v>
      </c>
      <c r="D2" s="127"/>
      <c r="E2" s="127"/>
      <c r="F2" s="127"/>
      <c r="G2" s="127"/>
    </row>
    <row r="3" spans="1:7">
      <c r="B3" s="6"/>
      <c r="C3" s="7"/>
      <c r="F3" s="8"/>
    </row>
    <row r="4" spans="1:7" ht="14.25" customHeight="1">
      <c r="B4" s="9" t="s">
        <v>1</v>
      </c>
      <c r="C4" s="128" t="s">
        <v>2</v>
      </c>
      <c r="D4" s="128"/>
      <c r="E4" s="128"/>
      <c r="F4" s="9" t="s">
        <v>3</v>
      </c>
      <c r="G4" s="10" t="s">
        <v>4</v>
      </c>
    </row>
    <row r="5" spans="1:7" ht="14.25" customHeight="1">
      <c r="B5" s="9" t="s">
        <v>5</v>
      </c>
      <c r="C5" s="128" t="s">
        <v>6</v>
      </c>
      <c r="D5" s="128"/>
      <c r="E5" s="128"/>
      <c r="F5" s="9" t="s">
        <v>7</v>
      </c>
      <c r="G5" s="10" t="s">
        <v>8</v>
      </c>
    </row>
    <row r="6" spans="1:7" ht="15.75" customHeight="1">
      <c r="B6" s="129" t="s">
        <v>9</v>
      </c>
      <c r="C6" s="130" t="str">
        <f>C5&amp;"_"&amp;"Integration Test Case"&amp;"_"&amp;"v1.0"</f>
        <v>CTC_Integration Test Case_v1.0</v>
      </c>
      <c r="D6" s="130"/>
      <c r="E6" s="130"/>
      <c r="F6" s="9" t="s">
        <v>10</v>
      </c>
      <c r="G6" s="12">
        <v>42833</v>
      </c>
    </row>
    <row r="7" spans="1:7" ht="13.5" customHeight="1">
      <c r="B7" s="129"/>
      <c r="C7" s="130"/>
      <c r="D7" s="130"/>
      <c r="E7" s="130"/>
      <c r="F7" s="9" t="s">
        <v>11</v>
      </c>
      <c r="G7" s="13" t="s">
        <v>12</v>
      </c>
    </row>
    <row r="8" spans="1:7">
      <c r="A8" s="14"/>
      <c r="B8" s="14"/>
      <c r="C8" s="14"/>
      <c r="D8" s="14"/>
      <c r="E8" s="14"/>
      <c r="F8" s="14"/>
      <c r="G8" s="15"/>
    </row>
    <row r="9" spans="1:7" s="1" customFormat="1" ht="12.75"/>
    <row r="10" spans="1:7">
      <c r="B10" s="16" t="s">
        <v>13</v>
      </c>
    </row>
    <row r="11" spans="1:7" s="17" customFormat="1" ht="12.75">
      <c r="B11" s="18" t="s">
        <v>14</v>
      </c>
      <c r="C11" s="19" t="s">
        <v>11</v>
      </c>
      <c r="D11" s="19" t="s">
        <v>15</v>
      </c>
      <c r="E11" s="19" t="s">
        <v>16</v>
      </c>
      <c r="F11" s="19" t="s">
        <v>17</v>
      </c>
      <c r="G11" s="20" t="s">
        <v>18</v>
      </c>
    </row>
    <row r="12" spans="1:7" s="21" customFormat="1" ht="12.75">
      <c r="B12" s="22">
        <v>42833</v>
      </c>
      <c r="C12" s="23" t="s">
        <v>12</v>
      </c>
      <c r="D12" s="24"/>
      <c r="E12" s="24" t="s">
        <v>19</v>
      </c>
      <c r="F12" s="25" t="s">
        <v>20</v>
      </c>
      <c r="G12" s="26" t="s">
        <v>21</v>
      </c>
    </row>
    <row r="13" spans="1:7" ht="21.75" customHeight="1">
      <c r="A13" s="21"/>
      <c r="B13" s="22"/>
      <c r="C13" s="23"/>
      <c r="D13" s="27"/>
      <c r="E13" s="24"/>
      <c r="F13" s="27"/>
      <c r="G13" s="28"/>
    </row>
    <row r="14" spans="1:7" ht="19.5" customHeight="1">
      <c r="A14" s="21"/>
      <c r="B14" s="22"/>
      <c r="C14" s="23"/>
      <c r="D14" s="27"/>
      <c r="E14" s="24"/>
      <c r="F14" s="27"/>
      <c r="G14" s="28"/>
    </row>
    <row r="15" spans="1:7" ht="21.75" customHeight="1">
      <c r="A15" s="21"/>
      <c r="B15" s="29"/>
      <c r="C15" s="30"/>
      <c r="D15" s="27"/>
      <c r="E15" s="27"/>
      <c r="F15" s="27"/>
      <c r="G15" s="28"/>
    </row>
    <row r="16" spans="1:7" ht="19.5" customHeight="1">
      <c r="A16" s="21"/>
      <c r="B16" s="29"/>
      <c r="C16" s="30"/>
      <c r="D16" s="27"/>
      <c r="E16" s="27"/>
      <c r="F16" s="27"/>
      <c r="G16" s="28"/>
    </row>
    <row r="17" spans="1:7" ht="21.75" customHeight="1">
      <c r="A17" s="21"/>
      <c r="B17" s="29"/>
      <c r="C17" s="30"/>
      <c r="D17" s="27"/>
      <c r="E17" s="27"/>
      <c r="F17" s="27"/>
      <c r="G17" s="28"/>
    </row>
    <row r="18" spans="1:7" ht="19.5" customHeight="1">
      <c r="A18" s="21"/>
      <c r="B18" s="31"/>
      <c r="C18" s="32"/>
      <c r="D18" s="33"/>
      <c r="E18" s="33"/>
      <c r="F18" s="33"/>
      <c r="G18" s="34"/>
    </row>
  </sheetData>
  <mergeCells count="5">
    <mergeCell ref="C2:G2"/>
    <mergeCell ref="C4:E4"/>
    <mergeCell ref="C5:E5"/>
    <mergeCell ref="B6:B7"/>
    <mergeCell ref="C6:E7"/>
  </mergeCells>
  <pageMargins left="0.47013888888888899" right="0.47013888888888899" top="0.5" bottom="0.35138888888888897" header="0.51180555555555496" footer="0.17013888888888901"/>
  <pageSetup paperSize="9" firstPageNumber="0" orientation="landscape" horizontalDpi="300" verticalDpi="300"/>
  <headerFooter>
    <oddFooter>&amp;L&amp;"Tahoma,Regular"&amp;8 02ae-BM/PM/HDCV/FSOFT v2/0&amp;C&amp;"Tahoma,Regular"&amp;8Internal use&amp;R&amp;"tahomaTahoma,Regular"&amp;8&amp;P/&amp;N</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zoomScaleNormal="100" workbookViewId="0">
      <selection activeCell="D5" sqref="D5:F5"/>
    </sheetView>
  </sheetViews>
  <sheetFormatPr defaultRowHeight="14.25"/>
  <cols>
    <col min="1" max="1" width="1.25" style="8"/>
    <col min="2" max="2" width="12.625" style="35"/>
    <col min="3" max="3" width="28.375" style="36"/>
    <col min="4" max="4" width="20" style="36"/>
    <col min="5" max="5" width="30.25" style="36"/>
    <col min="6" max="6" width="32.875" style="36"/>
    <col min="7" max="1025" width="9.375" style="8"/>
  </cols>
  <sheetData>
    <row r="1" spans="2:6" ht="25.5">
      <c r="B1" s="37"/>
      <c r="D1" s="38" t="s">
        <v>22</v>
      </c>
      <c r="E1" s="39"/>
    </row>
    <row r="2" spans="2:6" ht="13.5" customHeight="1">
      <c r="B2" s="37"/>
      <c r="D2" s="40"/>
      <c r="E2" s="40"/>
    </row>
    <row r="3" spans="2:6">
      <c r="B3" s="131" t="s">
        <v>1</v>
      </c>
      <c r="C3" s="131"/>
      <c r="D3" s="132" t="str">
        <f>Cover!C4</f>
        <v>Carrier Trading Center</v>
      </c>
      <c r="E3" s="132"/>
      <c r="F3" s="132"/>
    </row>
    <row r="4" spans="2:6">
      <c r="B4" s="131" t="s">
        <v>5</v>
      </c>
      <c r="C4" s="131"/>
      <c r="D4" s="132" t="str">
        <f>Cover!C5</f>
        <v>CTC</v>
      </c>
      <c r="E4" s="132"/>
      <c r="F4" s="132"/>
    </row>
    <row r="5" spans="2:6" s="41" customFormat="1" ht="72" customHeight="1">
      <c r="B5" s="133" t="s">
        <v>23</v>
      </c>
      <c r="C5" s="133"/>
      <c r="D5" s="134" t="s">
        <v>24</v>
      </c>
      <c r="E5" s="134"/>
      <c r="F5" s="134"/>
    </row>
    <row r="6" spans="2:6">
      <c r="B6" s="42"/>
      <c r="C6" s="43"/>
      <c r="D6" s="43"/>
      <c r="E6" s="43"/>
      <c r="F6" s="43"/>
    </row>
    <row r="7" spans="2:6" s="44" customFormat="1" ht="12.75">
      <c r="B7" s="45"/>
      <c r="C7" s="46"/>
      <c r="D7" s="46"/>
      <c r="E7" s="46"/>
      <c r="F7" s="46"/>
    </row>
    <row r="8" spans="2:6" s="47" customFormat="1" ht="21" customHeight="1">
      <c r="B8" s="48" t="s">
        <v>25</v>
      </c>
      <c r="C8" s="49" t="s">
        <v>26</v>
      </c>
      <c r="D8" s="49" t="s">
        <v>27</v>
      </c>
      <c r="E8" s="50" t="s">
        <v>28</v>
      </c>
      <c r="F8" s="51" t="s">
        <v>29</v>
      </c>
    </row>
    <row r="9" spans="2:6" ht="25.5">
      <c r="B9" s="52">
        <v>1</v>
      </c>
      <c r="C9" s="53" t="s">
        <v>30</v>
      </c>
      <c r="D9" s="54" t="s">
        <v>31</v>
      </c>
      <c r="E9" s="55" t="s">
        <v>32</v>
      </c>
      <c r="F9" s="56" t="s">
        <v>33</v>
      </c>
    </row>
    <row r="10" spans="2:6" ht="25.5">
      <c r="B10" s="52">
        <v>2</v>
      </c>
      <c r="C10" s="53" t="s">
        <v>34</v>
      </c>
      <c r="D10" s="54" t="s">
        <v>35</v>
      </c>
      <c r="E10" s="55" t="s">
        <v>36</v>
      </c>
      <c r="F10" s="56" t="s">
        <v>37</v>
      </c>
    </row>
    <row r="11" spans="2:6">
      <c r="B11" s="52"/>
      <c r="C11" s="53"/>
      <c r="D11" s="57"/>
      <c r="E11" s="58"/>
      <c r="F11" s="59"/>
    </row>
    <row r="12" spans="2:6">
      <c r="B12" s="52"/>
      <c r="C12" s="53"/>
      <c r="D12" s="57"/>
      <c r="E12" s="58"/>
      <c r="F12" s="59"/>
    </row>
    <row r="13" spans="2:6">
      <c r="B13" s="52"/>
      <c r="C13" s="53"/>
      <c r="D13" s="57"/>
      <c r="E13" s="60"/>
      <c r="F13" s="59"/>
    </row>
    <row r="14" spans="2:6">
      <c r="B14" s="52"/>
      <c r="C14" s="53"/>
      <c r="D14" s="60"/>
      <c r="E14" s="60"/>
      <c r="F14" s="59"/>
    </row>
    <row r="15" spans="2:6">
      <c r="B15" s="52"/>
      <c r="C15" s="53"/>
      <c r="D15" s="60"/>
      <c r="E15" s="60"/>
      <c r="F15" s="59"/>
    </row>
    <row r="16" spans="2:6">
      <c r="B16" s="52"/>
      <c r="C16" s="53"/>
      <c r="D16" s="60"/>
      <c r="E16" s="60"/>
      <c r="F16" s="59"/>
    </row>
    <row r="17" spans="2:6">
      <c r="B17" s="52"/>
      <c r="C17" s="53"/>
      <c r="D17" s="60"/>
      <c r="E17" s="60"/>
      <c r="F17" s="59"/>
    </row>
    <row r="18" spans="2:6">
      <c r="B18" s="52"/>
      <c r="C18" s="53"/>
      <c r="D18" s="60"/>
      <c r="E18" s="60"/>
      <c r="F18" s="59"/>
    </row>
    <row r="19" spans="2:6">
      <c r="B19" s="52"/>
      <c r="C19" s="53"/>
      <c r="D19" s="60"/>
      <c r="E19" s="60"/>
      <c r="F19" s="59"/>
    </row>
    <row r="20" spans="2:6">
      <c r="B20" s="61"/>
      <c r="C20" s="62"/>
      <c r="D20" s="63"/>
      <c r="E20" s="63"/>
      <c r="F20" s="64"/>
    </row>
  </sheetData>
  <mergeCells count="6">
    <mergeCell ref="B3:C3"/>
    <mergeCell ref="D3:F3"/>
    <mergeCell ref="B4:C4"/>
    <mergeCell ref="D4:F4"/>
    <mergeCell ref="B5:C5"/>
    <mergeCell ref="D5:F5"/>
  </mergeCells>
  <hyperlinks>
    <hyperlink ref="D9" location="User_Function!A1" display="User_function"/>
    <hyperlink ref="D10" location="Admin_Function!A1" display="Admin_function"/>
  </hyperlinks>
  <pageMargins left="0.74791666666666701" right="0.74791666666666701" top="0.98402777777777795" bottom="1.15069444444444" header="0.51180555555555496" footer="0.98402777777777795"/>
  <pageSetup paperSize="9" firstPageNumber="0" orientation="landscape" horizontalDpi="300" verticalDpi="300"/>
  <headerFooter>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6"/>
  <sheetViews>
    <sheetView zoomScaleNormal="100" workbookViewId="0">
      <selection activeCell="C12" sqref="C12"/>
    </sheetView>
  </sheetViews>
  <sheetFormatPr defaultRowHeight="14.25"/>
  <cols>
    <col min="1" max="1" width="9.375" style="8"/>
    <col min="2" max="2" width="14.125" style="8"/>
    <col min="3" max="3" width="25" style="8"/>
    <col min="4" max="7" width="9.375" style="8"/>
    <col min="8" max="9" width="35.75" style="8"/>
    <col min="10" max="1025" width="9.375" style="8"/>
  </cols>
  <sheetData>
    <row r="1" spans="1:8" ht="25.5" customHeight="1">
      <c r="B1" s="138" t="s">
        <v>38</v>
      </c>
      <c r="C1" s="138"/>
      <c r="D1" s="138"/>
      <c r="E1" s="138"/>
      <c r="F1" s="138"/>
      <c r="G1" s="138"/>
      <c r="H1" s="138"/>
    </row>
    <row r="2" spans="1:8" ht="14.25" customHeight="1">
      <c r="A2" s="65"/>
      <c r="B2" s="65"/>
      <c r="C2" s="66"/>
      <c r="D2" s="66"/>
      <c r="E2" s="66"/>
      <c r="F2" s="66"/>
      <c r="G2" s="66"/>
      <c r="H2" s="67"/>
    </row>
    <row r="3" spans="1:8" ht="12" customHeight="1">
      <c r="B3" s="11" t="s">
        <v>1</v>
      </c>
      <c r="C3" s="132" t="str">
        <f>Cover!C4</f>
        <v>Carrier Trading Center</v>
      </c>
      <c r="D3" s="132"/>
      <c r="E3" s="135" t="s">
        <v>3</v>
      </c>
      <c r="F3" s="135"/>
      <c r="G3" s="10" t="s">
        <v>4</v>
      </c>
      <c r="H3" s="68"/>
    </row>
    <row r="4" spans="1:8" ht="12" customHeight="1">
      <c r="B4" s="11" t="s">
        <v>5</v>
      </c>
      <c r="C4" s="132" t="str">
        <f>Cover!C5</f>
        <v>CTC</v>
      </c>
      <c r="D4" s="132"/>
      <c r="E4" s="135" t="s">
        <v>7</v>
      </c>
      <c r="F4" s="135"/>
      <c r="G4" s="10" t="s">
        <v>8</v>
      </c>
      <c r="H4" s="68"/>
    </row>
    <row r="5" spans="1:8" ht="12" customHeight="1">
      <c r="B5" s="69" t="s">
        <v>9</v>
      </c>
      <c r="C5" s="132" t="str">
        <f>C4&amp;"_"&amp;"Integration Test Report"&amp;"_"&amp;"v1.0"</f>
        <v>CTC_Integration Test Report_v1.0</v>
      </c>
      <c r="D5" s="132"/>
      <c r="E5" s="135" t="s">
        <v>10</v>
      </c>
      <c r="F5" s="135"/>
      <c r="G5" s="136">
        <v>42833</v>
      </c>
      <c r="H5" s="136"/>
    </row>
    <row r="6" spans="1:8" ht="21.75" customHeight="1">
      <c r="A6" s="65"/>
      <c r="B6" s="69" t="s">
        <v>39</v>
      </c>
      <c r="C6" s="137"/>
      <c r="D6" s="137"/>
      <c r="E6" s="137"/>
      <c r="F6" s="137"/>
      <c r="G6" s="137"/>
      <c r="H6" s="137"/>
    </row>
    <row r="7" spans="1:8" ht="14.25" customHeight="1">
      <c r="A7" s="65"/>
      <c r="B7" s="70"/>
      <c r="C7" s="71"/>
      <c r="D7" s="66"/>
      <c r="E7" s="66"/>
      <c r="F7" s="66"/>
      <c r="G7" s="66"/>
      <c r="H7" s="67"/>
    </row>
    <row r="8" spans="1:8">
      <c r="B8" s="70"/>
      <c r="C8" s="71"/>
      <c r="D8" s="66"/>
      <c r="E8" s="66"/>
      <c r="F8" s="66"/>
      <c r="G8" s="66"/>
      <c r="H8" s="67"/>
    </row>
    <row r="9" spans="1:8">
      <c r="A9" s="66"/>
      <c r="B9" s="66"/>
      <c r="C9" s="66"/>
      <c r="D9" s="66"/>
      <c r="E9" s="66"/>
      <c r="F9" s="66"/>
      <c r="G9" s="66"/>
      <c r="H9" s="66"/>
    </row>
    <row r="10" spans="1:8">
      <c r="A10" s="72"/>
      <c r="B10" s="73" t="s">
        <v>25</v>
      </c>
      <c r="C10" s="74" t="s">
        <v>40</v>
      </c>
      <c r="D10" s="75" t="s">
        <v>41</v>
      </c>
      <c r="E10" s="74" t="s">
        <v>42</v>
      </c>
      <c r="F10" s="74" t="s">
        <v>43</v>
      </c>
      <c r="G10" s="74" t="s">
        <v>44</v>
      </c>
      <c r="H10" s="76" t="s">
        <v>45</v>
      </c>
    </row>
    <row r="11" spans="1:8">
      <c r="A11" s="72"/>
      <c r="B11" s="77">
        <v>1</v>
      </c>
      <c r="C11" s="126" t="s">
        <v>31</v>
      </c>
      <c r="D11" s="78">
        <f>User_Function!A6</f>
        <v>21</v>
      </c>
      <c r="E11" s="78">
        <f>User_Function!B6</f>
        <v>3</v>
      </c>
      <c r="F11" s="78">
        <f>User_Function!C6</f>
        <v>8</v>
      </c>
      <c r="G11" s="78">
        <f>User_Function!D6</f>
        <v>0</v>
      </c>
      <c r="H11" s="79">
        <f>User_Function!E6</f>
        <v>32</v>
      </c>
    </row>
    <row r="12" spans="1:8">
      <c r="A12" s="80"/>
      <c r="B12" s="77">
        <v>2</v>
      </c>
      <c r="C12" s="54" t="s">
        <v>46</v>
      </c>
      <c r="D12" s="78">
        <f>Admin_Function!A6</f>
        <v>6</v>
      </c>
      <c r="E12" s="78">
        <f>Admin_Function!B6</f>
        <v>3</v>
      </c>
      <c r="F12" s="78">
        <f>Admin_Function!C6</f>
        <v>9</v>
      </c>
      <c r="G12" s="78">
        <f>Admin_Function!D6</f>
        <v>0</v>
      </c>
      <c r="H12" s="79">
        <f>Admin_Function!E6</f>
        <v>18</v>
      </c>
    </row>
    <row r="13" spans="1:8">
      <c r="A13" s="80"/>
      <c r="B13" s="81"/>
      <c r="C13" s="82" t="s">
        <v>47</v>
      </c>
      <c r="D13" s="83">
        <f>SUM(D9:D12)</f>
        <v>27</v>
      </c>
      <c r="E13" s="83">
        <f>SUM(E9:E12)</f>
        <v>6</v>
      </c>
      <c r="F13" s="83">
        <f>SUM(F9:F12)</f>
        <v>17</v>
      </c>
      <c r="G13" s="83">
        <f>SUM(G9:G12)</f>
        <v>0</v>
      </c>
      <c r="H13" s="84">
        <f>SUM(H9:H12)</f>
        <v>50</v>
      </c>
    </row>
    <row r="14" spans="1:8">
      <c r="A14" s="66"/>
      <c r="B14" s="85"/>
      <c r="C14" s="66"/>
      <c r="D14" s="86"/>
      <c r="E14" s="87"/>
      <c r="F14" s="87"/>
      <c r="G14" s="87"/>
      <c r="H14" s="87"/>
    </row>
    <row r="15" spans="1:8">
      <c r="A15" s="66"/>
      <c r="B15" s="66"/>
      <c r="C15" s="88" t="s">
        <v>48</v>
      </c>
      <c r="D15" s="66"/>
      <c r="E15" s="89">
        <f>(D13+E13)*100/(H13-G13)</f>
        <v>66</v>
      </c>
      <c r="F15" s="66" t="s">
        <v>49</v>
      </c>
      <c r="G15" s="66"/>
      <c r="H15" s="90"/>
    </row>
    <row r="16" spans="1:8">
      <c r="A16" s="66"/>
      <c r="B16" s="66"/>
      <c r="C16" s="88" t="s">
        <v>50</v>
      </c>
      <c r="D16" s="66"/>
      <c r="E16" s="89">
        <f>D13*100/(H13-G13)</f>
        <v>54</v>
      </c>
      <c r="F16" s="66" t="s">
        <v>49</v>
      </c>
      <c r="G16" s="66"/>
      <c r="H16" s="90"/>
    </row>
  </sheetData>
  <mergeCells count="9">
    <mergeCell ref="C5:D5"/>
    <mergeCell ref="E5:F5"/>
    <mergeCell ref="G5:H5"/>
    <mergeCell ref="C6:H6"/>
    <mergeCell ref="B1:H1"/>
    <mergeCell ref="C3:D3"/>
    <mergeCell ref="E3:F3"/>
    <mergeCell ref="C4:D4"/>
    <mergeCell ref="E4:F4"/>
  </mergeCells>
  <hyperlinks>
    <hyperlink ref="C11" location="User_Function!A1" display="User_function"/>
    <hyperlink ref="C12" location="Admin_Function!A1" display="Admin_Function"/>
  </hyperlinks>
  <pageMargins left="0.74791666666666701" right="0.74791666666666701" top="0.98402777777777795" bottom="0.98402777777777795" header="0.51180555555555496" footer="0.5"/>
  <pageSetup firstPageNumber="0" orientation="landscape" horizontalDpi="300" verticalDpi="300"/>
  <headerFooter>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62"/>
  <sheetViews>
    <sheetView tabSelected="1" topLeftCell="B3" zoomScaleNormal="100" workbookViewId="0">
      <selection activeCell="E6" sqref="E6:G6"/>
    </sheetView>
  </sheetViews>
  <sheetFormatPr defaultRowHeight="14.25"/>
  <cols>
    <col min="1" max="1" width="16.125" style="8"/>
    <col min="2" max="2" width="41.5" style="8"/>
    <col min="3" max="3" width="35.5" style="8"/>
    <col min="4" max="4" width="56.5" style="8" customWidth="1"/>
    <col min="5" max="5" width="16.25" style="8"/>
    <col min="6" max="6" width="8.625" style="8"/>
    <col min="7" max="7" width="8" style="8"/>
    <col min="8" max="8" width="16.25" style="91"/>
    <col min="9" max="9" width="16.25" style="8"/>
    <col min="10" max="10" width="0" style="92" hidden="1"/>
    <col min="11" max="16" width="16.25" style="8"/>
    <col min="17" max="17" width="0" style="8" hidden="1"/>
    <col min="18" max="1025" width="16.25" style="8"/>
  </cols>
  <sheetData>
    <row r="1" spans="1:257" ht="13.5" customHeight="1">
      <c r="A1" s="93" t="s">
        <v>51</v>
      </c>
      <c r="B1" s="94"/>
      <c r="C1" s="94"/>
      <c r="D1" s="94"/>
      <c r="E1" s="94"/>
      <c r="F1" s="94"/>
      <c r="G1" s="95"/>
      <c r="H1" s="96"/>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c r="GR1" s="97"/>
      <c r="GS1" s="97"/>
      <c r="GT1" s="97"/>
      <c r="GU1" s="97"/>
      <c r="GV1" s="97"/>
      <c r="GW1" s="97"/>
      <c r="GX1" s="97"/>
      <c r="GY1" s="97"/>
      <c r="GZ1" s="97"/>
      <c r="HA1" s="97"/>
      <c r="HB1" s="97"/>
      <c r="HC1" s="97"/>
      <c r="HD1" s="97"/>
      <c r="HE1" s="97"/>
      <c r="HF1" s="97"/>
      <c r="HG1" s="97"/>
      <c r="HH1" s="97"/>
      <c r="HI1" s="97"/>
      <c r="HJ1" s="97"/>
      <c r="HK1" s="97"/>
      <c r="HL1" s="97"/>
      <c r="HM1" s="97"/>
      <c r="HN1" s="97"/>
      <c r="HO1" s="97"/>
      <c r="HP1" s="97"/>
      <c r="HQ1" s="97"/>
      <c r="HR1" s="97"/>
      <c r="HS1" s="97"/>
      <c r="HT1" s="97"/>
      <c r="HU1" s="97"/>
      <c r="HV1" s="97"/>
      <c r="HW1" s="97"/>
      <c r="HX1" s="97"/>
      <c r="HY1" s="97"/>
      <c r="HZ1" s="97"/>
      <c r="IA1" s="97"/>
      <c r="IB1" s="97"/>
      <c r="IC1" s="97"/>
      <c r="ID1" s="97"/>
      <c r="IE1" s="97"/>
      <c r="IF1" s="97"/>
      <c r="IG1" s="97"/>
      <c r="IH1" s="97"/>
      <c r="II1" s="97"/>
      <c r="IJ1" s="97"/>
      <c r="IK1" s="97"/>
      <c r="IL1" s="97"/>
      <c r="IM1" s="97"/>
      <c r="IN1" s="97"/>
      <c r="IO1" s="97"/>
      <c r="IP1" s="97"/>
    </row>
    <row r="2" spans="1:257" ht="13.5" customHeight="1">
      <c r="A2" s="98" t="s">
        <v>52</v>
      </c>
      <c r="B2" s="139" t="s">
        <v>162</v>
      </c>
      <c r="C2" s="139"/>
      <c r="D2" s="139"/>
      <c r="E2" s="139"/>
      <c r="F2" s="139"/>
      <c r="G2" s="139"/>
      <c r="H2" s="99" t="s">
        <v>41</v>
      </c>
      <c r="I2" s="97"/>
      <c r="J2" s="97" t="s">
        <v>41</v>
      </c>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7"/>
      <c r="CL2" s="97"/>
      <c r="CM2" s="97"/>
      <c r="CN2" s="97"/>
      <c r="CO2" s="97"/>
      <c r="CP2" s="97"/>
      <c r="CQ2" s="97"/>
      <c r="CR2" s="97"/>
      <c r="CS2" s="97"/>
      <c r="CT2" s="97"/>
      <c r="CU2" s="97"/>
      <c r="CV2" s="97"/>
      <c r="CW2" s="97"/>
      <c r="CX2" s="97"/>
      <c r="CY2" s="97"/>
      <c r="CZ2" s="97"/>
      <c r="DA2" s="97"/>
      <c r="DB2" s="97"/>
      <c r="DC2" s="97"/>
      <c r="DD2" s="97"/>
      <c r="DE2" s="97"/>
      <c r="DF2" s="97"/>
      <c r="DG2" s="97"/>
      <c r="DH2" s="97"/>
      <c r="DI2" s="97"/>
      <c r="DJ2" s="97"/>
      <c r="DK2" s="97"/>
      <c r="DL2" s="97"/>
      <c r="DM2" s="97"/>
      <c r="DN2" s="97"/>
      <c r="DO2" s="97"/>
      <c r="DP2" s="97"/>
      <c r="DQ2" s="97"/>
      <c r="DR2" s="97"/>
      <c r="DS2" s="97"/>
      <c r="DT2" s="97"/>
      <c r="DU2" s="97"/>
      <c r="DV2" s="97"/>
      <c r="DW2" s="97"/>
      <c r="DX2" s="97"/>
      <c r="DY2" s="97"/>
      <c r="DZ2" s="97"/>
      <c r="EA2" s="97"/>
      <c r="EB2" s="97"/>
      <c r="EC2" s="97"/>
      <c r="ED2" s="97"/>
      <c r="EE2" s="97"/>
      <c r="EF2" s="97"/>
      <c r="EG2" s="97"/>
      <c r="EH2" s="97"/>
      <c r="EI2" s="97"/>
      <c r="EJ2" s="97"/>
      <c r="EK2" s="97"/>
      <c r="EL2" s="97"/>
      <c r="EM2" s="97"/>
      <c r="EN2" s="97"/>
      <c r="EO2" s="97"/>
      <c r="EP2" s="97"/>
      <c r="EQ2" s="97"/>
      <c r="ER2" s="97"/>
      <c r="ES2" s="97"/>
      <c r="ET2" s="97"/>
      <c r="EU2" s="97"/>
      <c r="EV2" s="97"/>
      <c r="EW2" s="97"/>
      <c r="EX2" s="97"/>
      <c r="EY2" s="97"/>
      <c r="EZ2" s="97"/>
      <c r="FA2" s="97"/>
      <c r="FB2" s="97"/>
      <c r="FC2" s="97"/>
      <c r="FD2" s="97"/>
      <c r="FE2" s="97"/>
      <c r="FF2" s="97"/>
      <c r="FG2" s="97"/>
      <c r="FH2" s="97"/>
      <c r="FI2" s="97"/>
      <c r="FJ2" s="97"/>
      <c r="FK2" s="97"/>
      <c r="FL2" s="97"/>
      <c r="FM2" s="97"/>
      <c r="FN2" s="97"/>
      <c r="FO2" s="97"/>
      <c r="FP2" s="97"/>
      <c r="FQ2" s="97"/>
      <c r="FR2" s="97"/>
      <c r="FS2" s="97"/>
      <c r="FT2" s="97"/>
      <c r="FU2" s="97"/>
      <c r="FV2" s="97"/>
      <c r="FW2" s="97"/>
      <c r="FX2" s="97"/>
      <c r="FY2" s="97"/>
      <c r="FZ2" s="97"/>
      <c r="GA2" s="97"/>
      <c r="GB2" s="97"/>
      <c r="GC2" s="97"/>
      <c r="GD2" s="97"/>
      <c r="GE2" s="97"/>
      <c r="GF2" s="97"/>
      <c r="GG2" s="97"/>
      <c r="GH2" s="97"/>
      <c r="GI2" s="97"/>
      <c r="GJ2" s="97"/>
      <c r="GK2" s="97"/>
      <c r="GL2" s="97"/>
      <c r="GM2" s="97"/>
      <c r="GN2" s="97"/>
      <c r="GO2" s="97"/>
      <c r="GP2" s="97"/>
      <c r="GQ2" s="97"/>
      <c r="GR2" s="97"/>
      <c r="GS2" s="97"/>
      <c r="GT2" s="97"/>
      <c r="GU2" s="97"/>
      <c r="GV2" s="97"/>
      <c r="GW2" s="97"/>
      <c r="GX2" s="97"/>
      <c r="GY2" s="97"/>
      <c r="GZ2" s="97"/>
      <c r="HA2" s="97"/>
      <c r="HB2" s="97"/>
      <c r="HC2" s="97"/>
      <c r="HD2" s="97"/>
      <c r="HE2" s="97"/>
      <c r="HF2" s="97"/>
      <c r="HG2" s="97"/>
      <c r="HH2" s="97"/>
      <c r="HI2" s="97"/>
      <c r="HJ2" s="97"/>
      <c r="HK2" s="97"/>
      <c r="HL2" s="97"/>
      <c r="HM2" s="97"/>
      <c r="HN2" s="97"/>
      <c r="HO2" s="97"/>
      <c r="HP2" s="97"/>
      <c r="HQ2" s="97"/>
      <c r="HR2" s="97"/>
      <c r="HS2" s="97"/>
      <c r="HT2" s="97"/>
      <c r="HU2" s="97"/>
      <c r="HV2" s="97"/>
      <c r="HW2" s="97"/>
      <c r="HX2" s="97"/>
      <c r="HY2" s="97"/>
      <c r="HZ2" s="97"/>
      <c r="IA2" s="97"/>
      <c r="IB2" s="97"/>
      <c r="IC2" s="97"/>
      <c r="ID2" s="97"/>
      <c r="IE2" s="97"/>
      <c r="IF2" s="97"/>
      <c r="IG2" s="97"/>
      <c r="IH2" s="97"/>
      <c r="II2" s="97"/>
      <c r="IJ2" s="97"/>
      <c r="IK2" s="97"/>
      <c r="IL2" s="97"/>
      <c r="IM2" s="97"/>
      <c r="IN2" s="97"/>
      <c r="IO2" s="97"/>
      <c r="IP2" s="97"/>
    </row>
    <row r="3" spans="1:257" ht="13.5" customHeight="1">
      <c r="A3" s="100" t="s">
        <v>53</v>
      </c>
      <c r="B3" s="139" t="s">
        <v>54</v>
      </c>
      <c r="C3" s="139"/>
      <c r="D3" s="139"/>
      <c r="E3" s="139"/>
      <c r="F3" s="139"/>
      <c r="G3" s="139"/>
      <c r="H3" s="99" t="s">
        <v>42</v>
      </c>
      <c r="I3" s="97"/>
      <c r="J3" s="97" t="s">
        <v>42</v>
      </c>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c r="GR3" s="97"/>
      <c r="GS3" s="97"/>
      <c r="GT3" s="97"/>
      <c r="GU3" s="97"/>
      <c r="GV3" s="97"/>
      <c r="GW3" s="97"/>
      <c r="GX3" s="97"/>
      <c r="GY3" s="97"/>
      <c r="GZ3" s="97"/>
      <c r="HA3" s="97"/>
      <c r="HB3" s="97"/>
      <c r="HC3" s="97"/>
      <c r="HD3" s="97"/>
      <c r="HE3" s="97"/>
      <c r="HF3" s="97"/>
      <c r="HG3" s="97"/>
      <c r="HH3" s="97"/>
      <c r="HI3" s="97"/>
      <c r="HJ3" s="97"/>
      <c r="HK3" s="97"/>
      <c r="HL3" s="97"/>
      <c r="HM3" s="97"/>
      <c r="HN3" s="97"/>
      <c r="HO3" s="97"/>
      <c r="HP3" s="97"/>
      <c r="HQ3" s="97"/>
      <c r="HR3" s="97"/>
      <c r="HS3" s="97"/>
      <c r="HT3" s="97"/>
      <c r="HU3" s="97"/>
      <c r="HV3" s="97"/>
      <c r="HW3" s="97"/>
      <c r="HX3" s="97"/>
      <c r="HY3" s="97"/>
      <c r="HZ3" s="97"/>
      <c r="IA3" s="97"/>
      <c r="IB3" s="97"/>
      <c r="IC3" s="97"/>
      <c r="ID3" s="97"/>
      <c r="IE3" s="97"/>
      <c r="IF3" s="97"/>
      <c r="IG3" s="97"/>
      <c r="IH3" s="97"/>
      <c r="II3" s="97"/>
      <c r="IJ3" s="97"/>
      <c r="IK3" s="97"/>
      <c r="IL3" s="97"/>
      <c r="IM3" s="97"/>
      <c r="IN3" s="97"/>
      <c r="IO3" s="97"/>
      <c r="IP3" s="97"/>
    </row>
    <row r="4" spans="1:257" ht="13.5" customHeight="1">
      <c r="A4" s="98" t="s">
        <v>55</v>
      </c>
      <c r="B4" s="140" t="s">
        <v>4</v>
      </c>
      <c r="C4" s="140"/>
      <c r="D4" s="140"/>
      <c r="E4" s="140"/>
      <c r="F4" s="140"/>
      <c r="G4" s="140"/>
      <c r="H4" s="99" t="s">
        <v>44</v>
      </c>
      <c r="I4" s="97"/>
      <c r="J4" s="101"/>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c r="BP4" s="97"/>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7"/>
      <c r="CQ4" s="97"/>
      <c r="CR4" s="97"/>
      <c r="CS4" s="97"/>
      <c r="CT4" s="97"/>
      <c r="CU4" s="97"/>
      <c r="CV4" s="97"/>
      <c r="CW4" s="97"/>
      <c r="CX4" s="97"/>
      <c r="CY4" s="97"/>
      <c r="CZ4" s="97"/>
      <c r="DA4" s="97"/>
      <c r="DB4" s="97"/>
      <c r="DC4" s="97"/>
      <c r="DD4" s="97"/>
      <c r="DE4" s="97"/>
      <c r="DF4" s="97"/>
      <c r="DG4" s="97"/>
      <c r="DH4" s="97"/>
      <c r="DI4" s="97"/>
      <c r="DJ4" s="97"/>
      <c r="DK4" s="97"/>
      <c r="DL4" s="97"/>
      <c r="DM4" s="97"/>
      <c r="DN4" s="97"/>
      <c r="DO4" s="97"/>
      <c r="DP4" s="97"/>
      <c r="DQ4" s="97"/>
      <c r="DR4" s="97"/>
      <c r="DS4" s="97"/>
      <c r="DT4" s="97"/>
      <c r="DU4" s="97"/>
      <c r="DV4" s="97"/>
      <c r="DW4" s="97"/>
      <c r="DX4" s="97"/>
      <c r="DY4" s="97"/>
      <c r="DZ4" s="97"/>
      <c r="EA4" s="97"/>
      <c r="EB4" s="97"/>
      <c r="EC4" s="97"/>
      <c r="ED4" s="97"/>
      <c r="EE4" s="97"/>
      <c r="EF4" s="97"/>
      <c r="EG4" s="97"/>
      <c r="EH4" s="97"/>
      <c r="EI4" s="97"/>
      <c r="EJ4" s="97"/>
      <c r="EK4" s="97"/>
      <c r="EL4" s="97"/>
      <c r="EM4" s="97"/>
      <c r="EN4" s="97"/>
      <c r="EO4" s="97"/>
      <c r="EP4" s="97"/>
      <c r="EQ4" s="97"/>
      <c r="ER4" s="97"/>
      <c r="ES4" s="97"/>
      <c r="ET4" s="97"/>
      <c r="EU4" s="97"/>
      <c r="EV4" s="97"/>
      <c r="EW4" s="97"/>
      <c r="EX4" s="97"/>
      <c r="EY4" s="97"/>
      <c r="EZ4" s="97"/>
      <c r="FA4" s="97"/>
      <c r="FB4" s="97"/>
      <c r="FC4" s="97"/>
      <c r="FD4" s="97"/>
      <c r="FE4" s="97"/>
      <c r="FF4" s="97"/>
      <c r="FG4" s="97"/>
      <c r="FH4" s="97"/>
      <c r="FI4" s="97"/>
      <c r="FJ4" s="97"/>
      <c r="FK4" s="97"/>
      <c r="FL4" s="97"/>
      <c r="FM4" s="97"/>
      <c r="FN4" s="97"/>
      <c r="FO4" s="97"/>
      <c r="FP4" s="97"/>
      <c r="FQ4" s="97"/>
      <c r="FR4" s="97"/>
      <c r="FS4" s="97"/>
      <c r="FT4" s="97"/>
      <c r="FU4" s="97"/>
      <c r="FV4" s="97"/>
      <c r="FW4" s="97"/>
      <c r="FX4" s="97"/>
      <c r="FY4" s="97"/>
      <c r="FZ4" s="97"/>
      <c r="GA4" s="97"/>
      <c r="GB4" s="97"/>
      <c r="GC4" s="97"/>
      <c r="GD4" s="97"/>
      <c r="GE4" s="97"/>
      <c r="GF4" s="97"/>
      <c r="GG4" s="97"/>
      <c r="GH4" s="97"/>
      <c r="GI4" s="97"/>
      <c r="GJ4" s="97"/>
      <c r="GK4" s="97"/>
      <c r="GL4" s="97"/>
      <c r="GM4" s="97"/>
      <c r="GN4" s="97"/>
      <c r="GO4" s="97"/>
      <c r="GP4" s="97"/>
      <c r="GQ4" s="97"/>
      <c r="GR4" s="97"/>
      <c r="GS4" s="97"/>
      <c r="GT4" s="97"/>
      <c r="GU4" s="97"/>
      <c r="GV4" s="97"/>
      <c r="GW4" s="97"/>
      <c r="GX4" s="97"/>
      <c r="GY4" s="97"/>
      <c r="GZ4" s="97"/>
      <c r="HA4" s="97"/>
      <c r="HB4" s="97"/>
      <c r="HC4" s="97"/>
      <c r="HD4" s="97"/>
      <c r="HE4" s="97"/>
      <c r="HF4" s="97"/>
      <c r="HG4" s="97"/>
      <c r="HH4" s="97"/>
      <c r="HI4" s="97"/>
      <c r="HJ4" s="97"/>
      <c r="HK4" s="97"/>
      <c r="HL4" s="97"/>
      <c r="HM4" s="97"/>
      <c r="HN4" s="97"/>
      <c r="HO4" s="97"/>
      <c r="HP4" s="97"/>
      <c r="HQ4" s="97"/>
      <c r="HR4" s="97"/>
      <c r="HS4" s="97"/>
      <c r="HT4" s="97"/>
      <c r="HU4" s="97"/>
      <c r="HV4" s="97"/>
      <c r="HW4" s="97"/>
      <c r="HX4" s="97"/>
      <c r="HY4" s="97"/>
      <c r="HZ4" s="97"/>
      <c r="IA4" s="97"/>
      <c r="IB4" s="97"/>
      <c r="IC4" s="97"/>
      <c r="ID4" s="97"/>
      <c r="IE4" s="97"/>
      <c r="IF4" s="97"/>
      <c r="IG4" s="97"/>
      <c r="IH4" s="97"/>
      <c r="II4" s="97"/>
      <c r="IJ4" s="97"/>
      <c r="IK4" s="97"/>
      <c r="IL4" s="97"/>
      <c r="IM4" s="97"/>
      <c r="IN4" s="97"/>
      <c r="IO4" s="97"/>
      <c r="IP4" s="97"/>
    </row>
    <row r="5" spans="1:257" ht="13.5" customHeight="1">
      <c r="A5" s="102" t="s">
        <v>41</v>
      </c>
      <c r="B5" s="103" t="s">
        <v>42</v>
      </c>
      <c r="C5" s="103" t="s">
        <v>43</v>
      </c>
      <c r="D5" s="104" t="s">
        <v>44</v>
      </c>
      <c r="E5" s="141" t="s">
        <v>56</v>
      </c>
      <c r="F5" s="141"/>
      <c r="G5" s="141"/>
      <c r="H5" s="105" t="s">
        <v>43</v>
      </c>
      <c r="I5" s="97"/>
      <c r="J5" s="97" t="s">
        <v>57</v>
      </c>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7"/>
      <c r="BA5" s="97"/>
      <c r="BB5" s="97"/>
      <c r="BC5" s="97"/>
      <c r="BD5" s="97"/>
      <c r="BE5" s="97"/>
      <c r="BF5" s="97"/>
      <c r="BG5" s="97"/>
      <c r="BH5" s="97"/>
      <c r="BI5" s="97"/>
      <c r="BJ5" s="97"/>
      <c r="BK5" s="97"/>
      <c r="BL5" s="97"/>
      <c r="BM5" s="97"/>
      <c r="BN5" s="97"/>
      <c r="BO5" s="97"/>
      <c r="BP5" s="97"/>
      <c r="BQ5" s="97"/>
      <c r="BR5" s="97"/>
      <c r="BS5" s="97"/>
      <c r="BT5" s="97"/>
      <c r="BU5" s="97"/>
      <c r="BV5" s="97"/>
      <c r="BW5" s="97"/>
      <c r="BX5" s="97"/>
      <c r="BY5" s="97"/>
      <c r="BZ5" s="97"/>
      <c r="CA5" s="97"/>
      <c r="CB5" s="97"/>
      <c r="CC5" s="97"/>
      <c r="CD5" s="97"/>
      <c r="CE5" s="97"/>
      <c r="CF5" s="97"/>
      <c r="CG5" s="97"/>
      <c r="CH5" s="97"/>
      <c r="CI5" s="97"/>
      <c r="CJ5" s="97"/>
      <c r="CK5" s="97"/>
      <c r="CL5" s="97"/>
      <c r="CM5" s="97"/>
      <c r="CN5" s="97"/>
      <c r="CO5" s="97"/>
      <c r="CP5" s="97"/>
      <c r="CQ5" s="97"/>
      <c r="CR5" s="97"/>
      <c r="CS5" s="97"/>
      <c r="CT5" s="97"/>
      <c r="CU5" s="97"/>
      <c r="CV5" s="97"/>
      <c r="CW5" s="97"/>
      <c r="CX5" s="97"/>
      <c r="CY5" s="97"/>
      <c r="CZ5" s="97"/>
      <c r="DA5" s="97"/>
      <c r="DB5" s="97"/>
      <c r="DC5" s="97"/>
      <c r="DD5" s="97"/>
      <c r="DE5" s="97"/>
      <c r="DF5" s="97"/>
      <c r="DG5" s="97"/>
      <c r="DH5" s="97"/>
      <c r="DI5" s="97"/>
      <c r="DJ5" s="97"/>
      <c r="DK5" s="97"/>
      <c r="DL5" s="97"/>
      <c r="DM5" s="97"/>
      <c r="DN5" s="97"/>
      <c r="DO5" s="97"/>
      <c r="DP5" s="97"/>
      <c r="DQ5" s="97"/>
      <c r="DR5" s="97"/>
      <c r="DS5" s="97"/>
      <c r="DT5" s="97"/>
      <c r="DU5" s="97"/>
      <c r="DV5" s="97"/>
      <c r="DW5" s="97"/>
      <c r="DX5" s="97"/>
      <c r="DY5" s="97"/>
      <c r="DZ5" s="97"/>
      <c r="EA5" s="97"/>
      <c r="EB5" s="97"/>
      <c r="EC5" s="97"/>
      <c r="ED5" s="97"/>
      <c r="EE5" s="97"/>
      <c r="EF5" s="97"/>
      <c r="EG5" s="97"/>
      <c r="EH5" s="97"/>
      <c r="EI5" s="97"/>
      <c r="EJ5" s="97"/>
      <c r="EK5" s="97"/>
      <c r="EL5" s="97"/>
      <c r="EM5" s="97"/>
      <c r="EN5" s="97"/>
      <c r="EO5" s="97"/>
      <c r="EP5" s="97"/>
      <c r="EQ5" s="97"/>
      <c r="ER5" s="97"/>
      <c r="ES5" s="97"/>
      <c r="ET5" s="97"/>
      <c r="EU5" s="97"/>
      <c r="EV5" s="97"/>
      <c r="EW5" s="97"/>
      <c r="EX5" s="97"/>
      <c r="EY5" s="97"/>
      <c r="EZ5" s="97"/>
      <c r="FA5" s="97"/>
      <c r="FB5" s="97"/>
      <c r="FC5" s="97"/>
      <c r="FD5" s="97"/>
      <c r="FE5" s="97"/>
      <c r="FF5" s="97"/>
      <c r="FG5" s="97"/>
      <c r="FH5" s="97"/>
      <c r="FI5" s="97"/>
      <c r="FJ5" s="97"/>
      <c r="FK5" s="97"/>
      <c r="FL5" s="97"/>
      <c r="FM5" s="97"/>
      <c r="FN5" s="97"/>
      <c r="FO5" s="97"/>
      <c r="FP5" s="97"/>
      <c r="FQ5" s="97"/>
      <c r="FR5" s="97"/>
      <c r="FS5" s="97"/>
      <c r="FT5" s="97"/>
      <c r="FU5" s="97"/>
      <c r="FV5" s="97"/>
      <c r="FW5" s="97"/>
      <c r="FX5" s="97"/>
      <c r="FY5" s="97"/>
      <c r="FZ5" s="97"/>
      <c r="GA5" s="97"/>
      <c r="GB5" s="97"/>
      <c r="GC5" s="97"/>
      <c r="GD5" s="97"/>
      <c r="GE5" s="97"/>
      <c r="GF5" s="97"/>
      <c r="GG5" s="97"/>
      <c r="GH5" s="97"/>
      <c r="GI5" s="97"/>
      <c r="GJ5" s="97"/>
      <c r="GK5" s="97"/>
      <c r="GL5" s="97"/>
      <c r="GM5" s="97"/>
      <c r="GN5" s="97"/>
      <c r="GO5" s="97"/>
      <c r="GP5" s="97"/>
      <c r="GQ5" s="97"/>
      <c r="GR5" s="97"/>
      <c r="GS5" s="97"/>
      <c r="GT5" s="97"/>
      <c r="GU5" s="97"/>
      <c r="GV5" s="97"/>
      <c r="GW5" s="97"/>
      <c r="GX5" s="97"/>
      <c r="GY5" s="97"/>
      <c r="GZ5" s="97"/>
      <c r="HA5" s="97"/>
      <c r="HB5" s="97"/>
      <c r="HC5" s="97"/>
      <c r="HD5" s="97"/>
      <c r="HE5" s="97"/>
      <c r="HF5" s="97"/>
      <c r="HG5" s="97"/>
      <c r="HH5" s="97"/>
      <c r="HI5" s="97"/>
      <c r="HJ5" s="97"/>
      <c r="HK5" s="97"/>
      <c r="HL5" s="97"/>
      <c r="HM5" s="97"/>
      <c r="HN5" s="97"/>
      <c r="HO5" s="97"/>
      <c r="HP5" s="97"/>
      <c r="HQ5" s="97"/>
      <c r="HR5" s="97"/>
      <c r="HS5" s="97"/>
      <c r="HT5" s="97"/>
      <c r="HU5" s="97"/>
      <c r="HV5" s="97"/>
      <c r="HW5" s="97"/>
      <c r="HX5" s="97"/>
      <c r="HY5" s="97"/>
      <c r="HZ5" s="97"/>
      <c r="IA5" s="97"/>
      <c r="IB5" s="97"/>
      <c r="IC5" s="97"/>
      <c r="ID5" s="97"/>
      <c r="IE5" s="97"/>
      <c r="IF5" s="97"/>
      <c r="IG5" s="97"/>
      <c r="IH5" s="97"/>
      <c r="II5" s="97"/>
      <c r="IJ5" s="97"/>
      <c r="IK5" s="97"/>
      <c r="IL5" s="97"/>
      <c r="IM5" s="97"/>
      <c r="IN5" s="97"/>
      <c r="IO5" s="97"/>
      <c r="IP5" s="97"/>
    </row>
    <row r="6" spans="1:257" ht="13.5" customHeight="1">
      <c r="A6" s="106">
        <f>COUNTIF(F12:G216,"Pass")</f>
        <v>21</v>
      </c>
      <c r="B6" s="107">
        <f>COUNTIF(F13:G663,"Fail")</f>
        <v>3</v>
      </c>
      <c r="C6" s="107">
        <f>E6-D6-B6-A6</f>
        <v>8</v>
      </c>
      <c r="D6" s="108">
        <f>COUNTIF(F13:G663,"N/A")</f>
        <v>0</v>
      </c>
      <c r="E6" s="142">
        <f>COUNTA(A13:A218)</f>
        <v>32</v>
      </c>
      <c r="F6" s="142"/>
      <c r="G6" s="142"/>
      <c r="H6" s="109"/>
      <c r="I6" s="97"/>
      <c r="J6" s="97" t="s">
        <v>44</v>
      </c>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97"/>
      <c r="BM6" s="97"/>
      <c r="BN6" s="97"/>
      <c r="BO6" s="97"/>
      <c r="BP6" s="97"/>
      <c r="BQ6" s="97"/>
      <c r="BR6" s="97"/>
      <c r="BS6" s="97"/>
      <c r="BT6" s="97"/>
      <c r="BU6" s="97"/>
      <c r="BV6" s="97"/>
      <c r="BW6" s="97"/>
      <c r="BX6" s="97"/>
      <c r="BY6" s="97"/>
      <c r="BZ6" s="97"/>
      <c r="CA6" s="97"/>
      <c r="CB6" s="97"/>
      <c r="CC6" s="97"/>
      <c r="CD6" s="97"/>
      <c r="CE6" s="97"/>
      <c r="CF6" s="97"/>
      <c r="CG6" s="97"/>
      <c r="CH6" s="97"/>
      <c r="CI6" s="97"/>
      <c r="CJ6" s="97"/>
      <c r="CK6" s="97"/>
      <c r="CL6" s="97"/>
      <c r="CM6" s="97"/>
      <c r="CN6" s="97"/>
      <c r="CO6" s="97"/>
      <c r="CP6" s="97"/>
      <c r="CQ6" s="97"/>
      <c r="CR6" s="97"/>
      <c r="CS6" s="97"/>
      <c r="CT6" s="97"/>
      <c r="CU6" s="97"/>
      <c r="CV6" s="97"/>
      <c r="CW6" s="97"/>
      <c r="CX6" s="97"/>
      <c r="CY6" s="97"/>
      <c r="CZ6" s="97"/>
      <c r="DA6" s="97"/>
      <c r="DB6" s="97"/>
      <c r="DC6" s="97"/>
      <c r="DD6" s="97"/>
      <c r="DE6" s="97"/>
      <c r="DF6" s="97"/>
      <c r="DG6" s="97"/>
      <c r="DH6" s="97"/>
      <c r="DI6" s="97"/>
      <c r="DJ6" s="97"/>
      <c r="DK6" s="97"/>
      <c r="DL6" s="97"/>
      <c r="DM6" s="97"/>
      <c r="DN6" s="97"/>
      <c r="DO6" s="97"/>
      <c r="DP6" s="97"/>
      <c r="DQ6" s="97"/>
      <c r="DR6" s="97"/>
      <c r="DS6" s="97"/>
      <c r="DT6" s="97"/>
      <c r="DU6" s="97"/>
      <c r="DV6" s="97"/>
      <c r="DW6" s="97"/>
      <c r="DX6" s="97"/>
      <c r="DY6" s="97"/>
      <c r="DZ6" s="97"/>
      <c r="EA6" s="97"/>
      <c r="EB6" s="97"/>
      <c r="EC6" s="97"/>
      <c r="ED6" s="97"/>
      <c r="EE6" s="97"/>
      <c r="EF6" s="97"/>
      <c r="EG6" s="97"/>
      <c r="EH6" s="97"/>
      <c r="EI6" s="97"/>
      <c r="EJ6" s="97"/>
      <c r="EK6" s="97"/>
      <c r="EL6" s="97"/>
      <c r="EM6" s="97"/>
      <c r="EN6" s="97"/>
      <c r="EO6" s="97"/>
      <c r="EP6" s="97"/>
      <c r="EQ6" s="97"/>
      <c r="ER6" s="97"/>
      <c r="ES6" s="97"/>
      <c r="ET6" s="97"/>
      <c r="EU6" s="97"/>
      <c r="EV6" s="97"/>
      <c r="EW6" s="97"/>
      <c r="EX6" s="97"/>
      <c r="EY6" s="97"/>
      <c r="EZ6" s="97"/>
      <c r="FA6" s="97"/>
      <c r="FB6" s="97"/>
      <c r="FC6" s="97"/>
      <c r="FD6" s="97"/>
      <c r="FE6" s="97"/>
      <c r="FF6" s="97"/>
      <c r="FG6" s="97"/>
      <c r="FH6" s="97"/>
      <c r="FI6" s="97"/>
      <c r="FJ6" s="97"/>
      <c r="FK6" s="97"/>
      <c r="FL6" s="97"/>
      <c r="FM6" s="97"/>
      <c r="FN6" s="97"/>
      <c r="FO6" s="97"/>
      <c r="FP6" s="97"/>
      <c r="FQ6" s="97"/>
      <c r="FR6" s="97"/>
      <c r="FS6" s="97"/>
      <c r="FT6" s="97"/>
      <c r="FU6" s="97"/>
      <c r="FV6" s="97"/>
      <c r="FW6" s="97"/>
      <c r="FX6" s="97"/>
      <c r="FY6" s="97"/>
      <c r="FZ6" s="97"/>
      <c r="GA6" s="97"/>
      <c r="GB6" s="97"/>
      <c r="GC6" s="97"/>
      <c r="GD6" s="97"/>
      <c r="GE6" s="97"/>
      <c r="GF6" s="97"/>
      <c r="GG6" s="97"/>
      <c r="GH6" s="97"/>
      <c r="GI6" s="97"/>
      <c r="GJ6" s="97"/>
      <c r="GK6" s="97"/>
      <c r="GL6" s="97"/>
      <c r="GM6" s="97"/>
      <c r="GN6" s="97"/>
      <c r="GO6" s="97"/>
      <c r="GP6" s="97"/>
      <c r="GQ6" s="97"/>
      <c r="GR6" s="97"/>
      <c r="GS6" s="97"/>
      <c r="GT6" s="97"/>
      <c r="GU6" s="97"/>
      <c r="GV6" s="97"/>
      <c r="GW6" s="97"/>
      <c r="GX6" s="97"/>
      <c r="GY6" s="97"/>
      <c r="GZ6" s="97"/>
      <c r="HA6" s="97"/>
      <c r="HB6" s="97"/>
      <c r="HC6" s="97"/>
      <c r="HD6" s="97"/>
      <c r="HE6" s="97"/>
      <c r="HF6" s="97"/>
      <c r="HG6" s="97"/>
      <c r="HH6" s="97"/>
      <c r="HI6" s="97"/>
      <c r="HJ6" s="97"/>
      <c r="HK6" s="97"/>
      <c r="HL6" s="97"/>
      <c r="HM6" s="97"/>
      <c r="HN6" s="97"/>
      <c r="HO6" s="97"/>
      <c r="HP6" s="97"/>
      <c r="HQ6" s="97"/>
      <c r="HR6" s="97"/>
      <c r="HS6" s="97"/>
      <c r="HT6" s="97"/>
      <c r="HU6" s="97"/>
      <c r="HV6" s="97"/>
      <c r="HW6" s="97"/>
      <c r="HX6" s="97"/>
      <c r="HY6" s="97"/>
      <c r="HZ6" s="97"/>
      <c r="IA6" s="97"/>
      <c r="IB6" s="97"/>
      <c r="IC6" s="97"/>
      <c r="ID6" s="97"/>
      <c r="IE6" s="97"/>
      <c r="IF6" s="97"/>
      <c r="IG6" s="97"/>
      <c r="IH6" s="97"/>
      <c r="II6" s="97"/>
      <c r="IJ6" s="97"/>
      <c r="IK6" s="97"/>
      <c r="IL6" s="97"/>
      <c r="IM6" s="97"/>
      <c r="IN6" s="97"/>
      <c r="IO6" s="97"/>
      <c r="IP6" s="97"/>
    </row>
    <row r="7" spans="1:257" ht="13.5" customHeight="1">
      <c r="A7" s="110"/>
      <c r="B7" s="110"/>
      <c r="C7" s="110"/>
      <c r="D7" s="110"/>
      <c r="E7" s="111"/>
      <c r="F7" s="111"/>
      <c r="G7" s="111"/>
      <c r="H7" s="109"/>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c r="GR7" s="97"/>
      <c r="GS7" s="97"/>
      <c r="GT7" s="97"/>
      <c r="GU7" s="97"/>
      <c r="GV7" s="97"/>
      <c r="GW7" s="97"/>
      <c r="GX7" s="97"/>
      <c r="GY7" s="97"/>
      <c r="GZ7" s="97"/>
      <c r="HA7" s="97"/>
      <c r="HB7" s="97"/>
      <c r="HC7" s="97"/>
      <c r="HD7" s="97"/>
      <c r="HE7" s="97"/>
      <c r="HF7" s="97"/>
      <c r="HG7" s="97"/>
      <c r="HH7" s="97"/>
      <c r="HI7" s="97"/>
      <c r="HJ7" s="97"/>
      <c r="HK7" s="97"/>
      <c r="HL7" s="97"/>
      <c r="HM7" s="97"/>
      <c r="HN7" s="97"/>
      <c r="HO7" s="97"/>
      <c r="HP7" s="97"/>
      <c r="HQ7" s="97"/>
      <c r="HR7" s="97"/>
      <c r="HS7" s="97"/>
      <c r="HT7" s="97"/>
      <c r="HU7" s="97"/>
      <c r="HV7" s="97"/>
      <c r="HW7" s="97"/>
      <c r="HX7" s="97"/>
      <c r="HY7" s="97"/>
      <c r="HZ7" s="97"/>
      <c r="IA7" s="97"/>
      <c r="IB7" s="97"/>
      <c r="IC7" s="97"/>
      <c r="ID7" s="97"/>
      <c r="IE7" s="97"/>
      <c r="IF7" s="97"/>
      <c r="IG7" s="97"/>
      <c r="IH7" s="97"/>
      <c r="II7" s="97"/>
      <c r="IJ7" s="97"/>
      <c r="IK7" s="97"/>
      <c r="IL7" s="97"/>
      <c r="IM7" s="97"/>
      <c r="IN7" s="97"/>
      <c r="IO7" s="97"/>
      <c r="IP7" s="97"/>
    </row>
    <row r="8" spans="1:257" ht="13.5" customHeight="1">
      <c r="A8" s="110"/>
      <c r="B8" s="110"/>
      <c r="C8" s="110"/>
      <c r="D8" s="110"/>
      <c r="E8" s="111"/>
      <c r="F8" s="111"/>
      <c r="G8" s="111"/>
      <c r="H8" s="109"/>
      <c r="I8" s="97"/>
      <c r="J8" s="97"/>
      <c r="K8" s="97"/>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97"/>
      <c r="AP8" s="97"/>
      <c r="AQ8" s="97"/>
      <c r="AR8" s="97"/>
      <c r="AS8" s="97"/>
      <c r="AT8" s="97"/>
      <c r="AU8" s="97"/>
      <c r="AV8" s="97"/>
      <c r="AW8" s="97"/>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c r="GR8" s="97"/>
      <c r="GS8" s="97"/>
      <c r="GT8" s="97"/>
      <c r="GU8" s="97"/>
      <c r="GV8" s="97"/>
      <c r="GW8" s="97"/>
      <c r="GX8" s="97"/>
      <c r="GY8" s="97"/>
      <c r="GZ8" s="97"/>
      <c r="HA8" s="97"/>
      <c r="HB8" s="97"/>
      <c r="HC8" s="97"/>
      <c r="HD8" s="97"/>
      <c r="HE8" s="97"/>
      <c r="HF8" s="97"/>
      <c r="HG8" s="97"/>
      <c r="HH8" s="97"/>
      <c r="HI8" s="97"/>
      <c r="HJ8" s="97"/>
      <c r="HK8" s="97"/>
      <c r="HL8" s="97"/>
      <c r="HM8" s="97"/>
      <c r="HN8" s="97"/>
      <c r="HO8" s="97"/>
      <c r="HP8" s="97"/>
      <c r="HQ8" s="97"/>
      <c r="HR8" s="97"/>
      <c r="HS8" s="97"/>
      <c r="HT8" s="97"/>
      <c r="HU8" s="97"/>
      <c r="HV8" s="97"/>
      <c r="HW8" s="97"/>
      <c r="HX8" s="97"/>
      <c r="HY8" s="97"/>
      <c r="HZ8" s="97"/>
      <c r="IA8" s="97"/>
      <c r="IB8" s="97"/>
      <c r="IC8" s="97"/>
      <c r="ID8" s="97"/>
      <c r="IE8" s="97"/>
      <c r="IF8" s="97"/>
      <c r="IG8" s="97"/>
      <c r="IH8" s="97"/>
      <c r="II8" s="97"/>
      <c r="IJ8" s="97"/>
      <c r="IK8" s="97"/>
      <c r="IL8" s="97"/>
      <c r="IM8" s="97"/>
      <c r="IN8" s="97"/>
      <c r="IO8" s="97"/>
      <c r="IP8" s="97"/>
    </row>
    <row r="9" spans="1:257" ht="13.5" customHeight="1">
      <c r="A9" s="97"/>
      <c r="B9" s="97"/>
      <c r="C9" s="97"/>
      <c r="D9" s="90"/>
      <c r="E9" s="90"/>
      <c r="F9" s="90"/>
      <c r="G9" s="109"/>
      <c r="H9" s="109"/>
      <c r="I9" s="109"/>
      <c r="J9" s="112"/>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7"/>
      <c r="BP9" s="97"/>
      <c r="BQ9" s="97"/>
      <c r="BR9" s="97"/>
      <c r="BS9" s="97"/>
      <c r="BT9" s="97"/>
      <c r="BU9" s="97"/>
      <c r="BV9" s="97"/>
      <c r="BW9" s="97"/>
      <c r="BX9" s="97"/>
      <c r="BY9" s="97"/>
      <c r="BZ9" s="97"/>
      <c r="CA9" s="97"/>
      <c r="CB9" s="97"/>
      <c r="CC9" s="97"/>
      <c r="CD9" s="97"/>
      <c r="CE9" s="97"/>
      <c r="CF9" s="97"/>
      <c r="CG9" s="97"/>
      <c r="CH9" s="97"/>
      <c r="CI9" s="97"/>
      <c r="CJ9" s="97"/>
      <c r="CK9" s="97"/>
      <c r="CL9" s="97"/>
      <c r="CM9" s="97"/>
      <c r="CN9" s="97"/>
      <c r="CO9" s="97"/>
      <c r="CP9" s="97"/>
      <c r="CQ9" s="97"/>
      <c r="CR9" s="97"/>
      <c r="CS9" s="97"/>
      <c r="CT9" s="97"/>
      <c r="CU9" s="97"/>
      <c r="CV9" s="97"/>
      <c r="CW9" s="97"/>
      <c r="CX9" s="97"/>
      <c r="CY9" s="97"/>
      <c r="CZ9" s="97"/>
      <c r="DA9" s="97"/>
      <c r="DB9" s="97"/>
      <c r="DC9" s="97"/>
      <c r="DD9" s="97"/>
      <c r="DE9" s="97"/>
      <c r="DF9" s="97"/>
      <c r="DG9" s="97"/>
      <c r="DH9" s="97"/>
      <c r="DI9" s="97"/>
      <c r="DJ9" s="97"/>
      <c r="DK9" s="97"/>
      <c r="DL9" s="97"/>
      <c r="DM9" s="97"/>
      <c r="DN9" s="97"/>
      <c r="DO9" s="97"/>
      <c r="DP9" s="97"/>
      <c r="DQ9" s="97"/>
      <c r="DR9" s="97"/>
      <c r="DS9" s="97"/>
      <c r="DT9" s="97"/>
      <c r="DU9" s="97"/>
      <c r="DV9" s="97"/>
      <c r="DW9" s="97"/>
      <c r="DX9" s="97"/>
      <c r="DY9" s="97"/>
      <c r="DZ9" s="97"/>
      <c r="EA9" s="97"/>
      <c r="EB9" s="97"/>
      <c r="EC9" s="97"/>
      <c r="ED9" s="97"/>
      <c r="EE9" s="97"/>
      <c r="EF9" s="97"/>
      <c r="EG9" s="97"/>
      <c r="EH9" s="97"/>
      <c r="EI9" s="97"/>
      <c r="EJ9" s="97"/>
      <c r="EK9" s="97"/>
      <c r="EL9" s="97"/>
      <c r="EM9" s="97"/>
      <c r="EN9" s="97"/>
      <c r="EO9" s="97"/>
      <c r="EP9" s="97"/>
      <c r="EQ9" s="97"/>
      <c r="ER9" s="97"/>
      <c r="ES9" s="97"/>
      <c r="ET9" s="97"/>
      <c r="EU9" s="97"/>
      <c r="EV9" s="97"/>
      <c r="EW9" s="97"/>
      <c r="EX9" s="97"/>
      <c r="EY9" s="97"/>
      <c r="EZ9" s="97"/>
      <c r="FA9" s="97"/>
      <c r="FB9" s="97"/>
      <c r="FC9" s="97"/>
      <c r="FD9" s="97"/>
      <c r="FE9" s="97"/>
      <c r="FF9" s="97"/>
      <c r="FG9" s="97"/>
      <c r="FH9" s="97"/>
      <c r="FI9" s="97"/>
      <c r="FJ9" s="97"/>
      <c r="FK9" s="97"/>
      <c r="FL9" s="97"/>
      <c r="FM9" s="97"/>
      <c r="FN9" s="97"/>
      <c r="FO9" s="97"/>
      <c r="FP9" s="97"/>
      <c r="FQ9" s="97"/>
      <c r="FR9" s="97"/>
      <c r="FS9" s="97"/>
      <c r="FT9" s="97"/>
      <c r="FU9" s="97"/>
      <c r="FV9" s="97"/>
      <c r="FW9" s="97"/>
      <c r="FX9" s="97"/>
      <c r="FY9" s="97"/>
      <c r="FZ9" s="97"/>
      <c r="GA9" s="97"/>
      <c r="GB9" s="97"/>
      <c r="GC9" s="97"/>
      <c r="GD9" s="97"/>
      <c r="GE9" s="97"/>
      <c r="GF9" s="97"/>
      <c r="GG9" s="97"/>
      <c r="GH9" s="97"/>
      <c r="GI9" s="97"/>
      <c r="GJ9" s="97"/>
      <c r="GK9" s="97"/>
      <c r="GL9" s="97"/>
      <c r="GM9" s="97"/>
      <c r="GN9" s="97"/>
      <c r="GO9" s="97"/>
      <c r="GP9" s="97"/>
      <c r="GQ9" s="97"/>
      <c r="GR9" s="97"/>
      <c r="GS9" s="97"/>
      <c r="GT9" s="97"/>
      <c r="GU9" s="97"/>
      <c r="GV9" s="97"/>
      <c r="GW9" s="97"/>
      <c r="GX9" s="97"/>
      <c r="GY9" s="97"/>
      <c r="GZ9" s="97"/>
      <c r="HA9" s="97"/>
      <c r="HB9" s="97"/>
      <c r="HC9" s="97"/>
      <c r="HD9" s="97"/>
      <c r="HE9" s="97"/>
      <c r="HF9" s="97"/>
      <c r="HG9" s="97"/>
      <c r="HH9" s="97"/>
      <c r="HI9" s="97"/>
      <c r="HJ9" s="97"/>
      <c r="HK9" s="97"/>
      <c r="HL9" s="97"/>
      <c r="HM9" s="97"/>
      <c r="HN9" s="97"/>
      <c r="HO9" s="97"/>
      <c r="HP9" s="97"/>
      <c r="HQ9" s="97"/>
      <c r="HR9" s="97"/>
      <c r="HS9" s="97"/>
      <c r="HT9" s="97"/>
      <c r="HU9" s="97"/>
      <c r="HV9" s="97"/>
      <c r="HW9" s="97"/>
      <c r="HX9" s="97"/>
      <c r="HY9" s="97"/>
      <c r="HZ9" s="97"/>
      <c r="IA9" s="97"/>
      <c r="IB9" s="97"/>
      <c r="IC9" s="97"/>
      <c r="ID9" s="97"/>
      <c r="IE9" s="97"/>
      <c r="IF9" s="97"/>
      <c r="IG9" s="97"/>
      <c r="IH9" s="97"/>
      <c r="II9" s="97"/>
      <c r="IJ9" s="97"/>
      <c r="IK9" s="97"/>
      <c r="IL9" s="97"/>
      <c r="IM9" s="97"/>
      <c r="IN9" s="97"/>
      <c r="IO9" s="97"/>
      <c r="IP9" s="97"/>
      <c r="IQ9" s="97"/>
      <c r="IR9" s="97"/>
      <c r="IS9" s="97"/>
      <c r="IT9" s="97"/>
      <c r="IU9" s="97"/>
      <c r="IV9" s="97"/>
      <c r="IW9" s="97"/>
    </row>
    <row r="10" spans="1:257" ht="48.75" customHeight="1">
      <c r="A10" s="113" t="s">
        <v>58</v>
      </c>
      <c r="B10" s="113" t="s">
        <v>59</v>
      </c>
      <c r="C10" s="113" t="s">
        <v>60</v>
      </c>
      <c r="D10" s="113" t="s">
        <v>61</v>
      </c>
      <c r="E10" s="114" t="s">
        <v>62</v>
      </c>
      <c r="F10" s="114" t="s">
        <v>63</v>
      </c>
      <c r="G10" s="114" t="s">
        <v>64</v>
      </c>
      <c r="H10" s="114" t="s">
        <v>65</v>
      </c>
      <c r="I10" s="113" t="s">
        <v>66</v>
      </c>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c r="GR10" s="97"/>
      <c r="GS10" s="97"/>
      <c r="GT10" s="97"/>
      <c r="GU10" s="97"/>
      <c r="GV10" s="97"/>
      <c r="GW10" s="97"/>
      <c r="GX10" s="97"/>
      <c r="GY10" s="97"/>
      <c r="GZ10" s="97"/>
      <c r="HA10" s="97"/>
      <c r="HB10" s="97"/>
      <c r="HC10" s="97"/>
      <c r="HD10" s="97"/>
      <c r="HE10" s="97"/>
      <c r="HF10" s="97"/>
      <c r="HG10" s="97"/>
      <c r="HH10" s="97"/>
      <c r="HI10" s="97"/>
      <c r="HJ10" s="97"/>
      <c r="HK10" s="97"/>
      <c r="HL10" s="97"/>
      <c r="HM10" s="97"/>
      <c r="HN10" s="97"/>
      <c r="HO10" s="97"/>
      <c r="HP10" s="97"/>
      <c r="HQ10" s="97"/>
      <c r="HR10" s="97"/>
      <c r="HS10" s="97"/>
      <c r="HT10" s="97"/>
      <c r="HU10" s="97"/>
      <c r="HV10" s="97"/>
      <c r="HW10" s="97"/>
      <c r="HX10" s="97"/>
      <c r="HY10" s="97"/>
      <c r="HZ10" s="97"/>
      <c r="IA10" s="97"/>
      <c r="IB10" s="97"/>
      <c r="IC10" s="97"/>
      <c r="ID10" s="97"/>
      <c r="IE10" s="97"/>
      <c r="IF10" s="97"/>
      <c r="IG10" s="97"/>
      <c r="IH10" s="97"/>
      <c r="II10" s="97"/>
      <c r="IJ10" s="97"/>
      <c r="IK10" s="97"/>
      <c r="IL10" s="97"/>
      <c r="IM10" s="97"/>
      <c r="IN10" s="97"/>
      <c r="IO10" s="97"/>
      <c r="IP10" s="97"/>
    </row>
    <row r="11" spans="1:257" ht="19.5" customHeight="1">
      <c r="A11" s="115"/>
      <c r="B11" s="115" t="s">
        <v>67</v>
      </c>
      <c r="C11" s="116"/>
      <c r="D11" s="116"/>
      <c r="E11" s="116"/>
      <c r="F11" s="116"/>
      <c r="G11" s="116"/>
      <c r="H11" s="116"/>
      <c r="I11" s="117"/>
      <c r="J11" s="97"/>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c r="GR11" s="97"/>
      <c r="GS11" s="97"/>
      <c r="GT11" s="97"/>
      <c r="GU11" s="97"/>
      <c r="GV11" s="97"/>
      <c r="GW11" s="97"/>
      <c r="GX11" s="97"/>
      <c r="GY11" s="97"/>
      <c r="GZ11" s="97"/>
      <c r="HA11" s="97"/>
      <c r="HB11" s="97"/>
      <c r="HC11" s="97"/>
      <c r="HD11" s="97"/>
      <c r="HE11" s="97"/>
      <c r="HF11" s="97"/>
      <c r="HG11" s="97"/>
      <c r="HH11" s="97"/>
      <c r="HI11" s="97"/>
      <c r="HJ11" s="97"/>
      <c r="HK11" s="97"/>
      <c r="HL11" s="97"/>
      <c r="HM11" s="97"/>
      <c r="HN11" s="97"/>
      <c r="HO11" s="97"/>
      <c r="HP11" s="97"/>
      <c r="HQ11" s="97"/>
      <c r="HR11" s="97"/>
      <c r="HS11" s="97"/>
      <c r="HT11" s="97"/>
      <c r="HU11" s="97"/>
      <c r="HV11" s="97"/>
      <c r="HW11" s="97"/>
      <c r="HX11" s="97"/>
      <c r="HY11" s="97"/>
      <c r="HZ11" s="97"/>
      <c r="IA11" s="97"/>
      <c r="IB11" s="97"/>
      <c r="IC11" s="97"/>
      <c r="ID11" s="97"/>
      <c r="IE11" s="97"/>
      <c r="IF11" s="97"/>
      <c r="IG11" s="97"/>
      <c r="IH11" s="97"/>
      <c r="II11" s="97"/>
      <c r="IJ11" s="97"/>
      <c r="IK11" s="97"/>
      <c r="IL11" s="97"/>
      <c r="IM11" s="97"/>
      <c r="IN11" s="97"/>
      <c r="IO11" s="97"/>
      <c r="IP11" s="97"/>
    </row>
    <row r="12" spans="1:257" ht="84" customHeight="1">
      <c r="A12" s="118" t="str">
        <f>IF(OR(B12&lt;&gt;"",D12&lt;&gt;""),"["&amp;TEXT($B$2,"##")&amp;"-"&amp;TEXT(ROW()-11,"##")&amp;"]","")</f>
        <v>[User-1]</v>
      </c>
      <c r="B12" s="118" t="s">
        <v>68</v>
      </c>
      <c r="C12" s="118" t="s">
        <v>69</v>
      </c>
      <c r="D12" s="118" t="s">
        <v>70</v>
      </c>
      <c r="E12" s="118"/>
      <c r="F12" s="118" t="s">
        <v>41</v>
      </c>
      <c r="G12" s="118"/>
      <c r="H12" s="119">
        <v>42833</v>
      </c>
      <c r="I12" s="118"/>
      <c r="J12" s="97"/>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7"/>
      <c r="HQ12" s="97"/>
      <c r="HR12" s="97"/>
      <c r="HS12" s="97"/>
      <c r="HT12" s="97"/>
      <c r="HU12" s="97"/>
      <c r="HV12" s="97"/>
      <c r="HW12" s="97"/>
      <c r="HX12" s="97"/>
      <c r="HY12" s="97"/>
      <c r="HZ12" s="97"/>
      <c r="IA12" s="97"/>
      <c r="IB12" s="97"/>
      <c r="IC12" s="97"/>
      <c r="ID12" s="97"/>
      <c r="IE12" s="97"/>
      <c r="IF12" s="97"/>
      <c r="IG12" s="97"/>
      <c r="IH12" s="97"/>
      <c r="II12" s="97"/>
      <c r="IJ12" s="97"/>
      <c r="IK12" s="97"/>
      <c r="IL12" s="97"/>
      <c r="IM12" s="97"/>
      <c r="IN12" s="97"/>
      <c r="IO12" s="97"/>
      <c r="IP12" s="97"/>
    </row>
    <row r="13" spans="1:257" ht="21.75" customHeight="1">
      <c r="A13" s="115"/>
      <c r="B13" s="115" t="s">
        <v>71</v>
      </c>
      <c r="C13" s="116"/>
      <c r="D13" s="116"/>
      <c r="E13" s="116"/>
      <c r="F13" s="116"/>
      <c r="G13" s="116"/>
      <c r="H13" s="116"/>
      <c r="I13" s="11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c r="HS13" s="97"/>
      <c r="HT13" s="97"/>
      <c r="HU13" s="97"/>
      <c r="HV13" s="97"/>
      <c r="HW13" s="97"/>
      <c r="HX13" s="97"/>
      <c r="HY13" s="97"/>
      <c r="HZ13" s="97"/>
      <c r="IA13" s="97"/>
      <c r="IB13" s="97"/>
      <c r="IC13" s="97"/>
      <c r="ID13" s="97"/>
      <c r="IE13" s="97"/>
      <c r="IF13" s="97"/>
      <c r="IG13" s="97"/>
      <c r="IH13" s="97"/>
      <c r="II13" s="97"/>
      <c r="IJ13" s="97"/>
      <c r="IK13" s="97"/>
      <c r="IL13" s="97"/>
      <c r="IM13" s="97"/>
      <c r="IN13" s="97"/>
      <c r="IO13" s="97"/>
      <c r="IP13" s="97"/>
    </row>
    <row r="14" spans="1:257" ht="29.25" customHeight="1">
      <c r="A14" s="118" t="str">
        <f>IF(OR(B14&lt;&gt;"",D14&lt;&gt;""),"["&amp;TEXT($B$2,"##")&amp;"-"&amp;TEXT(ROW()-12,"##")&amp;"]","")</f>
        <v>[User-2]</v>
      </c>
      <c r="B14" s="118" t="s">
        <v>72</v>
      </c>
      <c r="C14" s="118" t="s">
        <v>73</v>
      </c>
      <c r="D14" s="118" t="s">
        <v>74</v>
      </c>
      <c r="E14" s="118"/>
      <c r="F14" s="118" t="s">
        <v>41</v>
      </c>
      <c r="G14" s="118"/>
      <c r="H14" s="119">
        <v>42951</v>
      </c>
      <c r="I14" s="118"/>
      <c r="J14" s="97"/>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c r="HS14" s="97"/>
      <c r="HT14" s="97"/>
      <c r="HU14" s="97"/>
      <c r="HV14" s="97"/>
      <c r="HW14" s="97"/>
      <c r="HX14" s="97"/>
      <c r="HY14" s="97"/>
      <c r="HZ14" s="97"/>
      <c r="IA14" s="97"/>
      <c r="IB14" s="97"/>
      <c r="IC14" s="97"/>
      <c r="ID14" s="97"/>
      <c r="IE14" s="97"/>
      <c r="IF14" s="97"/>
      <c r="IG14" s="97"/>
      <c r="IH14" s="97"/>
      <c r="II14" s="97"/>
      <c r="IJ14" s="97"/>
      <c r="IK14" s="97"/>
      <c r="IL14" s="97"/>
      <c r="IM14" s="97"/>
      <c r="IN14" s="97"/>
      <c r="IO14" s="97"/>
      <c r="IP14" s="97"/>
    </row>
    <row r="15" spans="1:257" ht="28.5" customHeight="1">
      <c r="A15" s="118" t="str">
        <f>IF(OR(B15&lt;&gt;"",D15&lt;&gt;""),"["&amp;TEXT($B$2,"##")&amp;"-"&amp;TEXT(ROW()-12,"##")&amp;"]","")</f>
        <v>[User-3]</v>
      </c>
      <c r="B15" s="118" t="s">
        <v>75</v>
      </c>
      <c r="C15" s="118" t="s">
        <v>76</v>
      </c>
      <c r="D15" s="118" t="s">
        <v>74</v>
      </c>
      <c r="E15" s="118"/>
      <c r="F15" s="118" t="s">
        <v>41</v>
      </c>
      <c r="G15" s="118"/>
      <c r="H15" s="119">
        <v>42834</v>
      </c>
      <c r="I15" s="118"/>
      <c r="J15" s="97"/>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c r="GR15" s="97"/>
      <c r="GS15" s="97"/>
      <c r="GT15" s="97"/>
      <c r="GU15" s="97"/>
      <c r="GV15" s="97"/>
      <c r="GW15" s="97"/>
      <c r="GX15" s="97"/>
      <c r="GY15" s="97"/>
      <c r="GZ15" s="97"/>
      <c r="HA15" s="97"/>
      <c r="HB15" s="97"/>
      <c r="HC15" s="97"/>
      <c r="HD15" s="97"/>
      <c r="HE15" s="97"/>
      <c r="HF15" s="97"/>
      <c r="HG15" s="97"/>
      <c r="HH15" s="97"/>
      <c r="HI15" s="97"/>
      <c r="HJ15" s="97"/>
      <c r="HK15" s="97"/>
      <c r="HL15" s="97"/>
      <c r="HM15" s="97"/>
      <c r="HN15" s="97"/>
      <c r="HO15" s="97"/>
      <c r="HP15" s="97"/>
      <c r="HQ15" s="97"/>
      <c r="HR15" s="97"/>
      <c r="HS15" s="97"/>
      <c r="HT15" s="97"/>
      <c r="HU15" s="97"/>
      <c r="HV15" s="97"/>
      <c r="HW15" s="97"/>
      <c r="HX15" s="97"/>
      <c r="HY15" s="97"/>
      <c r="HZ15" s="97"/>
      <c r="IA15" s="97"/>
      <c r="IB15" s="97"/>
      <c r="IC15" s="97"/>
      <c r="ID15" s="97"/>
      <c r="IE15" s="97"/>
      <c r="IF15" s="97"/>
      <c r="IG15" s="97"/>
      <c r="IH15" s="97"/>
      <c r="II15" s="97"/>
      <c r="IJ15" s="97"/>
      <c r="IK15" s="97"/>
      <c r="IL15" s="97"/>
      <c r="IM15" s="97"/>
      <c r="IN15" s="97"/>
      <c r="IO15" s="97"/>
      <c r="IP15" s="97"/>
    </row>
    <row r="16" spans="1:257" ht="18.75" customHeight="1">
      <c r="A16" s="115"/>
      <c r="B16" s="115" t="s">
        <v>77</v>
      </c>
      <c r="C16" s="116"/>
      <c r="D16" s="116"/>
      <c r="E16" s="116"/>
      <c r="F16" s="116"/>
      <c r="G16" s="116"/>
      <c r="H16" s="116"/>
      <c r="I16" s="11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c r="GR16" s="97"/>
      <c r="GS16" s="97"/>
      <c r="GT16" s="97"/>
      <c r="GU16" s="97"/>
      <c r="GV16" s="97"/>
      <c r="GW16" s="97"/>
      <c r="GX16" s="97"/>
      <c r="GY16" s="97"/>
      <c r="GZ16" s="97"/>
      <c r="HA16" s="97"/>
      <c r="HB16" s="97"/>
      <c r="HC16" s="97"/>
      <c r="HD16" s="97"/>
      <c r="HE16" s="97"/>
      <c r="HF16" s="97"/>
      <c r="HG16" s="97"/>
      <c r="HH16" s="97"/>
      <c r="HI16" s="97"/>
      <c r="HJ16" s="97"/>
      <c r="HK16" s="97"/>
      <c r="HL16" s="97"/>
      <c r="HM16" s="97"/>
      <c r="HN16" s="97"/>
      <c r="HO16" s="97"/>
      <c r="HP16" s="97"/>
      <c r="HQ16" s="97"/>
      <c r="HR16" s="97"/>
      <c r="HS16" s="97"/>
      <c r="HT16" s="97"/>
      <c r="HU16" s="97"/>
      <c r="HV16" s="97"/>
      <c r="HW16" s="97"/>
      <c r="HX16" s="97"/>
      <c r="HY16" s="97"/>
      <c r="HZ16" s="97"/>
      <c r="IA16" s="97"/>
      <c r="IB16" s="97"/>
      <c r="IC16" s="97"/>
      <c r="ID16" s="97"/>
      <c r="IE16" s="97"/>
      <c r="IF16" s="97"/>
      <c r="IG16" s="97"/>
      <c r="IH16" s="97"/>
      <c r="II16" s="97"/>
      <c r="IJ16" s="97"/>
      <c r="IK16" s="97"/>
      <c r="IL16" s="97"/>
      <c r="IM16" s="97"/>
      <c r="IN16" s="97"/>
      <c r="IO16" s="97"/>
      <c r="IP16" s="97"/>
    </row>
    <row r="17" spans="1:250" ht="69" customHeight="1">
      <c r="A17" s="118" t="str">
        <f>IF(OR(B17&lt;&gt;"",D17&lt;&gt;""),"["&amp;TEXT($B$2,"##")&amp;"-"&amp;TEXT(ROW()-13,"##")&amp;"]","")</f>
        <v>[User-4]</v>
      </c>
      <c r="B17" s="118" t="s">
        <v>78</v>
      </c>
      <c r="C17" s="118" t="s">
        <v>79</v>
      </c>
      <c r="D17" s="118" t="s">
        <v>80</v>
      </c>
      <c r="E17" s="118"/>
      <c r="F17" s="118" t="s">
        <v>41</v>
      </c>
      <c r="G17" s="118"/>
      <c r="H17" s="119">
        <v>42834</v>
      </c>
      <c r="I17" s="118" t="s">
        <v>205</v>
      </c>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c r="GR17" s="97"/>
      <c r="GS17" s="97"/>
      <c r="GT17" s="97"/>
      <c r="GU17" s="97"/>
      <c r="GV17" s="97"/>
      <c r="GW17" s="97"/>
      <c r="GX17" s="97"/>
      <c r="GY17" s="97"/>
      <c r="GZ17" s="97"/>
      <c r="HA17" s="97"/>
      <c r="HB17" s="97"/>
      <c r="HC17" s="97"/>
      <c r="HD17" s="97"/>
      <c r="HE17" s="97"/>
      <c r="HF17" s="97"/>
      <c r="HG17" s="97"/>
      <c r="HH17" s="97"/>
      <c r="HI17" s="97"/>
      <c r="HJ17" s="97"/>
      <c r="HK17" s="97"/>
      <c r="HL17" s="97"/>
      <c r="HM17" s="97"/>
      <c r="HN17" s="97"/>
      <c r="HO17" s="97"/>
      <c r="HP17" s="97"/>
      <c r="HQ17" s="97"/>
      <c r="HR17" s="97"/>
      <c r="HS17" s="97"/>
      <c r="HT17" s="97"/>
      <c r="HU17" s="97"/>
      <c r="HV17" s="97"/>
      <c r="HW17" s="97"/>
      <c r="HX17" s="97"/>
      <c r="HY17" s="97"/>
      <c r="HZ17" s="97"/>
      <c r="IA17" s="97"/>
      <c r="IB17" s="97"/>
      <c r="IC17" s="97"/>
      <c r="ID17" s="97"/>
      <c r="IE17" s="97"/>
      <c r="IF17" s="97"/>
      <c r="IG17" s="97"/>
      <c r="IH17" s="97"/>
      <c r="II17" s="97"/>
      <c r="IJ17" s="97"/>
      <c r="IK17" s="97"/>
      <c r="IL17" s="97"/>
      <c r="IM17" s="97"/>
      <c r="IN17" s="97"/>
      <c r="IO17" s="97"/>
      <c r="IP17" s="97"/>
    </row>
    <row r="18" spans="1:250" ht="78.75" customHeight="1">
      <c r="A18" s="118" t="str">
        <f>IF(OR(B18&lt;&gt;"",D18&lt;&gt;""),"["&amp;TEXT($B$2,"##")&amp;"-"&amp;TEXT(ROW()-13,"##")&amp;"]","")</f>
        <v>[User-5]</v>
      </c>
      <c r="B18" s="118" t="s">
        <v>81</v>
      </c>
      <c r="C18" s="118" t="s">
        <v>82</v>
      </c>
      <c r="D18" s="118" t="s">
        <v>83</v>
      </c>
      <c r="E18" s="118"/>
      <c r="F18" s="118" t="s">
        <v>41</v>
      </c>
      <c r="G18" s="118"/>
      <c r="H18" s="119">
        <v>42834</v>
      </c>
      <c r="I18" s="118"/>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97"/>
      <c r="GA18" s="97"/>
      <c r="GB18" s="97"/>
      <c r="GC18" s="97"/>
      <c r="GD18" s="97"/>
      <c r="GE18" s="97"/>
      <c r="GF18" s="97"/>
      <c r="GG18" s="97"/>
      <c r="GH18" s="97"/>
      <c r="GI18" s="97"/>
      <c r="GJ18" s="97"/>
      <c r="GK18" s="97"/>
      <c r="GL18" s="97"/>
      <c r="GM18" s="97"/>
      <c r="GN18" s="97"/>
      <c r="GO18" s="97"/>
      <c r="GP18" s="97"/>
      <c r="GQ18" s="97"/>
      <c r="GR18" s="97"/>
      <c r="GS18" s="97"/>
      <c r="GT18" s="97"/>
      <c r="GU18" s="97"/>
      <c r="GV18" s="97"/>
      <c r="GW18" s="97"/>
      <c r="GX18" s="97"/>
      <c r="GY18" s="97"/>
      <c r="GZ18" s="97"/>
      <c r="HA18" s="97"/>
      <c r="HB18" s="97"/>
      <c r="HC18" s="97"/>
      <c r="HD18" s="97"/>
      <c r="HE18" s="97"/>
      <c r="HF18" s="97"/>
      <c r="HG18" s="97"/>
      <c r="HH18" s="97"/>
      <c r="HI18" s="97"/>
      <c r="HJ18" s="97"/>
      <c r="HK18" s="97"/>
      <c r="HL18" s="97"/>
      <c r="HM18" s="97"/>
      <c r="HN18" s="97"/>
      <c r="HO18" s="97"/>
      <c r="HP18" s="97"/>
      <c r="HQ18" s="97"/>
      <c r="HR18" s="97"/>
      <c r="HS18" s="97"/>
      <c r="HT18" s="97"/>
      <c r="HU18" s="97"/>
      <c r="HV18" s="97"/>
      <c r="HW18" s="97"/>
      <c r="HX18" s="97"/>
      <c r="HY18" s="97"/>
      <c r="HZ18" s="97"/>
      <c r="IA18" s="97"/>
      <c r="IB18" s="97"/>
      <c r="IC18" s="97"/>
      <c r="ID18" s="97"/>
      <c r="IE18" s="97"/>
      <c r="IF18" s="97"/>
      <c r="IG18" s="97"/>
      <c r="IH18" s="97"/>
      <c r="II18" s="97"/>
      <c r="IJ18" s="97"/>
      <c r="IK18" s="97"/>
      <c r="IL18" s="97"/>
      <c r="IM18" s="97"/>
      <c r="IN18" s="97"/>
      <c r="IO18" s="97"/>
      <c r="IP18" s="97"/>
    </row>
    <row r="19" spans="1:250" ht="24.75" customHeight="1">
      <c r="A19" s="115"/>
      <c r="B19" s="115" t="s">
        <v>84</v>
      </c>
      <c r="C19" s="116"/>
      <c r="D19" s="116"/>
      <c r="E19" s="116"/>
      <c r="F19" s="116"/>
      <c r="G19" s="116"/>
      <c r="H19" s="116"/>
      <c r="I19" s="117"/>
      <c r="J19" s="97"/>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c r="GR19" s="97"/>
      <c r="GS19" s="97"/>
      <c r="GT19" s="97"/>
      <c r="GU19" s="97"/>
      <c r="GV19" s="97"/>
      <c r="GW19" s="97"/>
      <c r="GX19" s="97"/>
      <c r="GY19" s="97"/>
      <c r="GZ19" s="97"/>
      <c r="HA19" s="97"/>
      <c r="HB19" s="97"/>
      <c r="HC19" s="97"/>
      <c r="HD19" s="97"/>
      <c r="HE19" s="97"/>
      <c r="HF19" s="97"/>
      <c r="HG19" s="97"/>
      <c r="HH19" s="97"/>
      <c r="HI19" s="97"/>
      <c r="HJ19" s="97"/>
      <c r="HK19" s="97"/>
      <c r="HL19" s="97"/>
      <c r="HM19" s="97"/>
      <c r="HN19" s="97"/>
      <c r="HO19" s="97"/>
      <c r="HP19" s="97"/>
      <c r="HQ19" s="97"/>
      <c r="HR19" s="97"/>
      <c r="HS19" s="97"/>
      <c r="HT19" s="97"/>
      <c r="HU19" s="97"/>
      <c r="HV19" s="97"/>
      <c r="HW19" s="97"/>
      <c r="HX19" s="97"/>
      <c r="HY19" s="97"/>
      <c r="HZ19" s="97"/>
      <c r="IA19" s="97"/>
      <c r="IB19" s="97"/>
      <c r="IC19" s="97"/>
      <c r="ID19" s="97"/>
      <c r="IE19" s="97"/>
      <c r="IF19" s="97"/>
      <c r="IG19" s="97"/>
      <c r="IH19" s="97"/>
      <c r="II19" s="97"/>
      <c r="IJ19" s="97"/>
      <c r="IK19" s="97"/>
      <c r="IL19" s="97"/>
      <c r="IM19" s="97"/>
      <c r="IN19" s="97"/>
      <c r="IO19" s="97"/>
      <c r="IP19" s="97"/>
    </row>
    <row r="20" spans="1:250" ht="69" customHeight="1">
      <c r="A20" s="118" t="str">
        <f>IF(OR(B20&lt;&gt;"",D20&lt;&gt;""),"["&amp;TEXT($B$2,"##")&amp;"-"&amp;TEXT(ROW()-14,"##")&amp;"]","")</f>
        <v>[User-6]</v>
      </c>
      <c r="B20" s="118" t="s">
        <v>78</v>
      </c>
      <c r="C20" s="118" t="s">
        <v>85</v>
      </c>
      <c r="D20" s="118" t="s">
        <v>86</v>
      </c>
      <c r="E20" s="118"/>
      <c r="F20" s="118" t="s">
        <v>41</v>
      </c>
      <c r="G20" s="118"/>
      <c r="H20" s="119">
        <v>42834</v>
      </c>
      <c r="I20" s="118" t="s">
        <v>204</v>
      </c>
      <c r="J20" s="97"/>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c r="GR20" s="97"/>
      <c r="GS20" s="97"/>
      <c r="GT20" s="97"/>
      <c r="GU20" s="97"/>
      <c r="GV20" s="97"/>
      <c r="GW20" s="97"/>
      <c r="GX20" s="97"/>
      <c r="GY20" s="97"/>
      <c r="GZ20" s="97"/>
      <c r="HA20" s="97"/>
      <c r="HB20" s="97"/>
      <c r="HC20" s="97"/>
      <c r="HD20" s="97"/>
      <c r="HE20" s="97"/>
      <c r="HF20" s="97"/>
      <c r="HG20" s="97"/>
      <c r="HH20" s="97"/>
      <c r="HI20" s="97"/>
      <c r="HJ20" s="97"/>
      <c r="HK20" s="97"/>
      <c r="HL20" s="97"/>
      <c r="HM20" s="97"/>
      <c r="HN20" s="97"/>
      <c r="HO20" s="97"/>
      <c r="HP20" s="97"/>
      <c r="HQ20" s="97"/>
      <c r="HR20" s="97"/>
      <c r="HS20" s="97"/>
      <c r="HT20" s="97"/>
      <c r="HU20" s="97"/>
      <c r="HV20" s="97"/>
      <c r="HW20" s="97"/>
      <c r="HX20" s="97"/>
      <c r="HY20" s="97"/>
      <c r="HZ20" s="97"/>
      <c r="IA20" s="97"/>
      <c r="IB20" s="97"/>
      <c r="IC20" s="97"/>
      <c r="ID20" s="97"/>
      <c r="IE20" s="97"/>
      <c r="IF20" s="97"/>
      <c r="IG20" s="97"/>
      <c r="IH20" s="97"/>
      <c r="II20" s="97"/>
      <c r="IJ20" s="97"/>
      <c r="IK20" s="97"/>
      <c r="IL20" s="97"/>
      <c r="IM20" s="97"/>
      <c r="IN20" s="97"/>
      <c r="IO20" s="97"/>
      <c r="IP20" s="97"/>
    </row>
    <row r="21" spans="1:250" ht="69" customHeight="1">
      <c r="A21" s="118" t="str">
        <f>IF(OR(B21&lt;&gt;"",D21&lt;&gt;""),"["&amp;TEXT($B$2,"##")&amp;"-"&amp;TEXT(ROW()-14,"##")&amp;"]","")</f>
        <v>[User-7]</v>
      </c>
      <c r="B21" s="118" t="s">
        <v>81</v>
      </c>
      <c r="C21" s="118" t="s">
        <v>87</v>
      </c>
      <c r="D21" s="120" t="s">
        <v>88</v>
      </c>
      <c r="E21" s="118"/>
      <c r="F21" s="118" t="s">
        <v>41</v>
      </c>
      <c r="G21" s="118"/>
      <c r="H21" s="119">
        <v>42834</v>
      </c>
      <c r="I21" s="118"/>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c r="GR21" s="97"/>
      <c r="GS21" s="97"/>
      <c r="GT21" s="97"/>
      <c r="GU21" s="97"/>
      <c r="GV21" s="97"/>
      <c r="GW21" s="97"/>
      <c r="GX21" s="97"/>
      <c r="GY21" s="97"/>
      <c r="GZ21" s="97"/>
      <c r="HA21" s="97"/>
      <c r="HB21" s="97"/>
      <c r="HC21" s="97"/>
      <c r="HD21" s="97"/>
      <c r="HE21" s="97"/>
      <c r="HF21" s="97"/>
      <c r="HG21" s="97"/>
      <c r="HH21" s="97"/>
      <c r="HI21" s="97"/>
      <c r="HJ21" s="97"/>
      <c r="HK21" s="97"/>
      <c r="HL21" s="97"/>
      <c r="HM21" s="97"/>
      <c r="HN21" s="97"/>
      <c r="HO21" s="97"/>
      <c r="HP21" s="97"/>
      <c r="HQ21" s="97"/>
      <c r="HR21" s="97"/>
      <c r="HS21" s="97"/>
      <c r="HT21" s="97"/>
      <c r="HU21" s="97"/>
      <c r="HV21" s="97"/>
      <c r="HW21" s="97"/>
      <c r="HX21" s="97"/>
      <c r="HY21" s="97"/>
      <c r="HZ21" s="97"/>
      <c r="IA21" s="97"/>
      <c r="IB21" s="97"/>
      <c r="IC21" s="97"/>
      <c r="ID21" s="97"/>
      <c r="IE21" s="97"/>
      <c r="IF21" s="97"/>
      <c r="IG21" s="97"/>
      <c r="IH21" s="97"/>
      <c r="II21" s="97"/>
      <c r="IJ21" s="97"/>
      <c r="IK21" s="97"/>
      <c r="IL21" s="97"/>
      <c r="IM21" s="97"/>
      <c r="IN21" s="97"/>
      <c r="IO21" s="97"/>
      <c r="IP21" s="97"/>
    </row>
    <row r="22" spans="1:250" ht="24" customHeight="1">
      <c r="A22" s="115"/>
      <c r="B22" s="115" t="s">
        <v>89</v>
      </c>
      <c r="C22" s="116"/>
      <c r="D22" s="116"/>
      <c r="E22" s="116"/>
      <c r="F22" s="116"/>
      <c r="G22" s="116"/>
      <c r="H22" s="116"/>
      <c r="I22" s="11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c r="GR22" s="97"/>
      <c r="GS22" s="97"/>
      <c r="GT22" s="97"/>
      <c r="GU22" s="97"/>
      <c r="GV22" s="97"/>
      <c r="GW22" s="97"/>
      <c r="GX22" s="97"/>
      <c r="GY22" s="97"/>
      <c r="GZ22" s="97"/>
      <c r="HA22" s="97"/>
      <c r="HB22" s="97"/>
      <c r="HC22" s="97"/>
      <c r="HD22" s="97"/>
      <c r="HE22" s="97"/>
      <c r="HF22" s="97"/>
      <c r="HG22" s="97"/>
      <c r="HH22" s="97"/>
      <c r="HI22" s="97"/>
      <c r="HJ22" s="97"/>
      <c r="HK22" s="97"/>
      <c r="HL22" s="97"/>
      <c r="HM22" s="97"/>
      <c r="HN22" s="97"/>
      <c r="HO22" s="97"/>
      <c r="HP22" s="97"/>
      <c r="HQ22" s="97"/>
      <c r="HR22" s="97"/>
      <c r="HS22" s="97"/>
      <c r="HT22" s="97"/>
      <c r="HU22" s="97"/>
      <c r="HV22" s="97"/>
      <c r="HW22" s="97"/>
      <c r="HX22" s="97"/>
      <c r="HY22" s="97"/>
      <c r="HZ22" s="97"/>
      <c r="IA22" s="97"/>
      <c r="IB22" s="97"/>
      <c r="IC22" s="97"/>
      <c r="ID22" s="97"/>
      <c r="IE22" s="97"/>
      <c r="IF22" s="97"/>
      <c r="IG22" s="97"/>
      <c r="IH22" s="97"/>
      <c r="II22" s="97"/>
      <c r="IJ22" s="97"/>
      <c r="IK22" s="97"/>
      <c r="IL22" s="97"/>
      <c r="IM22" s="97"/>
      <c r="IN22" s="97"/>
      <c r="IO22" s="97"/>
      <c r="IP22" s="97"/>
    </row>
    <row r="23" spans="1:250" ht="69" customHeight="1">
      <c r="A23" s="118" t="str">
        <f>IF(OR(B23&lt;&gt;"",D23&lt;&gt;""),"["&amp;TEXT($B$2,"##")&amp;"-"&amp;TEXT(ROW()-15,"##")&amp;"]","")</f>
        <v>[User-8]</v>
      </c>
      <c r="B23" s="118" t="s">
        <v>90</v>
      </c>
      <c r="C23" s="118" t="s">
        <v>91</v>
      </c>
      <c r="D23" s="118" t="s">
        <v>92</v>
      </c>
      <c r="E23" s="118"/>
      <c r="F23" s="118" t="s">
        <v>41</v>
      </c>
      <c r="G23" s="118"/>
      <c r="H23" s="119">
        <v>42834</v>
      </c>
      <c r="I23" s="118"/>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c r="GR23" s="97"/>
      <c r="GS23" s="97"/>
      <c r="GT23" s="97"/>
      <c r="GU23" s="97"/>
      <c r="GV23" s="97"/>
      <c r="GW23" s="97"/>
      <c r="GX23" s="97"/>
      <c r="GY23" s="97"/>
      <c r="GZ23" s="97"/>
      <c r="HA23" s="97"/>
      <c r="HB23" s="97"/>
      <c r="HC23" s="97"/>
      <c r="HD23" s="97"/>
      <c r="HE23" s="97"/>
      <c r="HF23" s="97"/>
      <c r="HG23" s="97"/>
      <c r="HH23" s="97"/>
      <c r="HI23" s="97"/>
      <c r="HJ23" s="97"/>
      <c r="HK23" s="97"/>
      <c r="HL23" s="97"/>
      <c r="HM23" s="97"/>
      <c r="HN23" s="97"/>
      <c r="HO23" s="97"/>
      <c r="HP23" s="97"/>
      <c r="HQ23" s="97"/>
      <c r="HR23" s="97"/>
      <c r="HS23" s="97"/>
      <c r="HT23" s="97"/>
      <c r="HU23" s="97"/>
      <c r="HV23" s="97"/>
      <c r="HW23" s="97"/>
      <c r="HX23" s="97"/>
      <c r="HY23" s="97"/>
      <c r="HZ23" s="97"/>
      <c r="IA23" s="97"/>
      <c r="IB23" s="97"/>
      <c r="IC23" s="97"/>
      <c r="ID23" s="97"/>
      <c r="IE23" s="97"/>
      <c r="IF23" s="97"/>
      <c r="IG23" s="97"/>
      <c r="IH23" s="97"/>
      <c r="II23" s="97"/>
      <c r="IJ23" s="97"/>
      <c r="IK23" s="97"/>
      <c r="IL23" s="97"/>
      <c r="IM23" s="97"/>
      <c r="IN23" s="97"/>
      <c r="IO23" s="97"/>
      <c r="IP23" s="97"/>
    </row>
    <row r="24" spans="1:250" ht="69" customHeight="1">
      <c r="A24" s="118" t="str">
        <f>IF(OR(B24&lt;&gt;"",D24&lt;&gt;""),"["&amp;TEXT($B$2,"##")&amp;"-"&amp;TEXT(ROW()-15,"##")&amp;"]","")</f>
        <v>[User-9]</v>
      </c>
      <c r="B24" s="118" t="s">
        <v>93</v>
      </c>
      <c r="C24" s="118" t="s">
        <v>94</v>
      </c>
      <c r="D24" s="118" t="s">
        <v>95</v>
      </c>
      <c r="E24" s="118"/>
      <c r="F24" s="118" t="s">
        <v>41</v>
      </c>
      <c r="G24" s="118"/>
      <c r="H24" s="119">
        <v>42834</v>
      </c>
      <c r="I24" s="118"/>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c r="GR24" s="97"/>
      <c r="GS24" s="97"/>
      <c r="GT24" s="97"/>
      <c r="GU24" s="97"/>
      <c r="GV24" s="97"/>
      <c r="GW24" s="97"/>
      <c r="GX24" s="97"/>
      <c r="GY24" s="97"/>
      <c r="GZ24" s="97"/>
      <c r="HA24" s="97"/>
      <c r="HB24" s="97"/>
      <c r="HC24" s="97"/>
      <c r="HD24" s="97"/>
      <c r="HE24" s="97"/>
      <c r="HF24" s="97"/>
      <c r="HG24" s="97"/>
      <c r="HH24" s="97"/>
      <c r="HI24" s="97"/>
      <c r="HJ24" s="97"/>
      <c r="HK24" s="97"/>
      <c r="HL24" s="97"/>
      <c r="HM24" s="97"/>
      <c r="HN24" s="97"/>
      <c r="HO24" s="97"/>
      <c r="HP24" s="97"/>
      <c r="HQ24" s="97"/>
      <c r="HR24" s="97"/>
      <c r="HS24" s="97"/>
      <c r="HT24" s="97"/>
      <c r="HU24" s="97"/>
      <c r="HV24" s="97"/>
      <c r="HW24" s="97"/>
      <c r="HX24" s="97"/>
      <c r="HY24" s="97"/>
      <c r="HZ24" s="97"/>
      <c r="IA24" s="97"/>
      <c r="IB24" s="97"/>
      <c r="IC24" s="97"/>
      <c r="ID24" s="97"/>
      <c r="IE24" s="97"/>
      <c r="IF24" s="97"/>
      <c r="IG24" s="97"/>
      <c r="IH24" s="97"/>
      <c r="II24" s="97"/>
      <c r="IJ24" s="97"/>
      <c r="IK24" s="97"/>
      <c r="IL24" s="97"/>
      <c r="IM24" s="97"/>
      <c r="IN24" s="97"/>
      <c r="IO24" s="97"/>
      <c r="IP24" s="97"/>
    </row>
    <row r="25" spans="1:250" ht="27.75" customHeight="1">
      <c r="A25" s="115"/>
      <c r="B25" s="115" t="s">
        <v>96</v>
      </c>
      <c r="C25" s="116"/>
      <c r="D25" s="116"/>
      <c r="E25" s="116"/>
      <c r="F25" s="116"/>
      <c r="G25" s="116"/>
      <c r="H25" s="116"/>
      <c r="I25" s="11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c r="GR25" s="97"/>
      <c r="GS25" s="97"/>
      <c r="GT25" s="97"/>
      <c r="GU25" s="97"/>
      <c r="GV25" s="97"/>
      <c r="GW25" s="97"/>
      <c r="GX25" s="97"/>
      <c r="GY25" s="97"/>
      <c r="GZ25" s="97"/>
      <c r="HA25" s="97"/>
      <c r="HB25" s="97"/>
      <c r="HC25" s="97"/>
      <c r="HD25" s="97"/>
      <c r="HE25" s="97"/>
      <c r="HF25" s="97"/>
      <c r="HG25" s="97"/>
      <c r="HH25" s="97"/>
      <c r="HI25" s="97"/>
      <c r="HJ25" s="97"/>
      <c r="HK25" s="97"/>
      <c r="HL25" s="97"/>
      <c r="HM25" s="97"/>
      <c r="HN25" s="97"/>
      <c r="HO25" s="97"/>
      <c r="HP25" s="97"/>
      <c r="HQ25" s="97"/>
      <c r="HR25" s="97"/>
      <c r="HS25" s="97"/>
      <c r="HT25" s="97"/>
      <c r="HU25" s="97"/>
      <c r="HV25" s="97"/>
      <c r="HW25" s="97"/>
      <c r="HX25" s="97"/>
      <c r="HY25" s="97"/>
      <c r="HZ25" s="97"/>
      <c r="IA25" s="97"/>
      <c r="IB25" s="97"/>
      <c r="IC25" s="97"/>
      <c r="ID25" s="97"/>
      <c r="IE25" s="97"/>
      <c r="IF25" s="97"/>
      <c r="IG25" s="97"/>
      <c r="IH25" s="97"/>
      <c r="II25" s="97"/>
      <c r="IJ25" s="97"/>
      <c r="IK25" s="97"/>
      <c r="IL25" s="97"/>
      <c r="IM25" s="97"/>
      <c r="IN25" s="97"/>
      <c r="IO25" s="97"/>
      <c r="IP25" s="97"/>
    </row>
    <row r="26" spans="1:250" ht="69" customHeight="1">
      <c r="A26" s="118" t="str">
        <f>IF(OR(B26&lt;&gt;"",D26&lt;&gt;""),"["&amp;TEXT($B$2,"##")&amp;"-"&amp;TEXT(ROW()-16,"##")&amp;"]","")</f>
        <v>[User-10]</v>
      </c>
      <c r="B26" s="118" t="s">
        <v>97</v>
      </c>
      <c r="C26" s="118" t="s">
        <v>98</v>
      </c>
      <c r="D26" s="118" t="s">
        <v>99</v>
      </c>
      <c r="E26" s="118"/>
      <c r="F26" s="118" t="s">
        <v>41</v>
      </c>
      <c r="G26" s="118"/>
      <c r="H26" s="119">
        <v>42834</v>
      </c>
      <c r="I26" s="118"/>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c r="GR26" s="97"/>
      <c r="GS26" s="97"/>
      <c r="GT26" s="97"/>
      <c r="GU26" s="97"/>
      <c r="GV26" s="97"/>
      <c r="GW26" s="97"/>
      <c r="GX26" s="97"/>
      <c r="GY26" s="97"/>
      <c r="GZ26" s="97"/>
      <c r="HA26" s="97"/>
      <c r="HB26" s="97"/>
      <c r="HC26" s="97"/>
      <c r="HD26" s="97"/>
      <c r="HE26" s="97"/>
      <c r="HF26" s="97"/>
      <c r="HG26" s="97"/>
      <c r="HH26" s="97"/>
      <c r="HI26" s="97"/>
      <c r="HJ26" s="97"/>
      <c r="HK26" s="97"/>
      <c r="HL26" s="97"/>
      <c r="HM26" s="97"/>
      <c r="HN26" s="97"/>
      <c r="HO26" s="97"/>
      <c r="HP26" s="97"/>
      <c r="HQ26" s="97"/>
      <c r="HR26" s="97"/>
      <c r="HS26" s="97"/>
      <c r="HT26" s="97"/>
      <c r="HU26" s="97"/>
      <c r="HV26" s="97"/>
      <c r="HW26" s="97"/>
      <c r="HX26" s="97"/>
      <c r="HY26" s="97"/>
      <c r="HZ26" s="97"/>
      <c r="IA26" s="97"/>
      <c r="IB26" s="97"/>
      <c r="IC26" s="97"/>
      <c r="ID26" s="97"/>
      <c r="IE26" s="97"/>
      <c r="IF26" s="97"/>
      <c r="IG26" s="97"/>
      <c r="IH26" s="97"/>
      <c r="II26" s="97"/>
      <c r="IJ26" s="97"/>
      <c r="IK26" s="97"/>
      <c r="IL26" s="97"/>
      <c r="IM26" s="97"/>
      <c r="IN26" s="97"/>
      <c r="IO26" s="97"/>
      <c r="IP26" s="97"/>
    </row>
    <row r="27" spans="1:250" ht="69" customHeight="1">
      <c r="A27" s="118" t="str">
        <f>IF(OR(B27&lt;&gt;"",D27&lt;&gt;""),"["&amp;TEXT($B$2,"##")&amp;"-"&amp;TEXT(ROW()-16,"##")&amp;"]","")</f>
        <v>[User-11]</v>
      </c>
      <c r="B27" s="120" t="s">
        <v>100</v>
      </c>
      <c r="C27" s="120" t="s">
        <v>101</v>
      </c>
      <c r="D27" s="120" t="s">
        <v>99</v>
      </c>
      <c r="E27" s="118"/>
      <c r="F27" s="118" t="s">
        <v>41</v>
      </c>
      <c r="G27" s="118"/>
      <c r="H27" s="119">
        <v>42834</v>
      </c>
      <c r="I27" s="118"/>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7"/>
      <c r="BP27" s="97"/>
      <c r="BQ27" s="97"/>
      <c r="BR27" s="97"/>
      <c r="BS27" s="97"/>
      <c r="BT27" s="97"/>
      <c r="BU27" s="97"/>
      <c r="BV27" s="97"/>
      <c r="BW27" s="97"/>
      <c r="BX27" s="97"/>
      <c r="BY27" s="97"/>
      <c r="BZ27" s="97"/>
      <c r="CA27" s="97"/>
      <c r="CB27" s="97"/>
      <c r="CC27" s="97"/>
      <c r="CD27" s="97"/>
      <c r="CE27" s="97"/>
      <c r="CF27" s="97"/>
      <c r="CG27" s="97"/>
      <c r="CH27" s="97"/>
      <c r="CI27" s="97"/>
      <c r="CJ27" s="97"/>
      <c r="CK27" s="97"/>
      <c r="CL27" s="97"/>
      <c r="CM27" s="97"/>
      <c r="CN27" s="97"/>
      <c r="CO27" s="97"/>
      <c r="CP27" s="97"/>
      <c r="CQ27" s="97"/>
      <c r="CR27" s="97"/>
      <c r="CS27" s="97"/>
      <c r="CT27" s="97"/>
      <c r="CU27" s="97"/>
      <c r="CV27" s="97"/>
      <c r="CW27" s="97"/>
      <c r="CX27" s="97"/>
      <c r="CY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DX27" s="97"/>
      <c r="DY27" s="97"/>
      <c r="DZ27" s="97"/>
      <c r="EA27" s="97"/>
      <c r="EB27" s="97"/>
      <c r="EC27" s="97"/>
      <c r="ED27" s="97"/>
      <c r="EE27" s="97"/>
      <c r="EF27" s="97"/>
      <c r="EG27" s="97"/>
      <c r="EH27" s="97"/>
      <c r="EI27" s="97"/>
      <c r="EJ27" s="97"/>
      <c r="EK27" s="97"/>
      <c r="EL27" s="97"/>
      <c r="EM27" s="97"/>
      <c r="EN27" s="97"/>
      <c r="EO27" s="97"/>
      <c r="EP27" s="97"/>
      <c r="EQ27" s="97"/>
      <c r="ER27" s="97"/>
      <c r="ES27" s="97"/>
      <c r="ET27" s="97"/>
      <c r="EU27" s="97"/>
      <c r="EV27" s="97"/>
      <c r="EW27" s="97"/>
      <c r="EX27" s="97"/>
      <c r="EY27" s="97"/>
      <c r="EZ27" s="97"/>
      <c r="FA27" s="97"/>
      <c r="FB27" s="97"/>
      <c r="FC27" s="97"/>
      <c r="FD27" s="97"/>
      <c r="FE27" s="97"/>
      <c r="FF27" s="97"/>
      <c r="FG27" s="97"/>
      <c r="FH27" s="97"/>
      <c r="FI27" s="97"/>
      <c r="FJ27" s="97"/>
      <c r="FK27" s="97"/>
      <c r="FL27" s="97"/>
      <c r="FM27" s="97"/>
      <c r="FN27" s="97"/>
      <c r="FO27" s="97"/>
      <c r="FP27" s="97"/>
      <c r="FQ27" s="97"/>
      <c r="FR27" s="97"/>
      <c r="FS27" s="97"/>
      <c r="FT27" s="97"/>
      <c r="FU27" s="97"/>
      <c r="FV27" s="97"/>
      <c r="FW27" s="97"/>
      <c r="FX27" s="97"/>
      <c r="FY27" s="97"/>
      <c r="FZ27" s="97"/>
      <c r="GA27" s="97"/>
      <c r="GB27" s="97"/>
      <c r="GC27" s="97"/>
      <c r="GD27" s="97"/>
      <c r="GE27" s="97"/>
      <c r="GF27" s="97"/>
      <c r="GG27" s="97"/>
      <c r="GH27" s="97"/>
      <c r="GI27" s="97"/>
      <c r="GJ27" s="97"/>
      <c r="GK27" s="97"/>
      <c r="GL27" s="97"/>
      <c r="GM27" s="97"/>
      <c r="GN27" s="97"/>
      <c r="GO27" s="97"/>
      <c r="GP27" s="97"/>
      <c r="GQ27" s="97"/>
      <c r="GR27" s="97"/>
      <c r="GS27" s="97"/>
      <c r="GT27" s="97"/>
      <c r="GU27" s="97"/>
      <c r="GV27" s="97"/>
      <c r="GW27" s="97"/>
      <c r="GX27" s="97"/>
      <c r="GY27" s="97"/>
      <c r="GZ27" s="97"/>
      <c r="HA27" s="97"/>
      <c r="HB27" s="97"/>
      <c r="HC27" s="97"/>
      <c r="HD27" s="97"/>
      <c r="HE27" s="97"/>
      <c r="HF27" s="97"/>
      <c r="HG27" s="97"/>
      <c r="HH27" s="97"/>
      <c r="HI27" s="97"/>
      <c r="HJ27" s="97"/>
      <c r="HK27" s="97"/>
      <c r="HL27" s="97"/>
      <c r="HM27" s="97"/>
      <c r="HN27" s="97"/>
      <c r="HO27" s="97"/>
      <c r="HP27" s="97"/>
      <c r="HQ27" s="97"/>
      <c r="HR27" s="97"/>
      <c r="HS27" s="97"/>
      <c r="HT27" s="97"/>
      <c r="HU27" s="97"/>
      <c r="HV27" s="97"/>
      <c r="HW27" s="97"/>
      <c r="HX27" s="97"/>
      <c r="HY27" s="97"/>
      <c r="HZ27" s="97"/>
      <c r="IA27" s="97"/>
      <c r="IB27" s="97"/>
      <c r="IC27" s="97"/>
      <c r="ID27" s="97"/>
      <c r="IE27" s="97"/>
      <c r="IF27" s="97"/>
      <c r="IG27" s="97"/>
      <c r="IH27" s="97"/>
      <c r="II27" s="97"/>
      <c r="IJ27" s="97"/>
      <c r="IK27" s="97"/>
      <c r="IL27" s="97"/>
      <c r="IM27" s="97"/>
      <c r="IN27" s="97"/>
      <c r="IO27" s="97"/>
      <c r="IP27" s="97"/>
    </row>
    <row r="28" spans="1:250" ht="69" customHeight="1">
      <c r="A28" s="116"/>
      <c r="B28" s="115" t="s">
        <v>102</v>
      </c>
      <c r="C28" s="116"/>
      <c r="D28" s="116"/>
      <c r="E28" s="116"/>
      <c r="F28" s="116"/>
      <c r="G28" s="116"/>
      <c r="H28" s="116"/>
      <c r="I28" s="11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c r="BY28" s="97"/>
      <c r="BZ28" s="97"/>
      <c r="CA28" s="97"/>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c r="FL28" s="97"/>
      <c r="FM28" s="97"/>
      <c r="FN28" s="97"/>
      <c r="FO28" s="97"/>
      <c r="FP28" s="97"/>
      <c r="FQ28" s="97"/>
      <c r="FR28" s="97"/>
      <c r="FS28" s="97"/>
      <c r="FT28" s="97"/>
      <c r="FU28" s="97"/>
      <c r="FV28" s="97"/>
      <c r="FW28" s="97"/>
      <c r="FX28" s="97"/>
      <c r="FY28" s="97"/>
      <c r="FZ28" s="97"/>
      <c r="GA28" s="97"/>
      <c r="GB28" s="97"/>
      <c r="GC28" s="97"/>
      <c r="GD28" s="97"/>
      <c r="GE28" s="97"/>
      <c r="GF28" s="97"/>
      <c r="GG28" s="97"/>
      <c r="GH28" s="97"/>
      <c r="GI28" s="97"/>
      <c r="GJ28" s="97"/>
      <c r="GK28" s="97"/>
      <c r="GL28" s="97"/>
      <c r="GM28" s="97"/>
      <c r="GN28" s="97"/>
      <c r="GO28" s="97"/>
      <c r="GP28" s="97"/>
      <c r="GQ28" s="97"/>
      <c r="GR28" s="97"/>
      <c r="GS28" s="97"/>
      <c r="GT28" s="97"/>
      <c r="GU28" s="97"/>
      <c r="GV28" s="97"/>
      <c r="GW28" s="97"/>
      <c r="GX28" s="97"/>
      <c r="GY28" s="97"/>
      <c r="GZ28" s="97"/>
      <c r="HA28" s="97"/>
      <c r="HB28" s="97"/>
      <c r="HC28" s="97"/>
      <c r="HD28" s="97"/>
      <c r="HE28" s="97"/>
      <c r="HF28" s="97"/>
      <c r="HG28" s="97"/>
      <c r="HH28" s="97"/>
      <c r="HI28" s="97"/>
      <c r="HJ28" s="97"/>
      <c r="HK28" s="97"/>
      <c r="HL28" s="97"/>
      <c r="HM28" s="97"/>
      <c r="HN28" s="97"/>
      <c r="HO28" s="97"/>
      <c r="HP28" s="97"/>
      <c r="HQ28" s="97"/>
      <c r="HR28" s="97"/>
      <c r="HS28" s="97"/>
      <c r="HT28" s="97"/>
      <c r="HU28" s="97"/>
      <c r="HV28" s="97"/>
      <c r="HW28" s="97"/>
      <c r="HX28" s="97"/>
      <c r="HY28" s="97"/>
      <c r="HZ28" s="97"/>
      <c r="IA28" s="97"/>
      <c r="IB28" s="97"/>
      <c r="IC28" s="97"/>
      <c r="ID28" s="97"/>
      <c r="IE28" s="97"/>
      <c r="IF28" s="97"/>
      <c r="IG28" s="97"/>
      <c r="IH28" s="97"/>
      <c r="II28" s="97"/>
      <c r="IJ28" s="97"/>
      <c r="IK28" s="97"/>
      <c r="IL28" s="97"/>
      <c r="IM28" s="97"/>
      <c r="IN28" s="97"/>
      <c r="IO28" s="97"/>
      <c r="IP28" s="97"/>
    </row>
    <row r="29" spans="1:250" ht="69" customHeight="1">
      <c r="A29" s="118" t="str">
        <f>IF(OR(B29&lt;&gt;"",D29&lt;&gt;""),"["&amp;TEXT($B$2,"##")&amp;"-"&amp;TEXT(ROW()-17,"##")&amp;"]","")</f>
        <v>[User-12]</v>
      </c>
      <c r="B29" s="118" t="s">
        <v>211</v>
      </c>
      <c r="C29" s="118" t="s">
        <v>103</v>
      </c>
      <c r="D29" s="118" t="s">
        <v>104</v>
      </c>
      <c r="E29" s="118"/>
      <c r="F29" s="118"/>
      <c r="G29" s="118"/>
      <c r="H29" s="119"/>
      <c r="I29" s="118"/>
      <c r="J29" s="97"/>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7"/>
      <c r="BP29" s="97"/>
      <c r="BQ29" s="97"/>
      <c r="BR29" s="97"/>
      <c r="BS29" s="97"/>
      <c r="BT29" s="97"/>
      <c r="BU29" s="97"/>
      <c r="BV29" s="97"/>
      <c r="BW29" s="97"/>
      <c r="BX29" s="97"/>
      <c r="BY29" s="97"/>
      <c r="BZ29" s="97"/>
      <c r="CA29" s="97"/>
      <c r="CB29" s="97"/>
      <c r="CC29" s="97"/>
      <c r="CD29" s="97"/>
      <c r="CE29" s="97"/>
      <c r="CF29" s="97"/>
      <c r="CG29" s="97"/>
      <c r="CH29" s="97"/>
      <c r="CI29" s="97"/>
      <c r="CJ29" s="97"/>
      <c r="CK29" s="97"/>
      <c r="CL29" s="97"/>
      <c r="CM29" s="97"/>
      <c r="CN29" s="97"/>
      <c r="CO29" s="97"/>
      <c r="CP29" s="97"/>
      <c r="CQ29" s="97"/>
      <c r="CR29" s="97"/>
      <c r="CS29" s="97"/>
      <c r="CT29" s="97"/>
      <c r="CU29" s="97"/>
      <c r="CV29" s="97"/>
      <c r="CW29" s="97"/>
      <c r="CX29" s="97"/>
      <c r="CY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DX29" s="97"/>
      <c r="DY29" s="97"/>
      <c r="DZ29" s="97"/>
      <c r="EA29" s="97"/>
      <c r="EB29" s="97"/>
      <c r="EC29" s="97"/>
      <c r="ED29" s="97"/>
      <c r="EE29" s="97"/>
      <c r="EF29" s="97"/>
      <c r="EG29" s="97"/>
      <c r="EH29" s="97"/>
      <c r="EI29" s="97"/>
      <c r="EJ29" s="97"/>
      <c r="EK29" s="97"/>
      <c r="EL29" s="97"/>
      <c r="EM29" s="97"/>
      <c r="EN29" s="97"/>
      <c r="EO29" s="97"/>
      <c r="EP29" s="97"/>
      <c r="EQ29" s="97"/>
      <c r="ER29" s="97"/>
      <c r="ES29" s="97"/>
      <c r="ET29" s="97"/>
      <c r="EU29" s="97"/>
      <c r="EV29" s="97"/>
      <c r="EW29" s="97"/>
      <c r="EX29" s="97"/>
      <c r="EY29" s="97"/>
      <c r="EZ29" s="97"/>
      <c r="FA29" s="97"/>
      <c r="FB29" s="97"/>
      <c r="FC29" s="97"/>
      <c r="FD29" s="97"/>
      <c r="FE29" s="97"/>
      <c r="FF29" s="97"/>
      <c r="FG29" s="97"/>
      <c r="FH29" s="97"/>
      <c r="FI29" s="97"/>
      <c r="FJ29" s="97"/>
      <c r="FK29" s="97"/>
      <c r="FL29" s="97"/>
      <c r="FM29" s="97"/>
      <c r="FN29" s="97"/>
      <c r="FO29" s="97"/>
      <c r="FP29" s="97"/>
      <c r="FQ29" s="97"/>
      <c r="FR29" s="97"/>
      <c r="FS29" s="97"/>
      <c r="FT29" s="97"/>
      <c r="FU29" s="97"/>
      <c r="FV29" s="97"/>
      <c r="FW29" s="97"/>
      <c r="FX29" s="97"/>
      <c r="FY29" s="97"/>
      <c r="FZ29" s="97"/>
      <c r="GA29" s="97"/>
      <c r="GB29" s="97"/>
      <c r="GC29" s="97"/>
      <c r="GD29" s="97"/>
      <c r="GE29" s="97"/>
      <c r="GF29" s="97"/>
      <c r="GG29" s="97"/>
      <c r="GH29" s="97"/>
      <c r="GI29" s="97"/>
      <c r="GJ29" s="97"/>
      <c r="GK29" s="97"/>
      <c r="GL29" s="97"/>
      <c r="GM29" s="97"/>
      <c r="GN29" s="97"/>
      <c r="GO29" s="97"/>
      <c r="GP29" s="97"/>
      <c r="GQ29" s="97"/>
      <c r="GR29" s="97"/>
      <c r="GS29" s="97"/>
      <c r="GT29" s="97"/>
      <c r="GU29" s="97"/>
      <c r="GV29" s="97"/>
      <c r="GW29" s="97"/>
      <c r="GX29" s="97"/>
      <c r="GY29" s="97"/>
      <c r="GZ29" s="97"/>
      <c r="HA29" s="97"/>
      <c r="HB29" s="97"/>
      <c r="HC29" s="97"/>
      <c r="HD29" s="97"/>
      <c r="HE29" s="97"/>
      <c r="HF29" s="97"/>
      <c r="HG29" s="97"/>
      <c r="HH29" s="97"/>
      <c r="HI29" s="97"/>
      <c r="HJ29" s="97"/>
      <c r="HK29" s="97"/>
      <c r="HL29" s="97"/>
      <c r="HM29" s="97"/>
      <c r="HN29" s="97"/>
      <c r="HO29" s="97"/>
      <c r="HP29" s="97"/>
      <c r="HQ29" s="97"/>
      <c r="HR29" s="97"/>
      <c r="HS29" s="97"/>
      <c r="HT29" s="97"/>
      <c r="HU29" s="97"/>
      <c r="HV29" s="97"/>
      <c r="HW29" s="97"/>
      <c r="HX29" s="97"/>
      <c r="HY29" s="97"/>
      <c r="HZ29" s="97"/>
      <c r="IA29" s="97"/>
      <c r="IB29" s="97"/>
      <c r="IC29" s="97"/>
      <c r="ID29" s="97"/>
      <c r="IE29" s="97"/>
      <c r="IF29" s="97"/>
      <c r="IG29" s="97"/>
      <c r="IH29" s="97"/>
      <c r="II29" s="97"/>
      <c r="IJ29" s="97"/>
      <c r="IK29" s="97"/>
      <c r="IL29" s="97"/>
      <c r="IM29" s="97"/>
      <c r="IN29" s="97"/>
      <c r="IO29" s="97"/>
      <c r="IP29" s="97"/>
    </row>
    <row r="30" spans="1:250" ht="69" customHeight="1">
      <c r="A30" s="118" t="str">
        <f>IF(OR(B30&lt;&gt;"",D30&lt;&gt;""),"["&amp;TEXT($B$2,"##")&amp;"-"&amp;TEXT(ROW()-17,"##")&amp;"]","")</f>
        <v>[User-13]</v>
      </c>
      <c r="B30" s="118" t="s">
        <v>105</v>
      </c>
      <c r="C30" s="120" t="s">
        <v>212</v>
      </c>
      <c r="D30" s="120" t="s">
        <v>104</v>
      </c>
      <c r="E30" s="118"/>
      <c r="F30" s="118"/>
      <c r="G30" s="118"/>
      <c r="H30" s="119"/>
      <c r="I30" s="118"/>
      <c r="J30" s="97"/>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c r="BD30" s="97"/>
      <c r="BE30" s="97"/>
      <c r="BF30" s="97"/>
      <c r="BG30" s="97"/>
      <c r="BH30" s="97"/>
      <c r="BI30" s="97"/>
      <c r="BJ30" s="97"/>
      <c r="BK30" s="97"/>
      <c r="BL30" s="97"/>
      <c r="BM30" s="97"/>
      <c r="BN30" s="97"/>
      <c r="BO30" s="97"/>
      <c r="BP30" s="97"/>
      <c r="BQ30" s="97"/>
      <c r="BR30" s="97"/>
      <c r="BS30" s="97"/>
      <c r="BT30" s="97"/>
      <c r="BU30" s="97"/>
      <c r="BV30" s="97"/>
      <c r="BW30" s="97"/>
      <c r="BX30" s="97"/>
      <c r="BY30" s="97"/>
      <c r="BZ30" s="97"/>
      <c r="CA30" s="97"/>
      <c r="CB30" s="97"/>
      <c r="CC30" s="97"/>
      <c r="CD30" s="97"/>
      <c r="CE30" s="97"/>
      <c r="CF30" s="97"/>
      <c r="CG30" s="97"/>
      <c r="CH30" s="97"/>
      <c r="CI30" s="97"/>
      <c r="CJ30" s="97"/>
      <c r="CK30" s="97"/>
      <c r="CL30" s="97"/>
      <c r="CM30" s="97"/>
      <c r="CN30" s="97"/>
      <c r="CO30" s="97"/>
      <c r="CP30" s="97"/>
      <c r="CQ30" s="97"/>
      <c r="CR30" s="97"/>
      <c r="CS30" s="97"/>
      <c r="CT30" s="97"/>
      <c r="CU30" s="97"/>
      <c r="CV30" s="97"/>
      <c r="CW30" s="97"/>
      <c r="CX30" s="97"/>
      <c r="CY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DX30" s="97"/>
      <c r="DY30" s="97"/>
      <c r="DZ30" s="97"/>
      <c r="EA30" s="97"/>
      <c r="EB30" s="97"/>
      <c r="EC30" s="97"/>
      <c r="ED30" s="97"/>
      <c r="EE30" s="97"/>
      <c r="EF30" s="97"/>
      <c r="EG30" s="97"/>
      <c r="EH30" s="97"/>
      <c r="EI30" s="97"/>
      <c r="EJ30" s="97"/>
      <c r="EK30" s="97"/>
      <c r="EL30" s="97"/>
      <c r="EM30" s="97"/>
      <c r="EN30" s="97"/>
      <c r="EO30" s="97"/>
      <c r="EP30" s="97"/>
      <c r="EQ30" s="97"/>
      <c r="ER30" s="97"/>
      <c r="ES30" s="97"/>
      <c r="ET30" s="97"/>
      <c r="EU30" s="97"/>
      <c r="EV30" s="97"/>
      <c r="EW30" s="97"/>
      <c r="EX30" s="97"/>
      <c r="EY30" s="97"/>
      <c r="EZ30" s="97"/>
      <c r="FA30" s="97"/>
      <c r="FB30" s="97"/>
      <c r="FC30" s="97"/>
      <c r="FD30" s="97"/>
      <c r="FE30" s="97"/>
      <c r="FF30" s="97"/>
      <c r="FG30" s="97"/>
      <c r="FH30" s="97"/>
      <c r="FI30" s="97"/>
      <c r="FJ30" s="97"/>
      <c r="FK30" s="97"/>
      <c r="FL30" s="97"/>
      <c r="FM30" s="97"/>
      <c r="FN30" s="97"/>
      <c r="FO30" s="97"/>
      <c r="FP30" s="97"/>
      <c r="FQ30" s="97"/>
      <c r="FR30" s="97"/>
      <c r="FS30" s="97"/>
      <c r="FT30" s="97"/>
      <c r="FU30" s="97"/>
      <c r="FV30" s="97"/>
      <c r="FW30" s="97"/>
      <c r="FX30" s="97"/>
      <c r="FY30" s="97"/>
      <c r="FZ30" s="97"/>
      <c r="GA30" s="97"/>
      <c r="GB30" s="97"/>
      <c r="GC30" s="97"/>
      <c r="GD30" s="97"/>
      <c r="GE30" s="97"/>
      <c r="GF30" s="97"/>
      <c r="GG30" s="97"/>
      <c r="GH30" s="97"/>
      <c r="GI30" s="97"/>
      <c r="GJ30" s="97"/>
      <c r="GK30" s="97"/>
      <c r="GL30" s="97"/>
      <c r="GM30" s="97"/>
      <c r="GN30" s="97"/>
      <c r="GO30" s="97"/>
      <c r="GP30" s="97"/>
      <c r="GQ30" s="97"/>
      <c r="GR30" s="97"/>
      <c r="GS30" s="97"/>
      <c r="GT30" s="97"/>
      <c r="GU30" s="97"/>
      <c r="GV30" s="97"/>
      <c r="GW30" s="97"/>
      <c r="GX30" s="97"/>
      <c r="GY30" s="97"/>
      <c r="GZ30" s="97"/>
      <c r="HA30" s="97"/>
      <c r="HB30" s="97"/>
      <c r="HC30" s="97"/>
      <c r="HD30" s="97"/>
      <c r="HE30" s="97"/>
      <c r="HF30" s="97"/>
      <c r="HG30" s="97"/>
      <c r="HH30" s="97"/>
      <c r="HI30" s="97"/>
      <c r="HJ30" s="97"/>
      <c r="HK30" s="97"/>
      <c r="HL30" s="97"/>
      <c r="HM30" s="97"/>
      <c r="HN30" s="97"/>
      <c r="HO30" s="97"/>
      <c r="HP30" s="97"/>
      <c r="HQ30" s="97"/>
      <c r="HR30" s="97"/>
      <c r="HS30" s="97"/>
      <c r="HT30" s="97"/>
      <c r="HU30" s="97"/>
      <c r="HV30" s="97"/>
      <c r="HW30" s="97"/>
      <c r="HX30" s="97"/>
      <c r="HY30" s="97"/>
      <c r="HZ30" s="97"/>
      <c r="IA30" s="97"/>
      <c r="IB30" s="97"/>
      <c r="IC30" s="97"/>
      <c r="ID30" s="97"/>
      <c r="IE30" s="97"/>
      <c r="IF30" s="97"/>
      <c r="IG30" s="97"/>
      <c r="IH30" s="97"/>
      <c r="II30" s="97"/>
      <c r="IJ30" s="97"/>
      <c r="IK30" s="97"/>
      <c r="IL30" s="97"/>
      <c r="IM30" s="97"/>
      <c r="IN30" s="97"/>
      <c r="IO30" s="97"/>
      <c r="IP30" s="97"/>
    </row>
    <row r="31" spans="1:250" ht="23.25" customHeight="1">
      <c r="A31" s="115"/>
      <c r="B31" s="115" t="s">
        <v>106</v>
      </c>
      <c r="C31" s="116"/>
      <c r="D31" s="116"/>
      <c r="E31" s="116"/>
      <c r="F31" s="116"/>
      <c r="G31" s="116"/>
      <c r="H31" s="116"/>
      <c r="I31" s="11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c r="BE31" s="97"/>
      <c r="BF31" s="97"/>
      <c r="BG31" s="97"/>
      <c r="BH31" s="97"/>
      <c r="BI31" s="97"/>
      <c r="BJ31" s="97"/>
      <c r="BK31" s="97"/>
      <c r="BL31" s="97"/>
      <c r="BM31" s="97"/>
      <c r="BN31" s="97"/>
      <c r="BO31" s="97"/>
      <c r="BP31" s="97"/>
      <c r="BQ31" s="97"/>
      <c r="BR31" s="97"/>
      <c r="BS31" s="97"/>
      <c r="BT31" s="97"/>
      <c r="BU31" s="97"/>
      <c r="BV31" s="97"/>
      <c r="BW31" s="97"/>
      <c r="BX31" s="97"/>
      <c r="BY31" s="97"/>
      <c r="BZ31" s="97"/>
      <c r="CA31" s="97"/>
      <c r="CB31" s="97"/>
      <c r="CC31" s="97"/>
      <c r="CD31" s="97"/>
      <c r="CE31" s="97"/>
      <c r="CF31" s="97"/>
      <c r="CG31" s="97"/>
      <c r="CH31" s="97"/>
      <c r="CI31" s="97"/>
      <c r="CJ31" s="97"/>
      <c r="CK31" s="97"/>
      <c r="CL31" s="97"/>
      <c r="CM31" s="97"/>
      <c r="CN31" s="97"/>
      <c r="CO31" s="97"/>
      <c r="CP31" s="97"/>
      <c r="CQ31" s="97"/>
      <c r="CR31" s="97"/>
      <c r="CS31" s="97"/>
      <c r="CT31" s="97"/>
      <c r="CU31" s="97"/>
      <c r="CV31" s="97"/>
      <c r="CW31" s="97"/>
      <c r="CX31" s="97"/>
      <c r="CY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DX31" s="97"/>
      <c r="DY31" s="97"/>
      <c r="DZ31" s="97"/>
      <c r="EA31" s="97"/>
      <c r="EB31" s="97"/>
      <c r="EC31" s="97"/>
      <c r="ED31" s="97"/>
      <c r="EE31" s="97"/>
      <c r="EF31" s="97"/>
      <c r="EG31" s="97"/>
      <c r="EH31" s="97"/>
      <c r="EI31" s="97"/>
      <c r="EJ31" s="97"/>
      <c r="EK31" s="97"/>
      <c r="EL31" s="97"/>
      <c r="EM31" s="97"/>
      <c r="EN31" s="97"/>
      <c r="EO31" s="97"/>
      <c r="EP31" s="97"/>
      <c r="EQ31" s="97"/>
      <c r="ER31" s="97"/>
      <c r="ES31" s="97"/>
      <c r="ET31" s="97"/>
      <c r="EU31" s="97"/>
      <c r="EV31" s="97"/>
      <c r="EW31" s="97"/>
      <c r="EX31" s="97"/>
      <c r="EY31" s="97"/>
      <c r="EZ31" s="97"/>
      <c r="FA31" s="97"/>
      <c r="FB31" s="97"/>
      <c r="FC31" s="97"/>
      <c r="FD31" s="97"/>
      <c r="FE31" s="97"/>
      <c r="FF31" s="97"/>
      <c r="FG31" s="97"/>
      <c r="FH31" s="97"/>
      <c r="FI31" s="97"/>
      <c r="FJ31" s="97"/>
      <c r="FK31" s="97"/>
      <c r="FL31" s="97"/>
      <c r="FM31" s="97"/>
      <c r="FN31" s="97"/>
      <c r="FO31" s="97"/>
      <c r="FP31" s="97"/>
      <c r="FQ31" s="97"/>
      <c r="FR31" s="97"/>
      <c r="FS31" s="97"/>
      <c r="FT31" s="97"/>
      <c r="FU31" s="97"/>
      <c r="FV31" s="97"/>
      <c r="FW31" s="97"/>
      <c r="FX31" s="97"/>
      <c r="FY31" s="97"/>
      <c r="FZ31" s="97"/>
      <c r="GA31" s="97"/>
      <c r="GB31" s="97"/>
      <c r="GC31" s="97"/>
      <c r="GD31" s="97"/>
      <c r="GE31" s="97"/>
      <c r="GF31" s="97"/>
      <c r="GG31" s="97"/>
      <c r="GH31" s="97"/>
      <c r="GI31" s="97"/>
      <c r="GJ31" s="97"/>
      <c r="GK31" s="97"/>
      <c r="GL31" s="97"/>
      <c r="GM31" s="97"/>
      <c r="GN31" s="97"/>
      <c r="GO31" s="97"/>
      <c r="GP31" s="97"/>
      <c r="GQ31" s="97"/>
      <c r="GR31" s="97"/>
      <c r="GS31" s="97"/>
      <c r="GT31" s="97"/>
      <c r="GU31" s="97"/>
      <c r="GV31" s="97"/>
      <c r="GW31" s="97"/>
      <c r="GX31" s="97"/>
      <c r="GY31" s="97"/>
      <c r="GZ31" s="97"/>
      <c r="HA31" s="97"/>
      <c r="HB31" s="97"/>
      <c r="HC31" s="97"/>
      <c r="HD31" s="97"/>
      <c r="HE31" s="97"/>
      <c r="HF31" s="97"/>
      <c r="HG31" s="97"/>
      <c r="HH31" s="97"/>
      <c r="HI31" s="97"/>
      <c r="HJ31" s="97"/>
      <c r="HK31" s="97"/>
      <c r="HL31" s="97"/>
      <c r="HM31" s="97"/>
      <c r="HN31" s="97"/>
      <c r="HO31" s="97"/>
      <c r="HP31" s="97"/>
      <c r="HQ31" s="97"/>
      <c r="HR31" s="97"/>
      <c r="HS31" s="97"/>
      <c r="HT31" s="97"/>
      <c r="HU31" s="97"/>
      <c r="HV31" s="97"/>
      <c r="HW31" s="97"/>
      <c r="HX31" s="97"/>
      <c r="HY31" s="97"/>
      <c r="HZ31" s="97"/>
      <c r="IA31" s="97"/>
      <c r="IB31" s="97"/>
      <c r="IC31" s="97"/>
      <c r="ID31" s="97"/>
      <c r="IE31" s="97"/>
      <c r="IF31" s="97"/>
      <c r="IG31" s="97"/>
      <c r="IH31" s="97"/>
      <c r="II31" s="97"/>
      <c r="IJ31" s="97"/>
      <c r="IK31" s="97"/>
      <c r="IL31" s="97"/>
      <c r="IM31" s="97"/>
      <c r="IN31" s="97"/>
      <c r="IO31" s="97"/>
      <c r="IP31" s="97"/>
    </row>
    <row r="32" spans="1:250" ht="54" customHeight="1">
      <c r="A32" s="118" t="str">
        <f>IF(OR(B32&lt;&gt;"",D32&lt;&gt;""),"["&amp;TEXT($B$2,"##")&amp;"-"&amp;TEXT(ROW()-18,"##")&amp;"]","")</f>
        <v>[User-14]</v>
      </c>
      <c r="B32" s="118" t="s">
        <v>107</v>
      </c>
      <c r="C32" s="118" t="s">
        <v>108</v>
      </c>
      <c r="D32" s="118" t="s">
        <v>109</v>
      </c>
      <c r="E32"/>
      <c r="F32" s="118" t="s">
        <v>41</v>
      </c>
      <c r="G32"/>
      <c r="H32" s="121">
        <v>42834</v>
      </c>
      <c r="I32"/>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c r="BO32" s="97"/>
      <c r="BP32" s="97"/>
      <c r="BQ32" s="97"/>
      <c r="BR32" s="97"/>
      <c r="BS32" s="97"/>
      <c r="BT32" s="97"/>
      <c r="BU32" s="97"/>
      <c r="BV32" s="97"/>
      <c r="BW32" s="97"/>
      <c r="BX32" s="97"/>
      <c r="BY32" s="97"/>
      <c r="BZ32" s="97"/>
      <c r="CA32" s="97"/>
      <c r="CB32" s="97"/>
      <c r="CC32" s="97"/>
      <c r="CD32" s="97"/>
      <c r="CE32" s="97"/>
      <c r="CF32" s="97"/>
      <c r="CG32" s="97"/>
      <c r="CH32" s="97"/>
      <c r="CI32" s="97"/>
      <c r="CJ32" s="97"/>
      <c r="CK32" s="97"/>
      <c r="CL32" s="97"/>
      <c r="CM32" s="97"/>
      <c r="CN32" s="97"/>
      <c r="CO32" s="97"/>
      <c r="CP32" s="97"/>
      <c r="CQ32" s="97"/>
      <c r="CR32" s="97"/>
      <c r="CS32" s="97"/>
      <c r="CT32" s="97"/>
      <c r="CU32" s="97"/>
      <c r="CV32" s="97"/>
      <c r="CW32" s="97"/>
      <c r="CX32" s="97"/>
      <c r="CY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DX32" s="97"/>
      <c r="DY32" s="97"/>
      <c r="DZ32" s="97"/>
      <c r="EA32" s="97"/>
      <c r="EB32" s="97"/>
      <c r="EC32" s="97"/>
      <c r="ED32" s="97"/>
      <c r="EE32" s="97"/>
      <c r="EF32" s="97"/>
      <c r="EG32" s="97"/>
      <c r="EH32" s="97"/>
      <c r="EI32" s="97"/>
      <c r="EJ32" s="97"/>
      <c r="EK32" s="97"/>
      <c r="EL32" s="97"/>
      <c r="EM32" s="97"/>
      <c r="EN32" s="97"/>
      <c r="EO32" s="97"/>
      <c r="EP32" s="97"/>
      <c r="EQ32" s="97"/>
      <c r="ER32" s="97"/>
      <c r="ES32" s="97"/>
      <c r="ET32" s="97"/>
      <c r="EU32" s="97"/>
      <c r="EV32" s="97"/>
      <c r="EW32" s="97"/>
      <c r="EX32" s="97"/>
      <c r="EY32" s="97"/>
      <c r="EZ32" s="97"/>
      <c r="FA32" s="97"/>
      <c r="FB32" s="97"/>
      <c r="FC32" s="97"/>
      <c r="FD32" s="97"/>
      <c r="FE32" s="97"/>
      <c r="FF32" s="97"/>
      <c r="FG32" s="97"/>
      <c r="FH32" s="97"/>
      <c r="FI32" s="97"/>
      <c r="FJ32" s="97"/>
      <c r="FK32" s="97"/>
      <c r="FL32" s="97"/>
      <c r="FM32" s="97"/>
      <c r="FN32" s="97"/>
      <c r="FO32" s="97"/>
      <c r="FP32" s="97"/>
      <c r="FQ32" s="97"/>
      <c r="FR32" s="97"/>
      <c r="FS32" s="97"/>
      <c r="FT32" s="97"/>
      <c r="FU32" s="97"/>
      <c r="FV32" s="97"/>
      <c r="FW32" s="97"/>
      <c r="FX32" s="97"/>
      <c r="FY32" s="97"/>
      <c r="FZ32" s="97"/>
      <c r="GA32" s="97"/>
      <c r="GB32" s="97"/>
      <c r="GC32" s="97"/>
      <c r="GD32" s="97"/>
      <c r="GE32" s="97"/>
      <c r="GF32" s="97"/>
      <c r="GG32" s="97"/>
      <c r="GH32" s="97"/>
      <c r="GI32" s="97"/>
      <c r="GJ32" s="97"/>
      <c r="GK32" s="97"/>
      <c r="GL32" s="97"/>
      <c r="GM32" s="97"/>
      <c r="GN32" s="97"/>
      <c r="GO32" s="97"/>
      <c r="GP32" s="97"/>
      <c r="GQ32" s="97"/>
      <c r="GR32" s="97"/>
      <c r="GS32" s="97"/>
      <c r="GT32" s="97"/>
      <c r="GU32" s="97"/>
      <c r="GV32" s="97"/>
      <c r="GW32" s="97"/>
      <c r="GX32" s="97"/>
      <c r="GY32" s="97"/>
      <c r="GZ32" s="97"/>
      <c r="HA32" s="97"/>
      <c r="HB32" s="97"/>
      <c r="HC32" s="97"/>
      <c r="HD32" s="97"/>
      <c r="HE32" s="97"/>
      <c r="HF32" s="97"/>
      <c r="HG32" s="97"/>
      <c r="HH32" s="97"/>
      <c r="HI32" s="97"/>
      <c r="HJ32" s="97"/>
      <c r="HK32" s="97"/>
      <c r="HL32" s="97"/>
      <c r="HM32" s="97"/>
      <c r="HN32" s="97"/>
      <c r="HO32" s="97"/>
      <c r="HP32" s="97"/>
      <c r="HQ32" s="97"/>
      <c r="HR32" s="97"/>
      <c r="HS32" s="97"/>
      <c r="HT32" s="97"/>
      <c r="HU32" s="97"/>
      <c r="HV32" s="97"/>
      <c r="HW32" s="97"/>
      <c r="HX32" s="97"/>
      <c r="HY32" s="97"/>
      <c r="HZ32" s="97"/>
      <c r="IA32" s="97"/>
      <c r="IB32" s="97"/>
      <c r="IC32" s="97"/>
      <c r="ID32" s="97"/>
      <c r="IE32" s="97"/>
      <c r="IF32" s="97"/>
      <c r="IG32" s="97"/>
      <c r="IH32" s="97"/>
      <c r="II32" s="97"/>
      <c r="IJ32" s="97"/>
      <c r="IK32" s="97"/>
      <c r="IL32" s="97"/>
      <c r="IM32" s="97"/>
      <c r="IN32" s="97"/>
      <c r="IO32" s="97"/>
      <c r="IP32" s="97"/>
    </row>
    <row r="33" spans="1:250" ht="53.25" customHeight="1">
      <c r="A33" s="118" t="str">
        <f t="shared" ref="A33:A38" si="0">IF(OR(B33&lt;&gt;"",D33&lt;&gt;""),"["&amp;TEXT($B$2,"##")&amp;"-"&amp;TEXT(ROW()-18,"##")&amp;"]","")</f>
        <v>[User-15]</v>
      </c>
      <c r="B33" s="118" t="s">
        <v>110</v>
      </c>
      <c r="C33" s="118" t="s">
        <v>111</v>
      </c>
      <c r="D33" s="118" t="s">
        <v>112</v>
      </c>
      <c r="E33" s="118"/>
      <c r="F33" s="118" t="s">
        <v>41</v>
      </c>
      <c r="G33" s="118"/>
      <c r="H33" s="119">
        <v>42838</v>
      </c>
      <c r="I33"/>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c r="BB33" s="97"/>
      <c r="BC33" s="97"/>
      <c r="BD33" s="97"/>
      <c r="BE33" s="97"/>
      <c r="BF33" s="97"/>
      <c r="BG33" s="97"/>
      <c r="BH33" s="97"/>
      <c r="BI33" s="97"/>
      <c r="BJ33" s="97"/>
      <c r="BK33" s="97"/>
      <c r="BL33" s="97"/>
      <c r="BM33" s="97"/>
      <c r="BN33" s="97"/>
      <c r="BO33" s="97"/>
      <c r="BP33" s="97"/>
      <c r="BQ33" s="97"/>
      <c r="BR33" s="97"/>
      <c r="BS33" s="97"/>
      <c r="BT33" s="97"/>
      <c r="BU33" s="97"/>
      <c r="BV33" s="97"/>
      <c r="BW33" s="97"/>
      <c r="BX33" s="97"/>
      <c r="BY33" s="97"/>
      <c r="BZ33" s="97"/>
      <c r="CA33" s="97"/>
      <c r="CB33" s="97"/>
      <c r="CC33" s="97"/>
      <c r="CD33" s="97"/>
      <c r="CE33" s="97"/>
      <c r="CF33" s="97"/>
      <c r="CG33" s="97"/>
      <c r="CH33" s="97"/>
      <c r="CI33" s="97"/>
      <c r="CJ33" s="97"/>
      <c r="CK33" s="97"/>
      <c r="CL33" s="97"/>
      <c r="CM33" s="97"/>
      <c r="CN33" s="97"/>
      <c r="CO33" s="97"/>
      <c r="CP33" s="97"/>
      <c r="CQ33" s="97"/>
      <c r="CR33" s="97"/>
      <c r="CS33" s="97"/>
      <c r="CT33" s="97"/>
      <c r="CU33" s="97"/>
      <c r="CV33" s="97"/>
      <c r="CW33" s="97"/>
      <c r="CX33" s="97"/>
      <c r="CY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DX33" s="97"/>
      <c r="DY33" s="97"/>
      <c r="DZ33" s="97"/>
      <c r="EA33" s="97"/>
      <c r="EB33" s="97"/>
      <c r="EC33" s="97"/>
      <c r="ED33" s="97"/>
      <c r="EE33" s="97"/>
      <c r="EF33" s="97"/>
      <c r="EG33" s="97"/>
      <c r="EH33" s="97"/>
      <c r="EI33" s="97"/>
      <c r="EJ33" s="97"/>
      <c r="EK33" s="97"/>
      <c r="EL33" s="97"/>
      <c r="EM33" s="97"/>
      <c r="EN33" s="97"/>
      <c r="EO33" s="97"/>
      <c r="EP33" s="97"/>
      <c r="EQ33" s="97"/>
      <c r="ER33" s="97"/>
      <c r="ES33" s="97"/>
      <c r="ET33" s="97"/>
      <c r="EU33" s="97"/>
      <c r="EV33" s="97"/>
      <c r="EW33" s="97"/>
      <c r="EX33" s="97"/>
      <c r="EY33" s="97"/>
      <c r="EZ33" s="97"/>
      <c r="FA33" s="97"/>
      <c r="FB33" s="97"/>
      <c r="FC33" s="97"/>
      <c r="FD33" s="97"/>
      <c r="FE33" s="97"/>
      <c r="FF33" s="97"/>
      <c r="FG33" s="97"/>
      <c r="FH33" s="97"/>
      <c r="FI33" s="97"/>
      <c r="FJ33" s="97"/>
      <c r="FK33" s="97"/>
      <c r="FL33" s="97"/>
      <c r="FM33" s="97"/>
      <c r="FN33" s="97"/>
      <c r="FO33" s="97"/>
      <c r="FP33" s="97"/>
      <c r="FQ33" s="97"/>
      <c r="FR33" s="97"/>
      <c r="FS33" s="97"/>
      <c r="FT33" s="97"/>
      <c r="FU33" s="97"/>
      <c r="FV33" s="97"/>
      <c r="FW33" s="97"/>
      <c r="FX33" s="97"/>
      <c r="FY33" s="97"/>
      <c r="FZ33" s="97"/>
      <c r="GA33" s="97"/>
      <c r="GB33" s="97"/>
      <c r="GC33" s="97"/>
      <c r="GD33" s="97"/>
      <c r="GE33" s="97"/>
      <c r="GF33" s="97"/>
      <c r="GG33" s="97"/>
      <c r="GH33" s="97"/>
      <c r="GI33" s="97"/>
      <c r="GJ33" s="97"/>
      <c r="GK33" s="97"/>
      <c r="GL33" s="97"/>
      <c r="GM33" s="97"/>
      <c r="GN33" s="97"/>
      <c r="GO33" s="97"/>
      <c r="GP33" s="97"/>
      <c r="GQ33" s="97"/>
      <c r="GR33" s="97"/>
      <c r="GS33" s="97"/>
      <c r="GT33" s="97"/>
      <c r="GU33" s="97"/>
      <c r="GV33" s="97"/>
      <c r="GW33" s="97"/>
      <c r="GX33" s="97"/>
      <c r="GY33" s="97"/>
      <c r="GZ33" s="97"/>
      <c r="HA33" s="97"/>
      <c r="HB33" s="97"/>
      <c r="HC33" s="97"/>
      <c r="HD33" s="97"/>
      <c r="HE33" s="97"/>
      <c r="HF33" s="97"/>
      <c r="HG33" s="97"/>
      <c r="HH33" s="97"/>
      <c r="HI33" s="97"/>
      <c r="HJ33" s="97"/>
      <c r="HK33" s="97"/>
      <c r="HL33" s="97"/>
      <c r="HM33" s="97"/>
      <c r="HN33" s="97"/>
      <c r="HO33" s="97"/>
      <c r="HP33" s="97"/>
      <c r="HQ33" s="97"/>
      <c r="HR33" s="97"/>
      <c r="HS33" s="97"/>
      <c r="HT33" s="97"/>
      <c r="HU33" s="97"/>
      <c r="HV33" s="97"/>
      <c r="HW33" s="97"/>
      <c r="HX33" s="97"/>
      <c r="HY33" s="97"/>
      <c r="HZ33" s="97"/>
      <c r="IA33" s="97"/>
      <c r="IB33" s="97"/>
      <c r="IC33" s="97"/>
      <c r="ID33" s="97"/>
      <c r="IE33" s="97"/>
      <c r="IF33" s="97"/>
      <c r="IG33" s="97"/>
      <c r="IH33" s="97"/>
      <c r="II33" s="97"/>
      <c r="IJ33" s="97"/>
      <c r="IK33" s="97"/>
      <c r="IL33" s="97"/>
      <c r="IM33" s="97"/>
      <c r="IN33" s="97"/>
      <c r="IO33" s="97"/>
      <c r="IP33" s="97"/>
    </row>
    <row r="34" spans="1:250" ht="51" customHeight="1">
      <c r="A34" s="118" t="str">
        <f t="shared" si="0"/>
        <v>[User-16]</v>
      </c>
      <c r="B34" s="118" t="s">
        <v>113</v>
      </c>
      <c r="C34" s="118" t="s">
        <v>114</v>
      </c>
      <c r="D34" s="118" t="s">
        <v>115</v>
      </c>
      <c r="E34" s="118"/>
      <c r="F34" s="118" t="s">
        <v>41</v>
      </c>
      <c r="G34"/>
      <c r="H34" s="119">
        <v>42838</v>
      </c>
      <c r="I34"/>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97"/>
      <c r="BN34" s="97"/>
      <c r="BO34" s="97"/>
      <c r="BP34" s="97"/>
      <c r="BQ34" s="97"/>
      <c r="BR34" s="97"/>
      <c r="BS34" s="97"/>
      <c r="BT34" s="97"/>
      <c r="BU34" s="97"/>
      <c r="BV34" s="97"/>
      <c r="BW34" s="97"/>
      <c r="BX34" s="97"/>
      <c r="BY34" s="97"/>
      <c r="BZ34" s="97"/>
      <c r="CA34" s="97"/>
      <c r="CB34" s="97"/>
      <c r="CC34" s="97"/>
      <c r="CD34" s="97"/>
      <c r="CE34" s="97"/>
      <c r="CF34" s="97"/>
      <c r="CG34" s="97"/>
      <c r="CH34" s="97"/>
      <c r="CI34" s="97"/>
      <c r="CJ34" s="97"/>
      <c r="CK34" s="97"/>
      <c r="CL34" s="97"/>
      <c r="CM34" s="97"/>
      <c r="CN34" s="97"/>
      <c r="CO34" s="97"/>
      <c r="CP34" s="97"/>
      <c r="CQ34" s="97"/>
      <c r="CR34" s="97"/>
      <c r="CS34" s="97"/>
      <c r="CT34" s="97"/>
      <c r="CU34" s="97"/>
      <c r="CV34" s="97"/>
      <c r="CW34" s="97"/>
      <c r="CX34" s="97"/>
      <c r="CY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DX34" s="97"/>
      <c r="DY34" s="97"/>
      <c r="DZ34" s="97"/>
      <c r="EA34" s="97"/>
      <c r="EB34" s="97"/>
      <c r="EC34" s="97"/>
      <c r="ED34" s="97"/>
      <c r="EE34" s="97"/>
      <c r="EF34" s="97"/>
      <c r="EG34" s="97"/>
      <c r="EH34" s="97"/>
      <c r="EI34" s="97"/>
      <c r="EJ34" s="97"/>
      <c r="EK34" s="97"/>
      <c r="EL34" s="97"/>
      <c r="EM34" s="97"/>
      <c r="EN34" s="97"/>
      <c r="EO34" s="97"/>
      <c r="EP34" s="97"/>
      <c r="EQ34" s="97"/>
      <c r="ER34" s="97"/>
      <c r="ES34" s="97"/>
      <c r="ET34" s="97"/>
      <c r="EU34" s="97"/>
      <c r="EV34" s="97"/>
      <c r="EW34" s="97"/>
      <c r="EX34" s="97"/>
      <c r="EY34" s="97"/>
      <c r="EZ34" s="97"/>
      <c r="FA34" s="97"/>
      <c r="FB34" s="97"/>
      <c r="FC34" s="97"/>
      <c r="FD34" s="97"/>
      <c r="FE34" s="97"/>
      <c r="FF34" s="97"/>
      <c r="FG34" s="97"/>
      <c r="FH34" s="97"/>
      <c r="FI34" s="97"/>
      <c r="FJ34" s="97"/>
      <c r="FK34" s="97"/>
      <c r="FL34" s="97"/>
      <c r="FM34" s="97"/>
      <c r="FN34" s="97"/>
      <c r="FO34" s="97"/>
      <c r="FP34" s="97"/>
      <c r="FQ34" s="97"/>
      <c r="FR34" s="97"/>
      <c r="FS34" s="97"/>
      <c r="FT34" s="97"/>
      <c r="FU34" s="97"/>
      <c r="FV34" s="97"/>
      <c r="FW34" s="97"/>
      <c r="FX34" s="97"/>
      <c r="FY34" s="97"/>
      <c r="FZ34" s="97"/>
      <c r="GA34" s="97"/>
      <c r="GB34" s="97"/>
      <c r="GC34" s="97"/>
      <c r="GD34" s="97"/>
      <c r="GE34" s="97"/>
      <c r="GF34" s="97"/>
      <c r="GG34" s="97"/>
      <c r="GH34" s="97"/>
      <c r="GI34" s="97"/>
      <c r="GJ34" s="97"/>
      <c r="GK34" s="97"/>
      <c r="GL34" s="97"/>
      <c r="GM34" s="97"/>
      <c r="GN34" s="97"/>
      <c r="GO34" s="97"/>
      <c r="GP34" s="97"/>
      <c r="GQ34" s="97"/>
      <c r="GR34" s="97"/>
      <c r="GS34" s="97"/>
      <c r="GT34" s="97"/>
      <c r="GU34" s="97"/>
      <c r="GV34" s="97"/>
      <c r="GW34" s="97"/>
      <c r="GX34" s="97"/>
      <c r="GY34" s="97"/>
      <c r="GZ34" s="97"/>
      <c r="HA34" s="97"/>
      <c r="HB34" s="97"/>
      <c r="HC34" s="97"/>
      <c r="HD34" s="97"/>
      <c r="HE34" s="97"/>
      <c r="HF34" s="97"/>
      <c r="HG34" s="97"/>
      <c r="HH34" s="97"/>
      <c r="HI34" s="97"/>
      <c r="HJ34" s="97"/>
      <c r="HK34" s="97"/>
      <c r="HL34" s="97"/>
      <c r="HM34" s="97"/>
      <c r="HN34" s="97"/>
      <c r="HO34" s="97"/>
      <c r="HP34" s="97"/>
      <c r="HQ34" s="97"/>
      <c r="HR34" s="97"/>
      <c r="HS34" s="97"/>
      <c r="HT34" s="97"/>
      <c r="HU34" s="97"/>
      <c r="HV34" s="97"/>
      <c r="HW34" s="97"/>
      <c r="HX34" s="97"/>
      <c r="HY34" s="97"/>
      <c r="HZ34" s="97"/>
      <c r="IA34" s="97"/>
      <c r="IB34" s="97"/>
      <c r="IC34" s="97"/>
      <c r="ID34" s="97"/>
      <c r="IE34" s="97"/>
      <c r="IF34" s="97"/>
      <c r="IG34" s="97"/>
      <c r="IH34" s="97"/>
      <c r="II34" s="97"/>
      <c r="IJ34" s="97"/>
      <c r="IK34" s="97"/>
      <c r="IL34" s="97"/>
      <c r="IM34" s="97"/>
      <c r="IN34" s="97"/>
      <c r="IO34" s="97"/>
      <c r="IP34" s="97"/>
    </row>
    <row r="35" spans="1:250" ht="51" customHeight="1">
      <c r="A35" s="118" t="str">
        <f t="shared" si="0"/>
        <v>[User-17]</v>
      </c>
      <c r="B35" s="118" t="s">
        <v>206</v>
      </c>
      <c r="C35" s="118" t="s">
        <v>116</v>
      </c>
      <c r="D35" s="118" t="s">
        <v>117</v>
      </c>
      <c r="E35" s="118"/>
      <c r="F35" s="118" t="s">
        <v>41</v>
      </c>
      <c r="G35"/>
      <c r="H35" s="119">
        <v>42838</v>
      </c>
      <c r="I35"/>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R35" s="97"/>
      <c r="AS35" s="97"/>
      <c r="AT35" s="97"/>
      <c r="AU35" s="97"/>
      <c r="AV35" s="97"/>
      <c r="AW35" s="97"/>
      <c r="AX35" s="97"/>
      <c r="AY35" s="97"/>
      <c r="AZ35" s="97"/>
      <c r="BA35" s="97"/>
      <c r="BB35" s="97"/>
      <c r="BC35" s="97"/>
      <c r="BD35" s="97"/>
      <c r="BE35" s="97"/>
      <c r="BF35" s="97"/>
      <c r="BG35" s="97"/>
      <c r="BH35" s="97"/>
      <c r="BI35" s="97"/>
      <c r="BJ35" s="97"/>
      <c r="BK35" s="97"/>
      <c r="BL35" s="97"/>
      <c r="BM35" s="97"/>
      <c r="BN35" s="97"/>
      <c r="BO35" s="97"/>
      <c r="BP35" s="97"/>
      <c r="BQ35" s="97"/>
      <c r="BR35" s="97"/>
      <c r="BS35" s="97"/>
      <c r="BT35" s="97"/>
      <c r="BU35" s="97"/>
      <c r="BV35" s="97"/>
      <c r="BW35" s="97"/>
      <c r="BX35" s="97"/>
      <c r="BY35" s="97"/>
      <c r="BZ35" s="97"/>
      <c r="CA35" s="97"/>
      <c r="CB35" s="97"/>
      <c r="CC35" s="97"/>
      <c r="CD35" s="97"/>
      <c r="CE35" s="97"/>
      <c r="CF35" s="97"/>
      <c r="CG35" s="97"/>
      <c r="CH35" s="97"/>
      <c r="CI35" s="97"/>
      <c r="CJ35" s="97"/>
      <c r="CK35" s="97"/>
      <c r="CL35" s="97"/>
      <c r="CM35" s="97"/>
      <c r="CN35" s="97"/>
      <c r="CO35" s="97"/>
      <c r="CP35" s="97"/>
      <c r="CQ35" s="97"/>
      <c r="CR35" s="97"/>
      <c r="CS35" s="97"/>
      <c r="CT35" s="97"/>
      <c r="CU35" s="97"/>
      <c r="CV35" s="97"/>
      <c r="CW35" s="97"/>
      <c r="CX35" s="97"/>
      <c r="CY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DX35" s="97"/>
      <c r="DY35" s="97"/>
      <c r="DZ35" s="97"/>
      <c r="EA35" s="97"/>
      <c r="EB35" s="97"/>
      <c r="EC35" s="97"/>
      <c r="ED35" s="97"/>
      <c r="EE35" s="97"/>
      <c r="EF35" s="97"/>
      <c r="EG35" s="97"/>
      <c r="EH35" s="97"/>
      <c r="EI35" s="97"/>
      <c r="EJ35" s="97"/>
      <c r="EK35" s="97"/>
      <c r="EL35" s="97"/>
      <c r="EM35" s="97"/>
      <c r="EN35" s="97"/>
      <c r="EO35" s="97"/>
      <c r="EP35" s="97"/>
      <c r="EQ35" s="97"/>
      <c r="ER35" s="97"/>
      <c r="ES35" s="97"/>
      <c r="ET35" s="97"/>
      <c r="EU35" s="97"/>
      <c r="EV35" s="97"/>
      <c r="EW35" s="97"/>
      <c r="EX35" s="97"/>
      <c r="EY35" s="97"/>
      <c r="EZ35" s="97"/>
      <c r="FA35" s="97"/>
      <c r="FB35" s="97"/>
      <c r="FC35" s="97"/>
      <c r="FD35" s="97"/>
      <c r="FE35" s="97"/>
      <c r="FF35" s="97"/>
      <c r="FG35" s="97"/>
      <c r="FH35" s="97"/>
      <c r="FI35" s="97"/>
      <c r="FJ35" s="97"/>
      <c r="FK35" s="97"/>
      <c r="FL35" s="97"/>
      <c r="FM35" s="97"/>
      <c r="FN35" s="97"/>
      <c r="FO35" s="97"/>
      <c r="FP35" s="97"/>
      <c r="FQ35" s="97"/>
      <c r="FR35" s="97"/>
      <c r="FS35" s="97"/>
      <c r="FT35" s="97"/>
      <c r="FU35" s="97"/>
      <c r="FV35" s="97"/>
      <c r="FW35" s="97"/>
      <c r="FX35" s="97"/>
      <c r="FY35" s="97"/>
      <c r="FZ35" s="97"/>
      <c r="GA35" s="97"/>
      <c r="GB35" s="97"/>
      <c r="GC35" s="97"/>
      <c r="GD35" s="97"/>
      <c r="GE35" s="97"/>
      <c r="GF35" s="97"/>
      <c r="GG35" s="97"/>
      <c r="GH35" s="97"/>
      <c r="GI35" s="97"/>
      <c r="GJ35" s="97"/>
      <c r="GK35" s="97"/>
      <c r="GL35" s="97"/>
      <c r="GM35" s="97"/>
      <c r="GN35" s="97"/>
      <c r="GO35" s="97"/>
      <c r="GP35" s="97"/>
      <c r="GQ35" s="97"/>
      <c r="GR35" s="97"/>
      <c r="GS35" s="97"/>
      <c r="GT35" s="97"/>
      <c r="GU35" s="97"/>
      <c r="GV35" s="97"/>
      <c r="GW35" s="97"/>
      <c r="GX35" s="97"/>
      <c r="GY35" s="97"/>
      <c r="GZ35" s="97"/>
      <c r="HA35" s="97"/>
      <c r="HB35" s="97"/>
      <c r="HC35" s="97"/>
      <c r="HD35" s="97"/>
      <c r="HE35" s="97"/>
      <c r="HF35" s="97"/>
      <c r="HG35" s="97"/>
      <c r="HH35" s="97"/>
      <c r="HI35" s="97"/>
      <c r="HJ35" s="97"/>
      <c r="HK35" s="97"/>
      <c r="HL35" s="97"/>
      <c r="HM35" s="97"/>
      <c r="HN35" s="97"/>
      <c r="HO35" s="97"/>
      <c r="HP35" s="97"/>
      <c r="HQ35" s="97"/>
      <c r="HR35" s="97"/>
      <c r="HS35" s="97"/>
      <c r="HT35" s="97"/>
      <c r="HU35" s="97"/>
      <c r="HV35" s="97"/>
      <c r="HW35" s="97"/>
      <c r="HX35" s="97"/>
      <c r="HY35" s="97"/>
      <c r="HZ35" s="97"/>
      <c r="IA35" s="97"/>
      <c r="IB35" s="97"/>
      <c r="IC35" s="97"/>
      <c r="ID35" s="97"/>
      <c r="IE35" s="97"/>
      <c r="IF35" s="97"/>
      <c r="IG35" s="97"/>
      <c r="IH35" s="97"/>
      <c r="II35" s="97"/>
      <c r="IJ35" s="97"/>
      <c r="IK35" s="97"/>
      <c r="IL35" s="97"/>
      <c r="IM35" s="97"/>
      <c r="IN35" s="97"/>
      <c r="IO35" s="97"/>
      <c r="IP35" s="97"/>
    </row>
    <row r="36" spans="1:250" ht="51" customHeight="1">
      <c r="A36" s="118" t="str">
        <f t="shared" si="0"/>
        <v>[User-18]</v>
      </c>
      <c r="B36" s="118" t="s">
        <v>118</v>
      </c>
      <c r="C36" s="118" t="s">
        <v>119</v>
      </c>
      <c r="D36" s="118" t="s">
        <v>120</v>
      </c>
      <c r="E36" s="118"/>
      <c r="F36" s="118" t="s">
        <v>42</v>
      </c>
      <c r="G36" s="118" t="s">
        <v>207</v>
      </c>
      <c r="H36" s="119">
        <v>42838</v>
      </c>
      <c r="I36"/>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c r="AS36" s="97"/>
      <c r="AT36" s="97"/>
      <c r="AU36" s="97"/>
      <c r="AV36" s="97"/>
      <c r="AW36" s="97"/>
      <c r="AX36" s="97"/>
      <c r="AY36" s="97"/>
      <c r="AZ36" s="97"/>
      <c r="BA36" s="97"/>
      <c r="BB36" s="97"/>
      <c r="BC36" s="97"/>
      <c r="BD36" s="97"/>
      <c r="BE36" s="97"/>
      <c r="BF36" s="97"/>
      <c r="BG36" s="97"/>
      <c r="BH36" s="97"/>
      <c r="BI36" s="97"/>
      <c r="BJ36" s="97"/>
      <c r="BK36" s="97"/>
      <c r="BL36" s="97"/>
      <c r="BM36" s="97"/>
      <c r="BN36" s="97"/>
      <c r="BO36" s="97"/>
      <c r="BP36" s="97"/>
      <c r="BQ36" s="97"/>
      <c r="BR36" s="97"/>
      <c r="BS36" s="97"/>
      <c r="BT36" s="97"/>
      <c r="BU36" s="97"/>
      <c r="BV36" s="97"/>
      <c r="BW36" s="97"/>
      <c r="BX36" s="97"/>
      <c r="BY36" s="97"/>
      <c r="BZ36" s="97"/>
      <c r="CA36" s="97"/>
      <c r="CB36" s="97"/>
      <c r="CC36" s="97"/>
      <c r="CD36" s="97"/>
      <c r="CE36" s="97"/>
      <c r="CF36" s="97"/>
      <c r="CG36" s="97"/>
      <c r="CH36" s="97"/>
      <c r="CI36" s="97"/>
      <c r="CJ36" s="97"/>
      <c r="CK36" s="97"/>
      <c r="CL36" s="97"/>
      <c r="CM36" s="97"/>
      <c r="CN36" s="97"/>
      <c r="CO36" s="97"/>
      <c r="CP36" s="97"/>
      <c r="CQ36" s="97"/>
      <c r="CR36" s="97"/>
      <c r="CS36" s="97"/>
      <c r="CT36" s="97"/>
      <c r="CU36" s="97"/>
      <c r="CV36" s="97"/>
      <c r="CW36" s="97"/>
      <c r="CX36" s="97"/>
      <c r="CY36" s="97"/>
      <c r="CZ36" s="97"/>
      <c r="DA36" s="97"/>
      <c r="DB36" s="97"/>
      <c r="DC36" s="97"/>
      <c r="DD36" s="97"/>
      <c r="DE36" s="97"/>
      <c r="DF36" s="97"/>
      <c r="DG36" s="97"/>
      <c r="DH36" s="97"/>
      <c r="DI36" s="97"/>
      <c r="DJ36" s="97"/>
      <c r="DK36" s="97"/>
      <c r="DL36" s="97"/>
      <c r="DM36" s="97"/>
      <c r="DN36" s="97"/>
      <c r="DO36" s="97"/>
      <c r="DP36" s="97"/>
      <c r="DQ36" s="97"/>
      <c r="DR36" s="97"/>
      <c r="DS36" s="97"/>
      <c r="DT36" s="97"/>
      <c r="DU36" s="97"/>
      <c r="DV36" s="97"/>
      <c r="DW36" s="97"/>
      <c r="DX36" s="97"/>
      <c r="DY36" s="97"/>
      <c r="DZ36" s="97"/>
      <c r="EA36" s="97"/>
      <c r="EB36" s="97"/>
      <c r="EC36" s="97"/>
      <c r="ED36" s="97"/>
      <c r="EE36" s="97"/>
      <c r="EF36" s="97"/>
      <c r="EG36" s="97"/>
      <c r="EH36" s="97"/>
      <c r="EI36" s="97"/>
      <c r="EJ36" s="97"/>
      <c r="EK36" s="97"/>
      <c r="EL36" s="97"/>
      <c r="EM36" s="97"/>
      <c r="EN36" s="97"/>
      <c r="EO36" s="97"/>
      <c r="EP36" s="97"/>
      <c r="EQ36" s="97"/>
      <c r="ER36" s="97"/>
      <c r="ES36" s="97"/>
      <c r="ET36" s="97"/>
      <c r="EU36" s="97"/>
      <c r="EV36" s="97"/>
      <c r="EW36" s="97"/>
      <c r="EX36" s="97"/>
      <c r="EY36" s="97"/>
      <c r="EZ36" s="97"/>
      <c r="FA36" s="97"/>
      <c r="FB36" s="97"/>
      <c r="FC36" s="97"/>
      <c r="FD36" s="97"/>
      <c r="FE36" s="97"/>
      <c r="FF36" s="97"/>
      <c r="FG36" s="97"/>
      <c r="FH36" s="97"/>
      <c r="FI36" s="97"/>
      <c r="FJ36" s="97"/>
      <c r="FK36" s="97"/>
      <c r="FL36" s="97"/>
      <c r="FM36" s="97"/>
      <c r="FN36" s="97"/>
      <c r="FO36" s="97"/>
      <c r="FP36" s="97"/>
      <c r="FQ36" s="97"/>
      <c r="FR36" s="97"/>
      <c r="FS36" s="97"/>
      <c r="FT36" s="97"/>
      <c r="FU36" s="97"/>
      <c r="FV36" s="97"/>
      <c r="FW36" s="97"/>
      <c r="FX36" s="97"/>
      <c r="FY36" s="97"/>
      <c r="FZ36" s="97"/>
      <c r="GA36" s="97"/>
      <c r="GB36" s="97"/>
      <c r="GC36" s="97"/>
      <c r="GD36" s="97"/>
      <c r="GE36" s="97"/>
      <c r="GF36" s="97"/>
      <c r="GG36" s="97"/>
      <c r="GH36" s="97"/>
      <c r="GI36" s="97"/>
      <c r="GJ36" s="97"/>
      <c r="GK36" s="97"/>
      <c r="GL36" s="97"/>
      <c r="GM36" s="97"/>
      <c r="GN36" s="97"/>
      <c r="GO36" s="97"/>
      <c r="GP36" s="97"/>
      <c r="GQ36" s="97"/>
      <c r="GR36" s="97"/>
      <c r="GS36" s="97"/>
      <c r="GT36" s="97"/>
      <c r="GU36" s="97"/>
      <c r="GV36" s="97"/>
      <c r="GW36" s="97"/>
      <c r="GX36" s="97"/>
      <c r="GY36" s="97"/>
      <c r="GZ36" s="97"/>
      <c r="HA36" s="97"/>
      <c r="HB36" s="97"/>
      <c r="HC36" s="97"/>
      <c r="HD36" s="97"/>
      <c r="HE36" s="97"/>
      <c r="HF36" s="97"/>
      <c r="HG36" s="97"/>
      <c r="HH36" s="97"/>
      <c r="HI36" s="97"/>
      <c r="HJ36" s="97"/>
      <c r="HK36" s="97"/>
      <c r="HL36" s="97"/>
      <c r="HM36" s="97"/>
      <c r="HN36" s="97"/>
      <c r="HO36" s="97"/>
      <c r="HP36" s="97"/>
      <c r="HQ36" s="97"/>
      <c r="HR36" s="97"/>
      <c r="HS36" s="97"/>
      <c r="HT36" s="97"/>
      <c r="HU36" s="97"/>
      <c r="HV36" s="97"/>
      <c r="HW36" s="97"/>
      <c r="HX36" s="97"/>
      <c r="HY36" s="97"/>
      <c r="HZ36" s="97"/>
      <c r="IA36" s="97"/>
      <c r="IB36" s="97"/>
      <c r="IC36" s="97"/>
      <c r="ID36" s="97"/>
      <c r="IE36" s="97"/>
      <c r="IF36" s="97"/>
      <c r="IG36" s="97"/>
      <c r="IH36" s="97"/>
      <c r="II36" s="97"/>
      <c r="IJ36" s="97"/>
      <c r="IK36" s="97"/>
      <c r="IL36" s="97"/>
      <c r="IM36" s="97"/>
      <c r="IN36" s="97"/>
      <c r="IO36" s="97"/>
      <c r="IP36" s="97"/>
    </row>
    <row r="37" spans="1:250" ht="51" customHeight="1">
      <c r="A37" s="118" t="str">
        <f t="shared" si="0"/>
        <v>[User-19]</v>
      </c>
      <c r="B37" s="118" t="s">
        <v>121</v>
      </c>
      <c r="C37" s="118" t="s">
        <v>122</v>
      </c>
      <c r="D37" s="118" t="s">
        <v>120</v>
      </c>
      <c r="E37" s="118"/>
      <c r="F37" s="118" t="s">
        <v>42</v>
      </c>
      <c r="G37" s="118"/>
      <c r="H37" s="119">
        <v>42838</v>
      </c>
      <c r="I3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c r="BO37" s="97"/>
      <c r="BP37" s="97"/>
      <c r="BQ37" s="97"/>
      <c r="BR37" s="97"/>
      <c r="BS37" s="97"/>
      <c r="BT37" s="97"/>
      <c r="BU37" s="97"/>
      <c r="BV37" s="97"/>
      <c r="BW37" s="97"/>
      <c r="BX37" s="97"/>
      <c r="BY37" s="97"/>
      <c r="BZ37" s="97"/>
      <c r="CA37" s="97"/>
      <c r="CB37" s="97"/>
      <c r="CC37" s="97"/>
      <c r="CD37" s="97"/>
      <c r="CE37" s="97"/>
      <c r="CF37" s="97"/>
      <c r="CG37" s="97"/>
      <c r="CH37" s="97"/>
      <c r="CI37" s="97"/>
      <c r="CJ37" s="97"/>
      <c r="CK37" s="97"/>
      <c r="CL37" s="97"/>
      <c r="CM37" s="97"/>
      <c r="CN37" s="97"/>
      <c r="CO37" s="97"/>
      <c r="CP37" s="97"/>
      <c r="CQ37" s="97"/>
      <c r="CR37" s="97"/>
      <c r="CS37" s="97"/>
      <c r="CT37" s="97"/>
      <c r="CU37" s="97"/>
      <c r="CV37" s="97"/>
      <c r="CW37" s="97"/>
      <c r="CX37" s="97"/>
      <c r="CY37" s="97"/>
      <c r="CZ37" s="97"/>
      <c r="DA37" s="97"/>
      <c r="DB37" s="97"/>
      <c r="DC37" s="97"/>
      <c r="DD37" s="97"/>
      <c r="DE37" s="97"/>
      <c r="DF37" s="97"/>
      <c r="DG37" s="97"/>
      <c r="DH37" s="97"/>
      <c r="DI37" s="97"/>
      <c r="DJ37" s="97"/>
      <c r="DK37" s="97"/>
      <c r="DL37" s="97"/>
      <c r="DM37" s="97"/>
      <c r="DN37" s="97"/>
      <c r="DO37" s="97"/>
      <c r="DP37" s="97"/>
      <c r="DQ37" s="97"/>
      <c r="DR37" s="97"/>
      <c r="DS37" s="97"/>
      <c r="DT37" s="97"/>
      <c r="DU37" s="97"/>
      <c r="DV37" s="97"/>
      <c r="DW37" s="97"/>
      <c r="DX37" s="97"/>
      <c r="DY37" s="97"/>
      <c r="DZ37" s="97"/>
      <c r="EA37" s="97"/>
      <c r="EB37" s="97"/>
      <c r="EC37" s="97"/>
      <c r="ED37" s="97"/>
      <c r="EE37" s="97"/>
      <c r="EF37" s="97"/>
      <c r="EG37" s="97"/>
      <c r="EH37" s="97"/>
      <c r="EI37" s="97"/>
      <c r="EJ37" s="97"/>
      <c r="EK37" s="97"/>
      <c r="EL37" s="97"/>
      <c r="EM37" s="97"/>
      <c r="EN37" s="97"/>
      <c r="EO37" s="97"/>
      <c r="EP37" s="97"/>
      <c r="EQ37" s="97"/>
      <c r="ER37" s="97"/>
      <c r="ES37" s="97"/>
      <c r="ET37" s="97"/>
      <c r="EU37" s="97"/>
      <c r="EV37" s="97"/>
      <c r="EW37" s="97"/>
      <c r="EX37" s="97"/>
      <c r="EY37" s="97"/>
      <c r="EZ37" s="97"/>
      <c r="FA37" s="97"/>
      <c r="FB37" s="97"/>
      <c r="FC37" s="97"/>
      <c r="FD37" s="97"/>
      <c r="FE37" s="97"/>
      <c r="FF37" s="97"/>
      <c r="FG37" s="97"/>
      <c r="FH37" s="97"/>
      <c r="FI37" s="97"/>
      <c r="FJ37" s="97"/>
      <c r="FK37" s="97"/>
      <c r="FL37" s="97"/>
      <c r="FM37" s="97"/>
      <c r="FN37" s="97"/>
      <c r="FO37" s="97"/>
      <c r="FP37" s="97"/>
      <c r="FQ37" s="97"/>
      <c r="FR37" s="97"/>
      <c r="FS37" s="97"/>
      <c r="FT37" s="97"/>
      <c r="FU37" s="97"/>
      <c r="FV37" s="97"/>
      <c r="FW37" s="97"/>
      <c r="FX37" s="97"/>
      <c r="FY37" s="97"/>
      <c r="FZ37" s="97"/>
      <c r="GA37" s="97"/>
      <c r="GB37" s="97"/>
      <c r="GC37" s="97"/>
      <c r="GD37" s="97"/>
      <c r="GE37" s="97"/>
      <c r="GF37" s="97"/>
      <c r="GG37" s="97"/>
      <c r="GH37" s="97"/>
      <c r="GI37" s="97"/>
      <c r="GJ37" s="97"/>
      <c r="GK37" s="97"/>
      <c r="GL37" s="97"/>
      <c r="GM37" s="97"/>
      <c r="GN37" s="97"/>
      <c r="GO37" s="97"/>
      <c r="GP37" s="97"/>
      <c r="GQ37" s="97"/>
      <c r="GR37" s="97"/>
      <c r="GS37" s="97"/>
      <c r="GT37" s="97"/>
      <c r="GU37" s="97"/>
      <c r="GV37" s="97"/>
      <c r="GW37" s="97"/>
      <c r="GX37" s="97"/>
      <c r="GY37" s="97"/>
      <c r="GZ37" s="97"/>
      <c r="HA37" s="97"/>
      <c r="HB37" s="97"/>
      <c r="HC37" s="97"/>
      <c r="HD37" s="97"/>
      <c r="HE37" s="97"/>
      <c r="HF37" s="97"/>
      <c r="HG37" s="97"/>
      <c r="HH37" s="97"/>
      <c r="HI37" s="97"/>
      <c r="HJ37" s="97"/>
      <c r="HK37" s="97"/>
      <c r="HL37" s="97"/>
      <c r="HM37" s="97"/>
      <c r="HN37" s="97"/>
      <c r="HO37" s="97"/>
      <c r="HP37" s="97"/>
      <c r="HQ37" s="97"/>
      <c r="HR37" s="97"/>
      <c r="HS37" s="97"/>
      <c r="HT37" s="97"/>
      <c r="HU37" s="97"/>
      <c r="HV37" s="97"/>
      <c r="HW37" s="97"/>
      <c r="HX37" s="97"/>
      <c r="HY37" s="97"/>
      <c r="HZ37" s="97"/>
      <c r="IA37" s="97"/>
      <c r="IB37" s="97"/>
      <c r="IC37" s="97"/>
      <c r="ID37" s="97"/>
      <c r="IE37" s="97"/>
      <c r="IF37" s="97"/>
      <c r="IG37" s="97"/>
      <c r="IH37" s="97"/>
      <c r="II37" s="97"/>
      <c r="IJ37" s="97"/>
      <c r="IK37" s="97"/>
      <c r="IL37" s="97"/>
      <c r="IM37" s="97"/>
      <c r="IN37" s="97"/>
      <c r="IO37" s="97"/>
      <c r="IP37" s="97"/>
    </row>
    <row r="38" spans="1:250" ht="51" customHeight="1">
      <c r="A38" s="118" t="str">
        <f t="shared" si="0"/>
        <v>[User-20]</v>
      </c>
      <c r="B38" s="118" t="s">
        <v>123</v>
      </c>
      <c r="C38" s="118" t="s">
        <v>124</v>
      </c>
      <c r="D38" s="118" t="s">
        <v>120</v>
      </c>
      <c r="E38" s="118"/>
      <c r="F38" s="118" t="s">
        <v>42</v>
      </c>
      <c r="G38" s="118"/>
      <c r="H38" s="119">
        <v>42838</v>
      </c>
      <c r="I38"/>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BN38" s="97"/>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c r="CW38" s="97"/>
      <c r="CX38" s="97"/>
      <c r="CY38" s="97"/>
      <c r="CZ38" s="97"/>
      <c r="DA38" s="97"/>
      <c r="DB38" s="97"/>
      <c r="DC38" s="97"/>
      <c r="DD38" s="97"/>
      <c r="DE38" s="97"/>
      <c r="DF38" s="97"/>
      <c r="DG38" s="97"/>
      <c r="DH38" s="97"/>
      <c r="DI38" s="97"/>
      <c r="DJ38" s="97"/>
      <c r="DK38" s="97"/>
      <c r="DL38" s="97"/>
      <c r="DM38" s="97"/>
      <c r="DN38" s="97"/>
      <c r="DO38" s="97"/>
      <c r="DP38" s="97"/>
      <c r="DQ38" s="97"/>
      <c r="DR38" s="97"/>
      <c r="DS38" s="97"/>
      <c r="DT38" s="97"/>
      <c r="DU38" s="97"/>
      <c r="DV38" s="97"/>
      <c r="DW38" s="97"/>
      <c r="DX38" s="97"/>
      <c r="DY38" s="97"/>
      <c r="DZ38" s="97"/>
      <c r="EA38" s="97"/>
      <c r="EB38" s="97"/>
      <c r="EC38" s="97"/>
      <c r="ED38" s="97"/>
      <c r="EE38" s="97"/>
      <c r="EF38" s="97"/>
      <c r="EG38" s="97"/>
      <c r="EH38" s="97"/>
      <c r="EI38" s="97"/>
      <c r="EJ38" s="97"/>
      <c r="EK38" s="97"/>
      <c r="EL38" s="97"/>
      <c r="EM38" s="97"/>
      <c r="EN38" s="97"/>
      <c r="EO38" s="97"/>
      <c r="EP38" s="97"/>
      <c r="EQ38" s="97"/>
      <c r="ER38" s="97"/>
      <c r="ES38" s="97"/>
      <c r="ET38" s="97"/>
      <c r="EU38" s="97"/>
      <c r="EV38" s="97"/>
      <c r="EW38" s="97"/>
      <c r="EX38" s="97"/>
      <c r="EY38" s="97"/>
      <c r="EZ38" s="97"/>
      <c r="FA38" s="97"/>
      <c r="FB38" s="97"/>
      <c r="FC38" s="97"/>
      <c r="FD38" s="97"/>
      <c r="FE38" s="97"/>
      <c r="FF38" s="97"/>
      <c r="FG38" s="97"/>
      <c r="FH38" s="97"/>
      <c r="FI38" s="97"/>
      <c r="FJ38" s="97"/>
      <c r="FK38" s="97"/>
      <c r="FL38" s="97"/>
      <c r="FM38" s="97"/>
      <c r="FN38" s="97"/>
      <c r="FO38" s="97"/>
      <c r="FP38" s="97"/>
      <c r="FQ38" s="97"/>
      <c r="FR38" s="97"/>
      <c r="FS38" s="97"/>
      <c r="FT38" s="97"/>
      <c r="FU38" s="97"/>
      <c r="FV38" s="97"/>
      <c r="FW38" s="97"/>
      <c r="FX38" s="97"/>
      <c r="FY38" s="97"/>
      <c r="FZ38" s="97"/>
      <c r="GA38" s="97"/>
      <c r="GB38" s="97"/>
      <c r="GC38" s="97"/>
      <c r="GD38" s="97"/>
      <c r="GE38" s="97"/>
      <c r="GF38" s="97"/>
      <c r="GG38" s="97"/>
      <c r="GH38" s="97"/>
      <c r="GI38" s="97"/>
      <c r="GJ38" s="97"/>
      <c r="GK38" s="97"/>
      <c r="GL38" s="97"/>
      <c r="GM38" s="97"/>
      <c r="GN38" s="97"/>
      <c r="GO38" s="97"/>
      <c r="GP38" s="97"/>
      <c r="GQ38" s="97"/>
      <c r="GR38" s="97"/>
      <c r="GS38" s="97"/>
      <c r="GT38" s="97"/>
      <c r="GU38" s="97"/>
      <c r="GV38" s="97"/>
      <c r="GW38" s="97"/>
      <c r="GX38" s="97"/>
      <c r="GY38" s="97"/>
      <c r="GZ38" s="97"/>
      <c r="HA38" s="97"/>
      <c r="HB38" s="97"/>
      <c r="HC38" s="97"/>
      <c r="HD38" s="97"/>
      <c r="HE38" s="97"/>
      <c r="HF38" s="97"/>
      <c r="HG38" s="97"/>
      <c r="HH38" s="97"/>
      <c r="HI38" s="97"/>
      <c r="HJ38" s="97"/>
      <c r="HK38" s="97"/>
      <c r="HL38" s="97"/>
      <c r="HM38" s="97"/>
      <c r="HN38" s="97"/>
      <c r="HO38" s="97"/>
      <c r="HP38" s="97"/>
      <c r="HQ38" s="97"/>
      <c r="HR38" s="97"/>
      <c r="HS38" s="97"/>
      <c r="HT38" s="97"/>
      <c r="HU38" s="97"/>
      <c r="HV38" s="97"/>
      <c r="HW38" s="97"/>
      <c r="HX38" s="97"/>
      <c r="HY38" s="97"/>
      <c r="HZ38" s="97"/>
      <c r="IA38" s="97"/>
      <c r="IB38" s="97"/>
      <c r="IC38" s="97"/>
      <c r="ID38" s="97"/>
      <c r="IE38" s="97"/>
      <c r="IF38" s="97"/>
      <c r="IG38" s="97"/>
      <c r="IH38" s="97"/>
      <c r="II38" s="97"/>
      <c r="IJ38" s="97"/>
      <c r="IK38" s="97"/>
      <c r="IL38" s="97"/>
      <c r="IM38" s="97"/>
      <c r="IN38" s="97"/>
      <c r="IO38" s="97"/>
      <c r="IP38" s="97"/>
    </row>
    <row r="39" spans="1:250" ht="51" customHeight="1">
      <c r="A39" s="122"/>
      <c r="B39" s="122" t="s">
        <v>158</v>
      </c>
      <c r="C39" s="122"/>
      <c r="D39" s="122"/>
      <c r="E39" s="122"/>
      <c r="F39" s="122"/>
      <c r="G39" s="122"/>
      <c r="H39" s="122"/>
      <c r="I39" s="122"/>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c r="CW39" s="97"/>
      <c r="CX39" s="97"/>
      <c r="CY39" s="97"/>
      <c r="CZ39" s="97"/>
      <c r="DA39" s="97"/>
      <c r="DB39" s="97"/>
      <c r="DC39" s="97"/>
      <c r="DD39" s="97"/>
      <c r="DE39" s="97"/>
      <c r="DF39" s="97"/>
      <c r="DG39" s="97"/>
      <c r="DH39" s="97"/>
      <c r="DI39" s="97"/>
      <c r="DJ39" s="97"/>
      <c r="DK39" s="97"/>
      <c r="DL39" s="97"/>
      <c r="DM39" s="97"/>
      <c r="DN39" s="97"/>
      <c r="DO39" s="97"/>
      <c r="DP39" s="97"/>
      <c r="DQ39" s="97"/>
      <c r="DR39" s="97"/>
      <c r="DS39" s="97"/>
      <c r="DT39" s="97"/>
      <c r="DU39" s="97"/>
      <c r="DV39" s="97"/>
      <c r="DW39" s="97"/>
      <c r="DX39" s="97"/>
      <c r="DY39" s="97"/>
      <c r="DZ39" s="97"/>
      <c r="EA39" s="97"/>
      <c r="EB39" s="97"/>
      <c r="EC39" s="97"/>
      <c r="ED39" s="97"/>
      <c r="EE39" s="97"/>
      <c r="EF39" s="97"/>
      <c r="EG39" s="97"/>
      <c r="EH39" s="97"/>
      <c r="EI39" s="97"/>
      <c r="EJ39" s="97"/>
      <c r="EK39" s="97"/>
      <c r="EL39" s="97"/>
      <c r="EM39" s="97"/>
      <c r="EN39" s="97"/>
      <c r="EO39" s="97"/>
      <c r="EP39" s="97"/>
      <c r="EQ39" s="97"/>
      <c r="ER39" s="97"/>
      <c r="ES39" s="97"/>
      <c r="ET39" s="97"/>
      <c r="EU39" s="97"/>
      <c r="EV39" s="97"/>
      <c r="EW39" s="97"/>
      <c r="EX39" s="97"/>
      <c r="EY39" s="97"/>
      <c r="EZ39" s="97"/>
      <c r="FA39" s="97"/>
      <c r="FB39" s="97"/>
      <c r="FC39" s="97"/>
      <c r="FD39" s="97"/>
      <c r="FE39" s="97"/>
      <c r="FF39" s="97"/>
      <c r="FG39" s="97"/>
      <c r="FH39" s="97"/>
      <c r="FI39" s="97"/>
      <c r="FJ39" s="97"/>
      <c r="FK39" s="97"/>
      <c r="FL39" s="97"/>
      <c r="FM39" s="97"/>
      <c r="FN39" s="97"/>
      <c r="FO39" s="97"/>
      <c r="FP39" s="97"/>
      <c r="FQ39" s="97"/>
      <c r="FR39" s="97"/>
      <c r="FS39" s="97"/>
      <c r="FT39" s="97"/>
      <c r="FU39" s="97"/>
      <c r="FV39" s="97"/>
      <c r="FW39" s="97"/>
      <c r="FX39" s="97"/>
      <c r="FY39" s="97"/>
      <c r="FZ39" s="97"/>
      <c r="GA39" s="97"/>
      <c r="GB39" s="97"/>
      <c r="GC39" s="97"/>
      <c r="GD39" s="97"/>
      <c r="GE39" s="97"/>
      <c r="GF39" s="97"/>
      <c r="GG39" s="97"/>
      <c r="GH39" s="97"/>
      <c r="GI39" s="97"/>
      <c r="GJ39" s="97"/>
      <c r="GK39" s="97"/>
      <c r="GL39" s="97"/>
      <c r="GM39" s="97"/>
      <c r="GN39" s="97"/>
      <c r="GO39" s="97"/>
      <c r="GP39" s="97"/>
      <c r="GQ39" s="97"/>
      <c r="GR39" s="97"/>
      <c r="GS39" s="97"/>
      <c r="GT39" s="97"/>
      <c r="GU39" s="97"/>
      <c r="GV39" s="97"/>
      <c r="GW39" s="97"/>
      <c r="GX39" s="97"/>
      <c r="GY39" s="97"/>
      <c r="GZ39" s="97"/>
      <c r="HA39" s="97"/>
      <c r="HB39" s="97"/>
      <c r="HC39" s="97"/>
      <c r="HD39" s="97"/>
      <c r="HE39" s="97"/>
      <c r="HF39" s="97"/>
      <c r="HG39" s="97"/>
      <c r="HH39" s="97"/>
      <c r="HI39" s="97"/>
      <c r="HJ39" s="97"/>
      <c r="HK39" s="97"/>
      <c r="HL39" s="97"/>
      <c r="HM39" s="97"/>
      <c r="HN39" s="97"/>
      <c r="HO39" s="97"/>
      <c r="HP39" s="97"/>
      <c r="HQ39" s="97"/>
      <c r="HR39" s="97"/>
      <c r="HS39" s="97"/>
      <c r="HT39" s="97"/>
      <c r="HU39" s="97"/>
      <c r="HV39" s="97"/>
      <c r="HW39" s="97"/>
      <c r="HX39" s="97"/>
      <c r="HY39" s="97"/>
      <c r="HZ39" s="97"/>
      <c r="IA39" s="97"/>
      <c r="IB39" s="97"/>
      <c r="IC39" s="97"/>
      <c r="ID39" s="97"/>
      <c r="IE39" s="97"/>
      <c r="IF39" s="97"/>
      <c r="IG39" s="97"/>
      <c r="IH39" s="97"/>
      <c r="II39" s="97"/>
      <c r="IJ39" s="97"/>
      <c r="IK39" s="97"/>
      <c r="IL39" s="97"/>
      <c r="IM39" s="97"/>
      <c r="IN39" s="97"/>
      <c r="IO39" s="97"/>
      <c r="IP39" s="97"/>
    </row>
    <row r="40" spans="1:250" ht="51" customHeight="1">
      <c r="A40" s="118" t="str">
        <f>IF(OR(B40&lt;&gt;"",D40&lt;&gt;""),"["&amp;TEXT($B$2,"##")&amp;"-"&amp;TEXT(ROW()-19,"##")&amp;"]","")</f>
        <v>[User-21]</v>
      </c>
      <c r="B40" s="118" t="s">
        <v>208</v>
      </c>
      <c r="C40" s="118" t="s">
        <v>209</v>
      </c>
      <c r="D40" s="118" t="s">
        <v>125</v>
      </c>
      <c r="E40"/>
      <c r="F40" s="118" t="s">
        <v>41</v>
      </c>
      <c r="G40"/>
      <c r="H40" s="121">
        <v>42834</v>
      </c>
      <c r="I40"/>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c r="BO40" s="97"/>
      <c r="BP40" s="97"/>
      <c r="BQ40" s="97"/>
      <c r="BR40" s="97"/>
      <c r="BS40" s="97"/>
      <c r="BT40" s="97"/>
      <c r="BU40" s="97"/>
      <c r="BV40" s="97"/>
      <c r="BW40" s="97"/>
      <c r="BX40" s="97"/>
      <c r="BY40" s="97"/>
      <c r="BZ40" s="97"/>
      <c r="CA40" s="97"/>
      <c r="CB40" s="97"/>
      <c r="CC40" s="97"/>
      <c r="CD40" s="97"/>
      <c r="CE40" s="97"/>
      <c r="CF40" s="97"/>
      <c r="CG40" s="97"/>
      <c r="CH40" s="97"/>
      <c r="CI40" s="97"/>
      <c r="CJ40" s="97"/>
      <c r="CK40" s="97"/>
      <c r="CL40" s="97"/>
      <c r="CM40" s="97"/>
      <c r="CN40" s="97"/>
      <c r="CO40" s="97"/>
      <c r="CP40" s="97"/>
      <c r="CQ40" s="97"/>
      <c r="CR40" s="97"/>
      <c r="CS40" s="97"/>
      <c r="CT40" s="97"/>
      <c r="CU40" s="97"/>
      <c r="CV40" s="97"/>
      <c r="CW40" s="97"/>
      <c r="CX40" s="97"/>
      <c r="CY40" s="97"/>
      <c r="CZ40" s="97"/>
      <c r="DA40" s="97"/>
      <c r="DB40" s="97"/>
      <c r="DC40" s="97"/>
      <c r="DD40" s="97"/>
      <c r="DE40" s="97"/>
      <c r="DF40" s="97"/>
      <c r="DG40" s="97"/>
      <c r="DH40" s="97"/>
      <c r="DI40" s="97"/>
      <c r="DJ40" s="97"/>
      <c r="DK40" s="97"/>
      <c r="DL40" s="97"/>
      <c r="DM40" s="97"/>
      <c r="DN40" s="97"/>
      <c r="DO40" s="97"/>
      <c r="DP40" s="97"/>
      <c r="DQ40" s="97"/>
      <c r="DR40" s="97"/>
      <c r="DS40" s="97"/>
      <c r="DT40" s="97"/>
      <c r="DU40" s="97"/>
      <c r="DV40" s="97"/>
      <c r="DW40" s="97"/>
      <c r="DX40" s="97"/>
      <c r="DY40" s="97"/>
      <c r="DZ40" s="97"/>
      <c r="EA40" s="97"/>
      <c r="EB40" s="97"/>
      <c r="EC40" s="97"/>
      <c r="ED40" s="97"/>
      <c r="EE40" s="97"/>
      <c r="EF40" s="97"/>
      <c r="EG40" s="97"/>
      <c r="EH40" s="97"/>
      <c r="EI40" s="97"/>
      <c r="EJ40" s="97"/>
      <c r="EK40" s="97"/>
      <c r="EL40" s="97"/>
      <c r="EM40" s="97"/>
      <c r="EN40" s="97"/>
      <c r="EO40" s="97"/>
      <c r="EP40" s="97"/>
      <c r="EQ40" s="97"/>
      <c r="ER40" s="97"/>
      <c r="ES40" s="97"/>
      <c r="ET40" s="97"/>
      <c r="EU40" s="97"/>
      <c r="EV40" s="97"/>
      <c r="EW40" s="97"/>
      <c r="EX40" s="97"/>
      <c r="EY40" s="97"/>
      <c r="EZ40" s="97"/>
      <c r="FA40" s="97"/>
      <c r="FB40" s="97"/>
      <c r="FC40" s="97"/>
      <c r="FD40" s="97"/>
      <c r="FE40" s="97"/>
      <c r="FF40" s="97"/>
      <c r="FG40" s="97"/>
      <c r="FH40" s="97"/>
      <c r="FI40" s="97"/>
      <c r="FJ40" s="97"/>
      <c r="FK40" s="97"/>
      <c r="FL40" s="97"/>
      <c r="FM40" s="97"/>
      <c r="FN40" s="97"/>
      <c r="FO40" s="97"/>
      <c r="FP40" s="97"/>
      <c r="FQ40" s="97"/>
      <c r="FR40" s="97"/>
      <c r="FS40" s="97"/>
      <c r="FT40" s="97"/>
      <c r="FU40" s="97"/>
      <c r="FV40" s="97"/>
      <c r="FW40" s="97"/>
      <c r="FX40" s="97"/>
      <c r="FY40" s="97"/>
      <c r="FZ40" s="97"/>
      <c r="GA40" s="97"/>
      <c r="GB40" s="97"/>
      <c r="GC40" s="97"/>
      <c r="GD40" s="97"/>
      <c r="GE40" s="97"/>
      <c r="GF40" s="97"/>
      <c r="GG40" s="97"/>
      <c r="GH40" s="97"/>
      <c r="GI40" s="97"/>
      <c r="GJ40" s="97"/>
      <c r="GK40" s="97"/>
      <c r="GL40" s="97"/>
      <c r="GM40" s="97"/>
      <c r="GN40" s="97"/>
      <c r="GO40" s="97"/>
      <c r="GP40" s="97"/>
      <c r="GQ40" s="97"/>
      <c r="GR40" s="97"/>
      <c r="GS40" s="97"/>
      <c r="GT40" s="97"/>
      <c r="GU40" s="97"/>
      <c r="GV40" s="97"/>
      <c r="GW40" s="97"/>
      <c r="GX40" s="97"/>
      <c r="GY40" s="97"/>
      <c r="GZ40" s="97"/>
      <c r="HA40" s="97"/>
      <c r="HB40" s="97"/>
      <c r="HC40" s="97"/>
      <c r="HD40" s="97"/>
      <c r="HE40" s="97"/>
      <c r="HF40" s="97"/>
      <c r="HG40" s="97"/>
      <c r="HH40" s="97"/>
      <c r="HI40" s="97"/>
      <c r="HJ40" s="97"/>
      <c r="HK40" s="97"/>
      <c r="HL40" s="97"/>
      <c r="HM40" s="97"/>
      <c r="HN40" s="97"/>
      <c r="HO40" s="97"/>
      <c r="HP40" s="97"/>
      <c r="HQ40" s="97"/>
      <c r="HR40" s="97"/>
      <c r="HS40" s="97"/>
      <c r="HT40" s="97"/>
      <c r="HU40" s="97"/>
      <c r="HV40" s="97"/>
      <c r="HW40" s="97"/>
      <c r="HX40" s="97"/>
      <c r="HY40" s="97"/>
      <c r="HZ40" s="97"/>
      <c r="IA40" s="97"/>
      <c r="IB40" s="97"/>
      <c r="IC40" s="97"/>
      <c r="ID40" s="97"/>
      <c r="IE40" s="97"/>
      <c r="IF40" s="97"/>
      <c r="IG40" s="97"/>
      <c r="IH40" s="97"/>
      <c r="II40" s="97"/>
      <c r="IJ40" s="97"/>
      <c r="IK40" s="97"/>
      <c r="IL40" s="97"/>
      <c r="IM40" s="97"/>
      <c r="IN40" s="97"/>
      <c r="IO40" s="97"/>
      <c r="IP40" s="97"/>
    </row>
    <row r="41" spans="1:250" ht="51" customHeight="1">
      <c r="A41" s="118" t="str">
        <f>IF(OR(B41&lt;&gt;"",D41&lt;&gt;""),"["&amp;TEXT($B$2,"##")&amp;"-"&amp;TEXT(ROW()-19,"##")&amp;"]","")</f>
        <v>[User-22]</v>
      </c>
      <c r="B41" s="118" t="s">
        <v>126</v>
      </c>
      <c r="C41" s="118" t="s">
        <v>127</v>
      </c>
      <c r="D41" s="118" t="s">
        <v>128</v>
      </c>
      <c r="E41" s="118"/>
      <c r="F41" s="118"/>
      <c r="G41" s="118"/>
      <c r="H41" s="118"/>
      <c r="I41" s="118"/>
      <c r="J41" s="97"/>
      <c r="K41" s="97"/>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c r="BD41" s="97"/>
      <c r="BE41" s="97"/>
      <c r="BF41" s="97"/>
      <c r="BG41" s="97"/>
      <c r="BH41" s="97"/>
      <c r="BI41" s="97"/>
      <c r="BJ41" s="97"/>
      <c r="BK41" s="97"/>
      <c r="BL41" s="97"/>
      <c r="BM41" s="97"/>
      <c r="BN41" s="97"/>
      <c r="BO41" s="97"/>
      <c r="BP41" s="97"/>
      <c r="BQ41" s="97"/>
      <c r="BR41" s="97"/>
      <c r="BS41" s="97"/>
      <c r="BT41" s="97"/>
      <c r="BU41" s="97"/>
      <c r="BV41" s="97"/>
      <c r="BW41" s="97"/>
      <c r="BX41" s="97"/>
      <c r="BY41" s="97"/>
      <c r="BZ41" s="97"/>
      <c r="CA41" s="97"/>
      <c r="CB41" s="97"/>
      <c r="CC41" s="97"/>
      <c r="CD41" s="97"/>
      <c r="CE41" s="97"/>
      <c r="CF41" s="97"/>
      <c r="CG41" s="97"/>
      <c r="CH41" s="97"/>
      <c r="CI41" s="97"/>
      <c r="CJ41" s="97"/>
      <c r="CK41" s="97"/>
      <c r="CL41" s="97"/>
      <c r="CM41" s="97"/>
      <c r="CN41" s="97"/>
      <c r="CO41" s="97"/>
      <c r="CP41" s="97"/>
      <c r="CQ41" s="97"/>
      <c r="CR41" s="97"/>
      <c r="CS41" s="97"/>
      <c r="CT41" s="97"/>
      <c r="CU41" s="97"/>
      <c r="CV41" s="97"/>
      <c r="CW41" s="97"/>
      <c r="CX41" s="97"/>
      <c r="CY41" s="97"/>
      <c r="CZ41" s="97"/>
      <c r="DA41" s="97"/>
      <c r="DB41" s="97"/>
      <c r="DC41" s="97"/>
      <c r="DD41" s="97"/>
      <c r="DE41" s="97"/>
      <c r="DF41" s="97"/>
      <c r="DG41" s="97"/>
      <c r="DH41" s="97"/>
      <c r="DI41" s="97"/>
      <c r="DJ41" s="97"/>
      <c r="DK41" s="97"/>
      <c r="DL41" s="97"/>
      <c r="DM41" s="97"/>
      <c r="DN41" s="97"/>
      <c r="DO41" s="97"/>
      <c r="DP41" s="97"/>
      <c r="DQ41" s="97"/>
      <c r="DR41" s="97"/>
      <c r="DS41" s="97"/>
      <c r="DT41" s="97"/>
      <c r="DU41" s="97"/>
      <c r="DV41" s="97"/>
      <c r="DW41" s="97"/>
      <c r="DX41" s="97"/>
      <c r="DY41" s="97"/>
      <c r="DZ41" s="97"/>
      <c r="EA41" s="97"/>
      <c r="EB41" s="97"/>
      <c r="EC41" s="97"/>
      <c r="ED41" s="97"/>
      <c r="EE41" s="97"/>
      <c r="EF41" s="97"/>
      <c r="EG41" s="97"/>
      <c r="EH41" s="97"/>
      <c r="EI41" s="97"/>
      <c r="EJ41" s="97"/>
      <c r="EK41" s="97"/>
      <c r="EL41" s="97"/>
      <c r="EM41" s="97"/>
      <c r="EN41" s="97"/>
      <c r="EO41" s="97"/>
      <c r="EP41" s="97"/>
      <c r="EQ41" s="97"/>
      <c r="ER41" s="97"/>
      <c r="ES41" s="97"/>
      <c r="ET41" s="97"/>
      <c r="EU41" s="97"/>
      <c r="EV41" s="97"/>
      <c r="EW41" s="97"/>
      <c r="EX41" s="97"/>
      <c r="EY41" s="97"/>
      <c r="EZ41" s="97"/>
      <c r="FA41" s="97"/>
      <c r="FB41" s="97"/>
      <c r="FC41" s="97"/>
      <c r="FD41" s="97"/>
      <c r="FE41" s="97"/>
      <c r="FF41" s="97"/>
      <c r="FG41" s="97"/>
      <c r="FH41" s="97"/>
      <c r="FI41" s="97"/>
      <c r="FJ41" s="97"/>
      <c r="FK41" s="97"/>
      <c r="FL41" s="97"/>
      <c r="FM41" s="97"/>
      <c r="FN41" s="97"/>
      <c r="FO41" s="97"/>
      <c r="FP41" s="97"/>
      <c r="FQ41" s="97"/>
      <c r="FR41" s="97"/>
      <c r="FS41" s="97"/>
      <c r="FT41" s="97"/>
      <c r="FU41" s="97"/>
      <c r="FV41" s="97"/>
      <c r="FW41" s="97"/>
      <c r="FX41" s="97"/>
      <c r="FY41" s="97"/>
      <c r="FZ41" s="97"/>
      <c r="GA41" s="97"/>
      <c r="GB41" s="97"/>
      <c r="GC41" s="97"/>
      <c r="GD41" s="97"/>
      <c r="GE41" s="97"/>
      <c r="GF41" s="97"/>
      <c r="GG41" s="97"/>
      <c r="GH41" s="97"/>
      <c r="GI41" s="97"/>
      <c r="GJ41" s="97"/>
      <c r="GK41" s="97"/>
      <c r="GL41" s="97"/>
      <c r="GM41" s="97"/>
      <c r="GN41" s="97"/>
      <c r="GO41" s="97"/>
      <c r="GP41" s="97"/>
      <c r="GQ41" s="97"/>
      <c r="GR41" s="97"/>
      <c r="GS41" s="97"/>
      <c r="GT41" s="97"/>
      <c r="GU41" s="97"/>
      <c r="GV41" s="97"/>
      <c r="GW41" s="97"/>
      <c r="GX41" s="97"/>
      <c r="GY41" s="97"/>
      <c r="GZ41" s="97"/>
      <c r="HA41" s="97"/>
      <c r="HB41" s="97"/>
      <c r="HC41" s="97"/>
      <c r="HD41" s="97"/>
      <c r="HE41" s="97"/>
      <c r="HF41" s="97"/>
      <c r="HG41" s="97"/>
      <c r="HH41" s="97"/>
      <c r="HI41" s="97"/>
      <c r="HJ41" s="97"/>
      <c r="HK41" s="97"/>
      <c r="HL41" s="97"/>
      <c r="HM41" s="97"/>
      <c r="HN41" s="97"/>
      <c r="HO41" s="97"/>
      <c r="HP41" s="97"/>
      <c r="HQ41" s="97"/>
      <c r="HR41" s="97"/>
      <c r="HS41" s="97"/>
      <c r="HT41" s="97"/>
      <c r="HU41" s="97"/>
      <c r="HV41" s="97"/>
      <c r="HW41" s="97"/>
      <c r="HX41" s="97"/>
      <c r="HY41" s="97"/>
      <c r="HZ41" s="97"/>
      <c r="IA41" s="97"/>
      <c r="IB41" s="97"/>
      <c r="IC41" s="97"/>
      <c r="ID41" s="97"/>
      <c r="IE41" s="97"/>
      <c r="IF41" s="97"/>
      <c r="IG41" s="97"/>
      <c r="IH41" s="97"/>
      <c r="II41" s="97"/>
      <c r="IJ41" s="97"/>
      <c r="IK41" s="97"/>
      <c r="IL41" s="97"/>
      <c r="IM41" s="97"/>
      <c r="IN41" s="97"/>
      <c r="IO41" s="97"/>
      <c r="IP41" s="97"/>
    </row>
    <row r="42" spans="1:250" ht="24" customHeight="1">
      <c r="A42" s="122"/>
      <c r="B42" s="122" t="s">
        <v>163</v>
      </c>
      <c r="C42" s="122"/>
      <c r="D42" s="122"/>
      <c r="E42" s="122"/>
      <c r="F42" s="122"/>
      <c r="G42" s="122"/>
      <c r="H42" s="122"/>
      <c r="I42" s="122"/>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c r="GR42" s="97"/>
      <c r="GS42" s="97"/>
      <c r="GT42" s="97"/>
      <c r="GU42" s="97"/>
      <c r="GV42" s="97"/>
      <c r="GW42" s="97"/>
      <c r="GX42" s="97"/>
      <c r="GY42" s="97"/>
      <c r="GZ42" s="97"/>
      <c r="HA42" s="97"/>
      <c r="HB42" s="97"/>
      <c r="HC42" s="97"/>
      <c r="HD42" s="97"/>
      <c r="HE42" s="97"/>
      <c r="HF42" s="97"/>
      <c r="HG42" s="97"/>
      <c r="HH42" s="97"/>
      <c r="HI42" s="97"/>
      <c r="HJ42" s="97"/>
      <c r="HK42" s="97"/>
      <c r="HL42" s="97"/>
      <c r="HM42" s="97"/>
      <c r="HN42" s="97"/>
      <c r="HO42" s="97"/>
      <c r="HP42" s="97"/>
      <c r="HQ42" s="97"/>
      <c r="HR42" s="97"/>
      <c r="HS42" s="97"/>
      <c r="HT42" s="97"/>
      <c r="HU42" s="97"/>
      <c r="HV42" s="97"/>
      <c r="HW42" s="97"/>
      <c r="HX42" s="97"/>
      <c r="HY42" s="97"/>
      <c r="HZ42" s="97"/>
      <c r="IA42" s="97"/>
      <c r="IB42" s="97"/>
      <c r="IC42" s="97"/>
      <c r="ID42" s="97"/>
      <c r="IE42" s="97"/>
      <c r="IF42" s="97"/>
      <c r="IG42" s="97"/>
      <c r="IH42" s="97"/>
      <c r="II42" s="97"/>
      <c r="IJ42" s="97"/>
      <c r="IK42" s="97"/>
      <c r="IL42" s="97"/>
      <c r="IM42" s="97"/>
      <c r="IN42" s="97"/>
      <c r="IO42" s="97"/>
      <c r="IP42" s="97"/>
    </row>
    <row r="43" spans="1:250" ht="60.75" customHeight="1">
      <c r="A43" s="118" t="str">
        <f>IF(OR(B43&lt;&gt;"",D43&lt;&gt;""),"["&amp;TEXT($B$2,"##")&amp;"-"&amp;TEXT(ROW()-20,"##")&amp;"]","")</f>
        <v>[User-23]</v>
      </c>
      <c r="B43" s="118" t="s">
        <v>170</v>
      </c>
      <c r="C43" s="118" t="s">
        <v>164</v>
      </c>
      <c r="D43" s="118" t="s">
        <v>169</v>
      </c>
      <c r="E43" s="118"/>
      <c r="F43" s="118" t="s">
        <v>41</v>
      </c>
      <c r="G43" s="118"/>
      <c r="H43" s="118"/>
      <c r="I43" s="118"/>
      <c r="J43" s="97"/>
      <c r="K43" s="97"/>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c r="BD43" s="97"/>
      <c r="BE43" s="97"/>
      <c r="BF43" s="97"/>
      <c r="BG43" s="97"/>
      <c r="BH43" s="97"/>
      <c r="BI43" s="97"/>
      <c r="BJ43" s="97"/>
      <c r="BK43" s="97"/>
      <c r="BL43" s="97"/>
      <c r="BM43" s="97"/>
      <c r="BN43" s="97"/>
      <c r="BO43" s="97"/>
      <c r="BP43" s="97"/>
      <c r="BQ43" s="97"/>
      <c r="BR43" s="97"/>
      <c r="BS43" s="97"/>
      <c r="BT43" s="97"/>
      <c r="BU43" s="97"/>
      <c r="BV43" s="97"/>
      <c r="BW43" s="97"/>
      <c r="BX43" s="97"/>
      <c r="BY43" s="97"/>
      <c r="BZ43" s="97"/>
      <c r="CA43" s="97"/>
      <c r="CB43" s="97"/>
      <c r="CC43" s="97"/>
      <c r="CD43" s="97"/>
      <c r="CE43" s="97"/>
      <c r="CF43" s="97"/>
      <c r="CG43" s="97"/>
      <c r="CH43" s="97"/>
      <c r="CI43" s="97"/>
      <c r="CJ43" s="97"/>
      <c r="CK43" s="97"/>
      <c r="CL43" s="97"/>
      <c r="CM43" s="97"/>
      <c r="CN43" s="97"/>
      <c r="CO43" s="97"/>
      <c r="CP43" s="97"/>
      <c r="CQ43" s="97"/>
      <c r="CR43" s="97"/>
      <c r="CS43" s="97"/>
      <c r="CT43" s="97"/>
      <c r="CU43" s="97"/>
      <c r="CV43" s="97"/>
      <c r="CW43" s="97"/>
      <c r="CX43" s="97"/>
      <c r="CY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DX43" s="97"/>
      <c r="DY43" s="97"/>
      <c r="DZ43" s="97"/>
      <c r="EA43" s="97"/>
      <c r="EB43" s="97"/>
      <c r="EC43" s="97"/>
      <c r="ED43" s="97"/>
      <c r="EE43" s="97"/>
      <c r="EF43" s="97"/>
      <c r="EG43" s="97"/>
      <c r="EH43" s="97"/>
      <c r="EI43" s="97"/>
      <c r="EJ43" s="97"/>
      <c r="EK43" s="97"/>
      <c r="EL43" s="97"/>
      <c r="EM43" s="97"/>
      <c r="EN43" s="97"/>
      <c r="EO43" s="97"/>
      <c r="EP43" s="97"/>
      <c r="EQ43" s="97"/>
      <c r="ER43" s="97"/>
      <c r="ES43" s="97"/>
      <c r="ET43" s="97"/>
      <c r="EU43" s="97"/>
      <c r="EV43" s="97"/>
      <c r="EW43" s="97"/>
      <c r="EX43" s="97"/>
      <c r="EY43" s="97"/>
      <c r="EZ43" s="97"/>
      <c r="FA43" s="97"/>
      <c r="FB43" s="97"/>
      <c r="FC43" s="97"/>
      <c r="FD43" s="97"/>
      <c r="FE43" s="97"/>
      <c r="FF43" s="97"/>
      <c r="FG43" s="97"/>
      <c r="FH43" s="97"/>
      <c r="FI43" s="97"/>
      <c r="FJ43" s="97"/>
      <c r="FK43" s="97"/>
      <c r="FL43" s="97"/>
      <c r="FM43" s="97"/>
      <c r="FN43" s="97"/>
      <c r="FO43" s="97"/>
      <c r="FP43" s="97"/>
      <c r="FQ43" s="97"/>
      <c r="FR43" s="97"/>
      <c r="FS43" s="97"/>
      <c r="FT43" s="97"/>
      <c r="FU43" s="97"/>
      <c r="FV43" s="97"/>
      <c r="FW43" s="97"/>
      <c r="FX43" s="97"/>
      <c r="FY43" s="97"/>
      <c r="FZ43" s="97"/>
      <c r="GA43" s="97"/>
      <c r="GB43" s="97"/>
      <c r="GC43" s="97"/>
      <c r="GD43" s="97"/>
      <c r="GE43" s="97"/>
      <c r="GF43" s="97"/>
      <c r="GG43" s="97"/>
      <c r="GH43" s="97"/>
      <c r="GI43" s="97"/>
      <c r="GJ43" s="97"/>
      <c r="GK43" s="97"/>
      <c r="GL43" s="97"/>
      <c r="GM43" s="97"/>
      <c r="GN43" s="97"/>
      <c r="GO43" s="97"/>
      <c r="GP43" s="97"/>
      <c r="GQ43" s="97"/>
      <c r="GR43" s="97"/>
      <c r="GS43" s="97"/>
      <c r="GT43" s="97"/>
      <c r="GU43" s="97"/>
      <c r="GV43" s="97"/>
      <c r="GW43" s="97"/>
      <c r="GX43" s="97"/>
      <c r="GY43" s="97"/>
      <c r="GZ43" s="97"/>
      <c r="HA43" s="97"/>
      <c r="HB43" s="97"/>
      <c r="HC43" s="97"/>
      <c r="HD43" s="97"/>
      <c r="HE43" s="97"/>
      <c r="HF43" s="97"/>
      <c r="HG43" s="97"/>
      <c r="HH43" s="97"/>
      <c r="HI43" s="97"/>
      <c r="HJ43" s="97"/>
      <c r="HK43" s="97"/>
      <c r="HL43" s="97"/>
      <c r="HM43" s="97"/>
      <c r="HN43" s="97"/>
      <c r="HO43" s="97"/>
      <c r="HP43" s="97"/>
      <c r="HQ43" s="97"/>
      <c r="HR43" s="97"/>
      <c r="HS43" s="97"/>
      <c r="HT43" s="97"/>
      <c r="HU43" s="97"/>
      <c r="HV43" s="97"/>
      <c r="HW43" s="97"/>
      <c r="HX43" s="97"/>
      <c r="HY43" s="97"/>
      <c r="HZ43" s="97"/>
      <c r="IA43" s="97"/>
      <c r="IB43" s="97"/>
      <c r="IC43" s="97"/>
      <c r="ID43" s="97"/>
      <c r="IE43" s="97"/>
      <c r="IF43" s="97"/>
      <c r="IG43" s="97"/>
      <c r="IH43" s="97"/>
      <c r="II43" s="97"/>
      <c r="IJ43" s="97"/>
      <c r="IK43" s="97"/>
      <c r="IL43" s="97"/>
      <c r="IM43" s="97"/>
      <c r="IN43" s="97"/>
      <c r="IO43" s="97"/>
      <c r="IP43" s="97"/>
    </row>
    <row r="44" spans="1:250" ht="71.25" customHeight="1">
      <c r="A44" s="118" t="str">
        <f>IF(OR(B44&lt;&gt;"",D44&lt;&gt;""),"["&amp;TEXT($B$2,"##")&amp;"-"&amp;TEXT(ROW()-20,"##")&amp;"]","")</f>
        <v>[User-24]</v>
      </c>
      <c r="B44" s="118" t="s">
        <v>171</v>
      </c>
      <c r="C44" s="118" t="s">
        <v>173</v>
      </c>
      <c r="D44" s="118" t="s">
        <v>210</v>
      </c>
      <c r="E44" s="118"/>
      <c r="F44" s="118" t="s">
        <v>41</v>
      </c>
      <c r="G44" s="118"/>
      <c r="H44" s="118"/>
      <c r="I44" s="118"/>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97"/>
      <c r="BI44" s="97"/>
      <c r="BJ44" s="97"/>
      <c r="BK44" s="97"/>
      <c r="BL44" s="97"/>
      <c r="BM44" s="97"/>
      <c r="BN44" s="97"/>
      <c r="BO44" s="97"/>
      <c r="BP44" s="97"/>
      <c r="BQ44" s="97"/>
      <c r="BR44" s="97"/>
      <c r="BS44" s="97"/>
      <c r="BT44" s="97"/>
      <c r="BU44" s="97"/>
      <c r="BV44" s="97"/>
      <c r="BW44" s="97"/>
      <c r="BX44" s="97"/>
      <c r="BY44" s="97"/>
      <c r="BZ44" s="97"/>
      <c r="CA44" s="97"/>
      <c r="CB44" s="97"/>
      <c r="CC44" s="97"/>
      <c r="CD44" s="97"/>
      <c r="CE44" s="97"/>
      <c r="CF44" s="97"/>
      <c r="CG44" s="97"/>
      <c r="CH44" s="97"/>
      <c r="CI44" s="97"/>
      <c r="CJ44" s="97"/>
      <c r="CK44" s="97"/>
      <c r="CL44" s="97"/>
      <c r="CM44" s="97"/>
      <c r="CN44" s="97"/>
      <c r="CO44" s="97"/>
      <c r="CP44" s="97"/>
      <c r="CQ44" s="97"/>
      <c r="CR44" s="97"/>
      <c r="CS44" s="97"/>
      <c r="CT44" s="97"/>
      <c r="CU44" s="97"/>
      <c r="CV44" s="97"/>
      <c r="CW44" s="97"/>
      <c r="CX44" s="97"/>
      <c r="CY44" s="97"/>
      <c r="CZ44" s="97"/>
      <c r="DA44" s="97"/>
      <c r="DB44" s="97"/>
      <c r="DC44" s="97"/>
      <c r="DD44" s="97"/>
      <c r="DE44" s="97"/>
      <c r="DF44" s="97"/>
      <c r="DG44" s="97"/>
      <c r="DH44" s="97"/>
      <c r="DI44" s="97"/>
      <c r="DJ44" s="97"/>
      <c r="DK44" s="97"/>
      <c r="DL44" s="97"/>
      <c r="DM44" s="97"/>
      <c r="DN44" s="97"/>
      <c r="DO44" s="97"/>
      <c r="DP44" s="97"/>
      <c r="DQ44" s="97"/>
      <c r="DR44" s="97"/>
      <c r="DS44" s="97"/>
      <c r="DT44" s="97"/>
      <c r="DU44" s="97"/>
      <c r="DV44" s="97"/>
      <c r="DW44" s="97"/>
      <c r="DX44" s="97"/>
      <c r="DY44" s="97"/>
      <c r="DZ44" s="97"/>
      <c r="EA44" s="97"/>
      <c r="EB44" s="97"/>
      <c r="EC44" s="97"/>
      <c r="ED44" s="97"/>
      <c r="EE44" s="97"/>
      <c r="EF44" s="97"/>
      <c r="EG44" s="97"/>
      <c r="EH44" s="97"/>
      <c r="EI44" s="97"/>
      <c r="EJ44" s="97"/>
      <c r="EK44" s="97"/>
      <c r="EL44" s="97"/>
      <c r="EM44" s="97"/>
      <c r="EN44" s="97"/>
      <c r="EO44" s="97"/>
      <c r="EP44" s="97"/>
      <c r="EQ44" s="97"/>
      <c r="ER44" s="97"/>
      <c r="ES44" s="97"/>
      <c r="ET44" s="97"/>
      <c r="EU44" s="97"/>
      <c r="EV44" s="97"/>
      <c r="EW44" s="97"/>
      <c r="EX44" s="97"/>
      <c r="EY44" s="97"/>
      <c r="EZ44" s="97"/>
      <c r="FA44" s="97"/>
      <c r="FB44" s="97"/>
      <c r="FC44" s="97"/>
      <c r="FD44" s="97"/>
      <c r="FE44" s="97"/>
      <c r="FF44" s="97"/>
      <c r="FG44" s="97"/>
      <c r="FH44" s="97"/>
      <c r="FI44" s="97"/>
      <c r="FJ44" s="97"/>
      <c r="FK44" s="97"/>
      <c r="FL44" s="97"/>
      <c r="FM44" s="97"/>
      <c r="FN44" s="97"/>
      <c r="FO44" s="97"/>
      <c r="FP44" s="97"/>
      <c r="FQ44" s="97"/>
      <c r="FR44" s="97"/>
      <c r="FS44" s="97"/>
      <c r="FT44" s="97"/>
      <c r="FU44" s="97"/>
      <c r="FV44" s="97"/>
      <c r="FW44" s="97"/>
      <c r="FX44" s="97"/>
      <c r="FY44" s="97"/>
      <c r="FZ44" s="97"/>
      <c r="GA44" s="97"/>
      <c r="GB44" s="97"/>
      <c r="GC44" s="97"/>
      <c r="GD44" s="97"/>
      <c r="GE44" s="97"/>
      <c r="GF44" s="97"/>
      <c r="GG44" s="97"/>
      <c r="GH44" s="97"/>
      <c r="GI44" s="97"/>
      <c r="GJ44" s="97"/>
      <c r="GK44" s="97"/>
      <c r="GL44" s="97"/>
      <c r="GM44" s="97"/>
      <c r="GN44" s="97"/>
      <c r="GO44" s="97"/>
      <c r="GP44" s="97"/>
      <c r="GQ44" s="97"/>
      <c r="GR44" s="97"/>
      <c r="GS44" s="97"/>
      <c r="GT44" s="97"/>
      <c r="GU44" s="97"/>
      <c r="GV44" s="97"/>
      <c r="GW44" s="97"/>
      <c r="GX44" s="97"/>
      <c r="GY44" s="97"/>
      <c r="GZ44" s="97"/>
      <c r="HA44" s="97"/>
      <c r="HB44" s="97"/>
      <c r="HC44" s="97"/>
      <c r="HD44" s="97"/>
      <c r="HE44" s="97"/>
      <c r="HF44" s="97"/>
      <c r="HG44" s="97"/>
      <c r="HH44" s="97"/>
      <c r="HI44" s="97"/>
      <c r="HJ44" s="97"/>
      <c r="HK44" s="97"/>
      <c r="HL44" s="97"/>
      <c r="HM44" s="97"/>
      <c r="HN44" s="97"/>
      <c r="HO44" s="97"/>
      <c r="HP44" s="97"/>
      <c r="HQ44" s="97"/>
      <c r="HR44" s="97"/>
      <c r="HS44" s="97"/>
      <c r="HT44" s="97"/>
      <c r="HU44" s="97"/>
      <c r="HV44" s="97"/>
      <c r="HW44" s="97"/>
      <c r="HX44" s="97"/>
      <c r="HY44" s="97"/>
      <c r="HZ44" s="97"/>
      <c r="IA44" s="97"/>
      <c r="IB44" s="97"/>
      <c r="IC44" s="97"/>
      <c r="ID44" s="97"/>
      <c r="IE44" s="97"/>
      <c r="IF44" s="97"/>
      <c r="IG44" s="97"/>
      <c r="IH44" s="97"/>
      <c r="II44" s="97"/>
      <c r="IJ44" s="97"/>
      <c r="IK44" s="97"/>
      <c r="IL44" s="97"/>
      <c r="IM44" s="97"/>
      <c r="IN44" s="97"/>
      <c r="IO44" s="97"/>
      <c r="IP44" s="97"/>
    </row>
    <row r="45" spans="1:250" ht="81.75" customHeight="1">
      <c r="A45" s="118" t="str">
        <f>IF(OR(B45&lt;&gt;"",D45&lt;&gt;""),"["&amp;TEXT($B$2,"##")&amp;"-"&amp;TEXT(ROW()-20,"##")&amp;"]","")</f>
        <v>[User-25]</v>
      </c>
      <c r="B45" s="125" t="s">
        <v>172</v>
      </c>
      <c r="C45" s="125" t="s">
        <v>174</v>
      </c>
      <c r="D45" s="125" t="s">
        <v>175</v>
      </c>
      <c r="E45" s="125"/>
      <c r="F45" s="125" t="s">
        <v>41</v>
      </c>
      <c r="G45" s="125"/>
      <c r="H45" s="125"/>
      <c r="I45" s="125"/>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c r="BO45" s="97"/>
      <c r="BP45" s="97"/>
      <c r="BQ45" s="97"/>
      <c r="BR45" s="97"/>
      <c r="BS45" s="97"/>
      <c r="BT45" s="97"/>
      <c r="BU45" s="97"/>
      <c r="BV45" s="97"/>
      <c r="BW45" s="97"/>
      <c r="BX45" s="97"/>
      <c r="BY45" s="97"/>
      <c r="BZ45" s="97"/>
      <c r="CA45" s="97"/>
      <c r="CB45" s="97"/>
      <c r="CC45" s="97"/>
      <c r="CD45" s="97"/>
      <c r="CE45" s="97"/>
      <c r="CF45" s="97"/>
      <c r="CG45" s="97"/>
      <c r="CH45" s="97"/>
      <c r="CI45" s="97"/>
      <c r="CJ45" s="97"/>
      <c r="CK45" s="97"/>
      <c r="CL45" s="97"/>
      <c r="CM45" s="97"/>
      <c r="CN45" s="97"/>
      <c r="CO45" s="97"/>
      <c r="CP45" s="97"/>
      <c r="CQ45" s="97"/>
      <c r="CR45" s="97"/>
      <c r="CS45" s="97"/>
      <c r="CT45" s="97"/>
      <c r="CU45" s="97"/>
      <c r="CV45" s="97"/>
      <c r="CW45" s="97"/>
      <c r="CX45" s="97"/>
      <c r="CY45" s="97"/>
      <c r="CZ45" s="97"/>
      <c r="DA45" s="97"/>
      <c r="DB45" s="97"/>
      <c r="DC45" s="97"/>
      <c r="DD45" s="97"/>
      <c r="DE45" s="97"/>
      <c r="DF45" s="97"/>
      <c r="DG45" s="97"/>
      <c r="DH45" s="97"/>
      <c r="DI45" s="97"/>
      <c r="DJ45" s="97"/>
      <c r="DK45" s="97"/>
      <c r="DL45" s="97"/>
      <c r="DM45" s="97"/>
      <c r="DN45" s="97"/>
      <c r="DO45" s="97"/>
      <c r="DP45" s="97"/>
      <c r="DQ45" s="97"/>
      <c r="DR45" s="97"/>
      <c r="DS45" s="97"/>
      <c r="DT45" s="97"/>
      <c r="DU45" s="97"/>
      <c r="DV45" s="97"/>
      <c r="DW45" s="97"/>
      <c r="DX45" s="97"/>
      <c r="DY45" s="97"/>
      <c r="DZ45" s="97"/>
      <c r="EA45" s="97"/>
      <c r="EB45" s="97"/>
      <c r="EC45" s="97"/>
      <c r="ED45" s="97"/>
      <c r="EE45" s="97"/>
      <c r="EF45" s="97"/>
      <c r="EG45" s="97"/>
      <c r="EH45" s="97"/>
      <c r="EI45" s="97"/>
      <c r="EJ45" s="97"/>
      <c r="EK45" s="97"/>
      <c r="EL45" s="97"/>
      <c r="EM45" s="97"/>
      <c r="EN45" s="97"/>
      <c r="EO45" s="97"/>
      <c r="EP45" s="97"/>
      <c r="EQ45" s="97"/>
      <c r="ER45" s="97"/>
      <c r="ES45" s="97"/>
      <c r="ET45" s="97"/>
      <c r="EU45" s="97"/>
      <c r="EV45" s="97"/>
      <c r="EW45" s="97"/>
      <c r="EX45" s="97"/>
      <c r="EY45" s="97"/>
      <c r="EZ45" s="97"/>
      <c r="FA45" s="97"/>
      <c r="FB45" s="97"/>
      <c r="FC45" s="97"/>
      <c r="FD45" s="97"/>
      <c r="FE45" s="97"/>
      <c r="FF45" s="97"/>
      <c r="FG45" s="97"/>
      <c r="FH45" s="97"/>
      <c r="FI45" s="97"/>
      <c r="FJ45" s="97"/>
      <c r="FK45" s="97"/>
      <c r="FL45" s="97"/>
      <c r="FM45" s="97"/>
      <c r="FN45" s="97"/>
      <c r="FO45" s="97"/>
      <c r="FP45" s="97"/>
      <c r="FQ45" s="97"/>
      <c r="FR45" s="97"/>
      <c r="FS45" s="97"/>
      <c r="FT45" s="97"/>
      <c r="FU45" s="97"/>
      <c r="FV45" s="97"/>
      <c r="FW45" s="97"/>
      <c r="FX45" s="97"/>
      <c r="FY45" s="97"/>
      <c r="FZ45" s="97"/>
      <c r="GA45" s="97"/>
      <c r="GB45" s="97"/>
      <c r="GC45" s="97"/>
      <c r="GD45" s="97"/>
      <c r="GE45" s="97"/>
      <c r="GF45" s="97"/>
      <c r="GG45" s="97"/>
      <c r="GH45" s="97"/>
      <c r="GI45" s="97"/>
      <c r="GJ45" s="97"/>
      <c r="GK45" s="97"/>
      <c r="GL45" s="97"/>
      <c r="GM45" s="97"/>
      <c r="GN45" s="97"/>
      <c r="GO45" s="97"/>
      <c r="GP45" s="97"/>
      <c r="GQ45" s="97"/>
      <c r="GR45" s="97"/>
      <c r="GS45" s="97"/>
      <c r="GT45" s="97"/>
      <c r="GU45" s="97"/>
      <c r="GV45" s="97"/>
      <c r="GW45" s="97"/>
      <c r="GX45" s="97"/>
      <c r="GY45" s="97"/>
      <c r="GZ45" s="97"/>
      <c r="HA45" s="97"/>
      <c r="HB45" s="97"/>
      <c r="HC45" s="97"/>
      <c r="HD45" s="97"/>
      <c r="HE45" s="97"/>
      <c r="HF45" s="97"/>
      <c r="HG45" s="97"/>
      <c r="HH45" s="97"/>
      <c r="HI45" s="97"/>
      <c r="HJ45" s="97"/>
      <c r="HK45" s="97"/>
      <c r="HL45" s="97"/>
      <c r="HM45" s="97"/>
      <c r="HN45" s="97"/>
      <c r="HO45" s="97"/>
      <c r="HP45" s="97"/>
      <c r="HQ45" s="97"/>
      <c r="HR45" s="97"/>
      <c r="HS45" s="97"/>
      <c r="HT45" s="97"/>
      <c r="HU45" s="97"/>
      <c r="HV45" s="97"/>
      <c r="HW45" s="97"/>
      <c r="HX45" s="97"/>
      <c r="HY45" s="97"/>
      <c r="HZ45" s="97"/>
      <c r="IA45" s="97"/>
      <c r="IB45" s="97"/>
      <c r="IC45" s="97"/>
      <c r="ID45" s="97"/>
      <c r="IE45" s="97"/>
      <c r="IF45" s="97"/>
      <c r="IG45" s="97"/>
      <c r="IH45" s="97"/>
      <c r="II45" s="97"/>
      <c r="IJ45" s="97"/>
      <c r="IK45" s="97"/>
      <c r="IL45" s="97"/>
      <c r="IM45" s="97"/>
      <c r="IN45" s="97"/>
      <c r="IO45" s="97"/>
      <c r="IP45" s="97"/>
    </row>
    <row r="46" spans="1:250" ht="81.75" customHeight="1">
      <c r="A46" s="122"/>
      <c r="B46" s="122" t="s">
        <v>176</v>
      </c>
      <c r="C46" s="122"/>
      <c r="D46" s="122"/>
      <c r="E46" s="122"/>
      <c r="F46" s="122"/>
      <c r="G46" s="122"/>
      <c r="H46" s="122"/>
      <c r="I46" s="122"/>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c r="BO46" s="97"/>
      <c r="BP46" s="97"/>
      <c r="BQ46" s="97"/>
      <c r="BR46" s="97"/>
      <c r="BS46" s="97"/>
      <c r="BT46" s="97"/>
      <c r="BU46" s="97"/>
      <c r="BV46" s="97"/>
      <c r="BW46" s="97"/>
      <c r="BX46" s="97"/>
      <c r="BY46" s="97"/>
      <c r="BZ46" s="97"/>
      <c r="CA46" s="97"/>
      <c r="CB46" s="97"/>
      <c r="CC46" s="97"/>
      <c r="CD46" s="97"/>
      <c r="CE46" s="97"/>
      <c r="CF46" s="97"/>
      <c r="CG46" s="97"/>
      <c r="CH46" s="97"/>
      <c r="CI46" s="97"/>
      <c r="CJ46" s="97"/>
      <c r="CK46" s="97"/>
      <c r="CL46" s="97"/>
      <c r="CM46" s="97"/>
      <c r="CN46" s="97"/>
      <c r="CO46" s="97"/>
      <c r="CP46" s="97"/>
      <c r="CQ46" s="97"/>
      <c r="CR46" s="97"/>
      <c r="CS46" s="97"/>
      <c r="CT46" s="97"/>
      <c r="CU46" s="97"/>
      <c r="CV46" s="97"/>
      <c r="CW46" s="97"/>
      <c r="CX46" s="97"/>
      <c r="CY46" s="97"/>
      <c r="CZ46" s="97"/>
      <c r="DA46" s="97"/>
      <c r="DB46" s="97"/>
      <c r="DC46" s="97"/>
      <c r="DD46" s="97"/>
      <c r="DE46" s="97"/>
      <c r="DF46" s="97"/>
      <c r="DG46" s="97"/>
      <c r="DH46" s="97"/>
      <c r="DI46" s="97"/>
      <c r="DJ46" s="97"/>
      <c r="DK46" s="97"/>
      <c r="DL46" s="97"/>
      <c r="DM46" s="97"/>
      <c r="DN46" s="97"/>
      <c r="DO46" s="97"/>
      <c r="DP46" s="97"/>
      <c r="DQ46" s="97"/>
      <c r="DR46" s="97"/>
      <c r="DS46" s="97"/>
      <c r="DT46" s="97"/>
      <c r="DU46" s="97"/>
      <c r="DV46" s="97"/>
      <c r="DW46" s="97"/>
      <c r="DX46" s="97"/>
      <c r="DY46" s="97"/>
      <c r="DZ46" s="97"/>
      <c r="EA46" s="97"/>
      <c r="EB46" s="97"/>
      <c r="EC46" s="97"/>
      <c r="ED46" s="97"/>
      <c r="EE46" s="97"/>
      <c r="EF46" s="97"/>
      <c r="EG46" s="97"/>
      <c r="EH46" s="97"/>
      <c r="EI46" s="97"/>
      <c r="EJ46" s="97"/>
      <c r="EK46" s="97"/>
      <c r="EL46" s="97"/>
      <c r="EM46" s="97"/>
      <c r="EN46" s="97"/>
      <c r="EO46" s="97"/>
      <c r="EP46" s="97"/>
      <c r="EQ46" s="97"/>
      <c r="ER46" s="97"/>
      <c r="ES46" s="97"/>
      <c r="ET46" s="97"/>
      <c r="EU46" s="97"/>
      <c r="EV46" s="97"/>
      <c r="EW46" s="97"/>
      <c r="EX46" s="97"/>
      <c r="EY46" s="97"/>
      <c r="EZ46" s="97"/>
      <c r="FA46" s="97"/>
      <c r="FB46" s="97"/>
      <c r="FC46" s="97"/>
      <c r="FD46" s="97"/>
      <c r="FE46" s="97"/>
      <c r="FF46" s="97"/>
      <c r="FG46" s="97"/>
      <c r="FH46" s="97"/>
      <c r="FI46" s="97"/>
      <c r="FJ46" s="97"/>
      <c r="FK46" s="97"/>
      <c r="FL46" s="97"/>
      <c r="FM46" s="97"/>
      <c r="FN46" s="97"/>
      <c r="FO46" s="97"/>
      <c r="FP46" s="97"/>
      <c r="FQ46" s="97"/>
      <c r="FR46" s="97"/>
      <c r="FS46" s="97"/>
      <c r="FT46" s="97"/>
      <c r="FU46" s="97"/>
      <c r="FV46" s="97"/>
      <c r="FW46" s="97"/>
      <c r="FX46" s="97"/>
      <c r="FY46" s="97"/>
      <c r="FZ46" s="97"/>
      <c r="GA46" s="97"/>
      <c r="GB46" s="97"/>
      <c r="GC46" s="97"/>
      <c r="GD46" s="97"/>
      <c r="GE46" s="97"/>
      <c r="GF46" s="97"/>
      <c r="GG46" s="97"/>
      <c r="GH46" s="97"/>
      <c r="GI46" s="97"/>
      <c r="GJ46" s="97"/>
      <c r="GK46" s="97"/>
      <c r="GL46" s="97"/>
      <c r="GM46" s="97"/>
      <c r="GN46" s="97"/>
      <c r="GO46" s="97"/>
      <c r="GP46" s="97"/>
      <c r="GQ46" s="97"/>
      <c r="GR46" s="97"/>
      <c r="GS46" s="97"/>
      <c r="GT46" s="97"/>
      <c r="GU46" s="97"/>
      <c r="GV46" s="97"/>
      <c r="GW46" s="97"/>
      <c r="GX46" s="97"/>
      <c r="GY46" s="97"/>
      <c r="GZ46" s="97"/>
      <c r="HA46" s="97"/>
      <c r="HB46" s="97"/>
      <c r="HC46" s="97"/>
      <c r="HD46" s="97"/>
      <c r="HE46" s="97"/>
      <c r="HF46" s="97"/>
      <c r="HG46" s="97"/>
      <c r="HH46" s="97"/>
      <c r="HI46" s="97"/>
      <c r="HJ46" s="97"/>
      <c r="HK46" s="97"/>
      <c r="HL46" s="97"/>
      <c r="HM46" s="97"/>
      <c r="HN46" s="97"/>
      <c r="HO46" s="97"/>
      <c r="HP46" s="97"/>
      <c r="HQ46" s="97"/>
      <c r="HR46" s="97"/>
      <c r="HS46" s="97"/>
      <c r="HT46" s="97"/>
      <c r="HU46" s="97"/>
      <c r="HV46" s="97"/>
      <c r="HW46" s="97"/>
      <c r="HX46" s="97"/>
      <c r="HY46" s="97"/>
      <c r="HZ46" s="97"/>
      <c r="IA46" s="97"/>
      <c r="IB46" s="97"/>
      <c r="IC46" s="97"/>
      <c r="ID46" s="97"/>
      <c r="IE46" s="97"/>
      <c r="IF46" s="97"/>
      <c r="IG46" s="97"/>
      <c r="IH46" s="97"/>
      <c r="II46" s="97"/>
      <c r="IJ46" s="97"/>
      <c r="IK46" s="97"/>
      <c r="IL46" s="97"/>
      <c r="IM46" s="97"/>
      <c r="IN46" s="97"/>
      <c r="IO46" s="97"/>
      <c r="IP46" s="97"/>
    </row>
    <row r="47" spans="1:250" ht="81.75" customHeight="1">
      <c r="A47" s="118" t="str">
        <f>IF(OR(B47&lt;&gt;"",D47&lt;&gt;""),"["&amp;TEXT($B$2,"##")&amp;"-"&amp;TEXT(ROW()-21,"##")&amp;"]","")</f>
        <v>[User-26]</v>
      </c>
      <c r="B47" s="118" t="s">
        <v>177</v>
      </c>
      <c r="C47" s="118" t="s">
        <v>178</v>
      </c>
      <c r="D47" s="118" t="s">
        <v>180</v>
      </c>
      <c r="E47"/>
      <c r="F47" s="118" t="s">
        <v>41</v>
      </c>
      <c r="G47"/>
      <c r="H47" s="121">
        <v>42834</v>
      </c>
      <c r="I4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c r="BD47" s="97"/>
      <c r="BE47" s="97"/>
      <c r="BF47" s="97"/>
      <c r="BG47" s="97"/>
      <c r="BH47" s="97"/>
      <c r="BI47" s="97"/>
      <c r="BJ47" s="97"/>
      <c r="BK47" s="97"/>
      <c r="BL47" s="97"/>
      <c r="BM47" s="97"/>
      <c r="BN47" s="97"/>
      <c r="BO47" s="97"/>
      <c r="BP47" s="97"/>
      <c r="BQ47" s="97"/>
      <c r="BR47" s="97"/>
      <c r="BS47" s="97"/>
      <c r="BT47" s="97"/>
      <c r="BU47" s="97"/>
      <c r="BV47" s="97"/>
      <c r="BW47" s="97"/>
      <c r="BX47" s="97"/>
      <c r="BY47" s="97"/>
      <c r="BZ47" s="97"/>
      <c r="CA47" s="97"/>
      <c r="CB47" s="97"/>
      <c r="CC47" s="97"/>
      <c r="CD47" s="97"/>
      <c r="CE47" s="97"/>
      <c r="CF47" s="97"/>
      <c r="CG47" s="97"/>
      <c r="CH47" s="97"/>
      <c r="CI47" s="97"/>
      <c r="CJ47" s="97"/>
      <c r="CK47" s="97"/>
      <c r="CL47" s="97"/>
      <c r="CM47" s="97"/>
      <c r="CN47" s="97"/>
      <c r="CO47" s="97"/>
      <c r="CP47" s="97"/>
      <c r="CQ47" s="97"/>
      <c r="CR47" s="97"/>
      <c r="CS47" s="97"/>
      <c r="CT47" s="97"/>
      <c r="CU47" s="97"/>
      <c r="CV47" s="97"/>
      <c r="CW47" s="97"/>
      <c r="CX47" s="97"/>
      <c r="CY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DX47" s="97"/>
      <c r="DY47" s="97"/>
      <c r="DZ47" s="97"/>
      <c r="EA47" s="97"/>
      <c r="EB47" s="97"/>
      <c r="EC47" s="97"/>
      <c r="ED47" s="97"/>
      <c r="EE47" s="97"/>
      <c r="EF47" s="97"/>
      <c r="EG47" s="97"/>
      <c r="EH47" s="97"/>
      <c r="EI47" s="97"/>
      <c r="EJ47" s="97"/>
      <c r="EK47" s="97"/>
      <c r="EL47" s="97"/>
      <c r="EM47" s="97"/>
      <c r="EN47" s="97"/>
      <c r="EO47" s="97"/>
      <c r="EP47" s="97"/>
      <c r="EQ47" s="97"/>
      <c r="ER47" s="97"/>
      <c r="ES47" s="97"/>
      <c r="ET47" s="97"/>
      <c r="EU47" s="97"/>
      <c r="EV47" s="97"/>
      <c r="EW47" s="97"/>
      <c r="EX47" s="97"/>
      <c r="EY47" s="97"/>
      <c r="EZ47" s="97"/>
      <c r="FA47" s="97"/>
      <c r="FB47" s="97"/>
      <c r="FC47" s="97"/>
      <c r="FD47" s="97"/>
      <c r="FE47" s="97"/>
      <c r="FF47" s="97"/>
      <c r="FG47" s="97"/>
      <c r="FH47" s="97"/>
      <c r="FI47" s="97"/>
      <c r="FJ47" s="97"/>
      <c r="FK47" s="97"/>
      <c r="FL47" s="97"/>
      <c r="FM47" s="97"/>
      <c r="FN47" s="97"/>
      <c r="FO47" s="97"/>
      <c r="FP47" s="97"/>
      <c r="FQ47" s="97"/>
      <c r="FR47" s="97"/>
      <c r="FS47" s="97"/>
      <c r="FT47" s="97"/>
      <c r="FU47" s="97"/>
      <c r="FV47" s="97"/>
      <c r="FW47" s="97"/>
      <c r="FX47" s="97"/>
      <c r="FY47" s="97"/>
      <c r="FZ47" s="97"/>
      <c r="GA47" s="97"/>
      <c r="GB47" s="97"/>
      <c r="GC47" s="97"/>
      <c r="GD47" s="97"/>
      <c r="GE47" s="97"/>
      <c r="GF47" s="97"/>
      <c r="GG47" s="97"/>
      <c r="GH47" s="97"/>
      <c r="GI47" s="97"/>
      <c r="GJ47" s="97"/>
      <c r="GK47" s="97"/>
      <c r="GL47" s="97"/>
      <c r="GM47" s="97"/>
      <c r="GN47" s="97"/>
      <c r="GO47" s="97"/>
      <c r="GP47" s="97"/>
      <c r="GQ47" s="97"/>
      <c r="GR47" s="97"/>
      <c r="GS47" s="97"/>
      <c r="GT47" s="97"/>
      <c r="GU47" s="97"/>
      <c r="GV47" s="97"/>
      <c r="GW47" s="97"/>
      <c r="GX47" s="97"/>
      <c r="GY47" s="97"/>
      <c r="GZ47" s="97"/>
      <c r="HA47" s="97"/>
      <c r="HB47" s="97"/>
      <c r="HC47" s="97"/>
      <c r="HD47" s="97"/>
      <c r="HE47" s="97"/>
      <c r="HF47" s="97"/>
      <c r="HG47" s="97"/>
      <c r="HH47" s="97"/>
      <c r="HI47" s="97"/>
      <c r="HJ47" s="97"/>
      <c r="HK47" s="97"/>
      <c r="HL47" s="97"/>
      <c r="HM47" s="97"/>
      <c r="HN47" s="97"/>
      <c r="HO47" s="97"/>
      <c r="HP47" s="97"/>
      <c r="HQ47" s="97"/>
      <c r="HR47" s="97"/>
      <c r="HS47" s="97"/>
      <c r="HT47" s="97"/>
      <c r="HU47" s="97"/>
      <c r="HV47" s="97"/>
      <c r="HW47" s="97"/>
      <c r="HX47" s="97"/>
      <c r="HY47" s="97"/>
      <c r="HZ47" s="97"/>
      <c r="IA47" s="97"/>
      <c r="IB47" s="97"/>
      <c r="IC47" s="97"/>
      <c r="ID47" s="97"/>
      <c r="IE47" s="97"/>
      <c r="IF47" s="97"/>
      <c r="IG47" s="97"/>
      <c r="IH47" s="97"/>
      <c r="II47" s="97"/>
      <c r="IJ47" s="97"/>
      <c r="IK47" s="97"/>
      <c r="IL47" s="97"/>
      <c r="IM47" s="97"/>
      <c r="IN47" s="97"/>
      <c r="IO47" s="97"/>
      <c r="IP47" s="97"/>
    </row>
    <row r="48" spans="1:250" ht="81.75" customHeight="1">
      <c r="A48" s="118" t="str">
        <f>IF(OR(B48&lt;&gt;"",D48&lt;&gt;""),"["&amp;TEXT($B$2,"##")&amp;"-"&amp;TEXT(ROW()-21,"##")&amp;"]","")</f>
        <v>[User-27]</v>
      </c>
      <c r="B48" s="118" t="s">
        <v>179</v>
      </c>
      <c r="C48" s="118" t="s">
        <v>178</v>
      </c>
      <c r="D48" s="118" t="s">
        <v>180</v>
      </c>
      <c r="E48"/>
      <c r="F48" s="118" t="s">
        <v>41</v>
      </c>
      <c r="G48"/>
      <c r="H48" s="121">
        <v>42834</v>
      </c>
      <c r="I48"/>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c r="BD48" s="97"/>
      <c r="BE48" s="97"/>
      <c r="BF48" s="97"/>
      <c r="BG48" s="97"/>
      <c r="BH48" s="97"/>
      <c r="BI48" s="97"/>
      <c r="BJ48" s="97"/>
      <c r="BK48" s="97"/>
      <c r="BL48" s="97"/>
      <c r="BM48" s="97"/>
      <c r="BN48" s="97"/>
      <c r="BO48" s="97"/>
      <c r="BP48" s="97"/>
      <c r="BQ48" s="97"/>
      <c r="BR48" s="97"/>
      <c r="BS48" s="97"/>
      <c r="BT48" s="97"/>
      <c r="BU48" s="97"/>
      <c r="BV48" s="97"/>
      <c r="BW48" s="97"/>
      <c r="BX48" s="97"/>
      <c r="BY48" s="97"/>
      <c r="BZ48" s="97"/>
      <c r="CA48" s="97"/>
      <c r="CB48" s="97"/>
      <c r="CC48" s="97"/>
      <c r="CD48" s="97"/>
      <c r="CE48" s="97"/>
      <c r="CF48" s="97"/>
      <c r="CG48" s="97"/>
      <c r="CH48" s="97"/>
      <c r="CI48" s="97"/>
      <c r="CJ48" s="97"/>
      <c r="CK48" s="97"/>
      <c r="CL48" s="97"/>
      <c r="CM48" s="97"/>
      <c r="CN48" s="97"/>
      <c r="CO48" s="97"/>
      <c r="CP48" s="97"/>
      <c r="CQ48" s="97"/>
      <c r="CR48" s="97"/>
      <c r="CS48" s="97"/>
      <c r="CT48" s="97"/>
      <c r="CU48" s="97"/>
      <c r="CV48" s="97"/>
      <c r="CW48" s="97"/>
      <c r="CX48" s="97"/>
      <c r="CY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DX48" s="97"/>
      <c r="DY48" s="97"/>
      <c r="DZ48" s="97"/>
      <c r="EA48" s="97"/>
      <c r="EB48" s="97"/>
      <c r="EC48" s="97"/>
      <c r="ED48" s="97"/>
      <c r="EE48" s="97"/>
      <c r="EF48" s="97"/>
      <c r="EG48" s="97"/>
      <c r="EH48" s="97"/>
      <c r="EI48" s="97"/>
      <c r="EJ48" s="97"/>
      <c r="EK48" s="97"/>
      <c r="EL48" s="97"/>
      <c r="EM48" s="97"/>
      <c r="EN48" s="97"/>
      <c r="EO48" s="97"/>
      <c r="EP48" s="97"/>
      <c r="EQ48" s="97"/>
      <c r="ER48" s="97"/>
      <c r="ES48" s="97"/>
      <c r="ET48" s="97"/>
      <c r="EU48" s="97"/>
      <c r="EV48" s="97"/>
      <c r="EW48" s="97"/>
      <c r="EX48" s="97"/>
      <c r="EY48" s="97"/>
      <c r="EZ48" s="97"/>
      <c r="FA48" s="97"/>
      <c r="FB48" s="97"/>
      <c r="FC48" s="97"/>
      <c r="FD48" s="97"/>
      <c r="FE48" s="97"/>
      <c r="FF48" s="97"/>
      <c r="FG48" s="97"/>
      <c r="FH48" s="97"/>
      <c r="FI48" s="97"/>
      <c r="FJ48" s="97"/>
      <c r="FK48" s="97"/>
      <c r="FL48" s="97"/>
      <c r="FM48" s="97"/>
      <c r="FN48" s="97"/>
      <c r="FO48" s="97"/>
      <c r="FP48" s="97"/>
      <c r="FQ48" s="97"/>
      <c r="FR48" s="97"/>
      <c r="FS48" s="97"/>
      <c r="FT48" s="97"/>
      <c r="FU48" s="97"/>
      <c r="FV48" s="97"/>
      <c r="FW48" s="97"/>
      <c r="FX48" s="97"/>
      <c r="FY48" s="97"/>
      <c r="FZ48" s="97"/>
      <c r="GA48" s="97"/>
      <c r="GB48" s="97"/>
      <c r="GC48" s="97"/>
      <c r="GD48" s="97"/>
      <c r="GE48" s="97"/>
      <c r="GF48" s="97"/>
      <c r="GG48" s="97"/>
      <c r="GH48" s="97"/>
      <c r="GI48" s="97"/>
      <c r="GJ48" s="97"/>
      <c r="GK48" s="97"/>
      <c r="GL48" s="97"/>
      <c r="GM48" s="97"/>
      <c r="GN48" s="97"/>
      <c r="GO48" s="97"/>
      <c r="GP48" s="97"/>
      <c r="GQ48" s="97"/>
      <c r="GR48" s="97"/>
      <c r="GS48" s="97"/>
      <c r="GT48" s="97"/>
      <c r="GU48" s="97"/>
      <c r="GV48" s="97"/>
      <c r="GW48" s="97"/>
      <c r="GX48" s="97"/>
      <c r="GY48" s="97"/>
      <c r="GZ48" s="97"/>
      <c r="HA48" s="97"/>
      <c r="HB48" s="97"/>
      <c r="HC48" s="97"/>
      <c r="HD48" s="97"/>
      <c r="HE48" s="97"/>
      <c r="HF48" s="97"/>
      <c r="HG48" s="97"/>
      <c r="HH48" s="97"/>
      <c r="HI48" s="97"/>
      <c r="HJ48" s="97"/>
      <c r="HK48" s="97"/>
      <c r="HL48" s="97"/>
      <c r="HM48" s="97"/>
      <c r="HN48" s="97"/>
      <c r="HO48" s="97"/>
      <c r="HP48" s="97"/>
      <c r="HQ48" s="97"/>
      <c r="HR48" s="97"/>
      <c r="HS48" s="97"/>
      <c r="HT48" s="97"/>
      <c r="HU48" s="97"/>
      <c r="HV48" s="97"/>
      <c r="HW48" s="97"/>
      <c r="HX48" s="97"/>
      <c r="HY48" s="97"/>
      <c r="HZ48" s="97"/>
      <c r="IA48" s="97"/>
      <c r="IB48" s="97"/>
      <c r="IC48" s="97"/>
      <c r="ID48" s="97"/>
      <c r="IE48" s="97"/>
      <c r="IF48" s="97"/>
      <c r="IG48" s="97"/>
      <c r="IH48" s="97"/>
      <c r="II48" s="97"/>
      <c r="IJ48" s="97"/>
      <c r="IK48" s="97"/>
      <c r="IL48" s="97"/>
      <c r="IM48" s="97"/>
      <c r="IN48" s="97"/>
      <c r="IO48" s="97"/>
      <c r="IP48" s="97"/>
    </row>
    <row r="49" spans="1:1025" ht="30.75" customHeight="1">
      <c r="A49" s="122"/>
      <c r="B49" s="122" t="s">
        <v>129</v>
      </c>
      <c r="C49" s="122"/>
      <c r="D49" s="122"/>
      <c r="E49" s="122"/>
      <c r="F49" s="122"/>
      <c r="G49" s="122"/>
      <c r="H49" s="122"/>
      <c r="I49" s="122"/>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c r="BD49" s="97"/>
      <c r="BE49" s="97"/>
      <c r="BF49" s="97"/>
      <c r="BG49" s="97"/>
      <c r="BH49" s="97"/>
      <c r="BI49" s="97"/>
      <c r="BJ49" s="97"/>
      <c r="BK49" s="97"/>
      <c r="BL49" s="97"/>
      <c r="BM49" s="97"/>
      <c r="BN49" s="97"/>
      <c r="BO49" s="97"/>
      <c r="BP49" s="97"/>
      <c r="BQ49" s="97"/>
      <c r="BR49" s="97"/>
      <c r="BS49" s="97"/>
      <c r="BT49" s="97"/>
      <c r="BU49" s="97"/>
      <c r="BV49" s="97"/>
      <c r="BW49" s="97"/>
      <c r="BX49" s="97"/>
      <c r="BY49" s="97"/>
      <c r="BZ49" s="97"/>
      <c r="CA49" s="97"/>
      <c r="CB49" s="97"/>
      <c r="CC49" s="97"/>
      <c r="CD49" s="97"/>
      <c r="CE49" s="97"/>
      <c r="CF49" s="97"/>
      <c r="CG49" s="97"/>
      <c r="CH49" s="97"/>
      <c r="CI49" s="97"/>
      <c r="CJ49" s="97"/>
      <c r="CK49" s="97"/>
      <c r="CL49" s="97"/>
      <c r="CM49" s="97"/>
      <c r="CN49" s="97"/>
      <c r="CO49" s="97"/>
      <c r="CP49" s="97"/>
      <c r="CQ49" s="97"/>
      <c r="CR49" s="97"/>
      <c r="CS49" s="97"/>
      <c r="CT49" s="97"/>
      <c r="CU49" s="97"/>
      <c r="CV49" s="97"/>
      <c r="CW49" s="97"/>
      <c r="CX49" s="97"/>
      <c r="CY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DX49" s="97"/>
      <c r="DY49" s="97"/>
      <c r="DZ49" s="97"/>
      <c r="EA49" s="97"/>
      <c r="EB49" s="97"/>
      <c r="EC49" s="97"/>
      <c r="ED49" s="97"/>
      <c r="EE49" s="97"/>
      <c r="EF49" s="97"/>
      <c r="EG49" s="97"/>
      <c r="EH49" s="97"/>
      <c r="EI49" s="97"/>
      <c r="EJ49" s="97"/>
      <c r="EK49" s="97"/>
      <c r="EL49" s="97"/>
      <c r="EM49" s="97"/>
      <c r="EN49" s="97"/>
      <c r="EO49" s="97"/>
      <c r="EP49" s="97"/>
      <c r="EQ49" s="97"/>
      <c r="ER49" s="97"/>
      <c r="ES49" s="97"/>
      <c r="ET49" s="97"/>
      <c r="EU49" s="97"/>
      <c r="EV49" s="97"/>
      <c r="EW49" s="97"/>
      <c r="EX49" s="97"/>
      <c r="EY49" s="97"/>
      <c r="EZ49" s="97"/>
      <c r="FA49" s="97"/>
      <c r="FB49" s="97"/>
      <c r="FC49" s="97"/>
      <c r="FD49" s="97"/>
      <c r="FE49" s="97"/>
      <c r="FF49" s="97"/>
      <c r="FG49" s="97"/>
      <c r="FH49" s="97"/>
      <c r="FI49" s="97"/>
      <c r="FJ49" s="97"/>
      <c r="FK49" s="97"/>
      <c r="FL49" s="97"/>
      <c r="FM49" s="97"/>
      <c r="FN49" s="97"/>
      <c r="FO49" s="97"/>
      <c r="FP49" s="97"/>
      <c r="FQ49" s="97"/>
      <c r="FR49" s="97"/>
      <c r="FS49" s="97"/>
      <c r="FT49" s="97"/>
      <c r="FU49" s="97"/>
      <c r="FV49" s="97"/>
      <c r="FW49" s="97"/>
      <c r="FX49" s="97"/>
      <c r="FY49" s="97"/>
      <c r="FZ49" s="97"/>
      <c r="GA49" s="97"/>
      <c r="GB49" s="97"/>
      <c r="GC49" s="97"/>
      <c r="GD49" s="97"/>
      <c r="GE49" s="97"/>
      <c r="GF49" s="97"/>
      <c r="GG49" s="97"/>
      <c r="GH49" s="97"/>
      <c r="GI49" s="97"/>
      <c r="GJ49" s="97"/>
      <c r="GK49" s="97"/>
      <c r="GL49" s="97"/>
      <c r="GM49" s="97"/>
      <c r="GN49" s="97"/>
      <c r="GO49" s="97"/>
      <c r="GP49" s="97"/>
      <c r="GQ49" s="97"/>
      <c r="GR49" s="97"/>
      <c r="GS49" s="97"/>
      <c r="GT49" s="97"/>
      <c r="GU49" s="97"/>
      <c r="GV49" s="97"/>
      <c r="GW49" s="97"/>
      <c r="GX49" s="97"/>
      <c r="GY49" s="97"/>
      <c r="GZ49" s="97"/>
      <c r="HA49" s="97"/>
      <c r="HB49" s="97"/>
      <c r="HC49" s="97"/>
      <c r="HD49" s="97"/>
      <c r="HE49" s="97"/>
      <c r="HF49" s="97"/>
      <c r="HG49" s="97"/>
      <c r="HH49" s="97"/>
      <c r="HI49" s="97"/>
      <c r="HJ49" s="97"/>
      <c r="HK49" s="97"/>
      <c r="HL49" s="97"/>
      <c r="HM49" s="97"/>
      <c r="HN49" s="97"/>
      <c r="HO49" s="97"/>
      <c r="HP49" s="97"/>
      <c r="HQ49" s="97"/>
      <c r="HR49" s="97"/>
      <c r="HS49" s="97"/>
      <c r="HT49" s="97"/>
      <c r="HU49" s="97"/>
      <c r="HV49" s="97"/>
      <c r="HW49" s="97"/>
      <c r="HX49" s="97"/>
      <c r="HY49" s="97"/>
      <c r="HZ49" s="97"/>
      <c r="IA49" s="97"/>
      <c r="IB49" s="97"/>
      <c r="IC49" s="97"/>
      <c r="ID49" s="97"/>
      <c r="IE49" s="97"/>
      <c r="IF49" s="97"/>
      <c r="IG49" s="97"/>
      <c r="IH49" s="97"/>
      <c r="II49" s="97"/>
      <c r="IJ49" s="97"/>
      <c r="IK49" s="97"/>
      <c r="IL49" s="97"/>
      <c r="IM49" s="97"/>
      <c r="IN49" s="97"/>
      <c r="IO49" s="97"/>
      <c r="IP49" s="97"/>
    </row>
    <row r="50" spans="1:1025" ht="14.25" customHeight="1">
      <c r="A50" s="118" t="str">
        <f>"ID-" &amp; (COUNTA(A$9:A49)+1)</f>
        <v>ID-29</v>
      </c>
      <c r="B50" s="118" t="s">
        <v>130</v>
      </c>
      <c r="C50" s="118" t="s">
        <v>131</v>
      </c>
      <c r="D50" s="118" t="s">
        <v>132</v>
      </c>
      <c r="E50" s="118"/>
      <c r="F50" s="118"/>
      <c r="G50" s="118"/>
      <c r="H50" s="118"/>
      <c r="I50" s="118" t="s">
        <v>133</v>
      </c>
    </row>
    <row r="51" spans="1:1025" ht="14.25" customHeight="1">
      <c r="A51" s="118" t="str">
        <f>"ID-" &amp; (COUNTA(A$9:A50)+1)</f>
        <v>ID-30</v>
      </c>
      <c r="B51" s="118" t="s">
        <v>134</v>
      </c>
      <c r="C51" s="118" t="s">
        <v>135</v>
      </c>
      <c r="D51" s="118" t="s">
        <v>159</v>
      </c>
      <c r="E51" s="118"/>
      <c r="F51" s="118"/>
      <c r="G51" s="118"/>
      <c r="H51" s="118"/>
      <c r="I51" s="118" t="s">
        <v>133</v>
      </c>
    </row>
    <row r="52" spans="1:1025" ht="14.25" customHeight="1">
      <c r="A52" s="118" t="str">
        <f>"ID-" &amp; (COUNTA(A$9:A51)+1)</f>
        <v>ID-31</v>
      </c>
      <c r="B52" s="118" t="s">
        <v>136</v>
      </c>
      <c r="C52" s="118" t="s">
        <v>137</v>
      </c>
      <c r="D52" s="118" t="s">
        <v>160</v>
      </c>
      <c r="E52" s="118"/>
      <c r="F52" s="118"/>
      <c r="G52" s="118"/>
      <c r="H52" s="118"/>
      <c r="I52" s="118" t="s">
        <v>133</v>
      </c>
    </row>
    <row r="53" spans="1:1025" ht="14.25" customHeight="1">
      <c r="A53" s="118" t="str">
        <f>"ID-" &amp; (COUNTA(A$9:A52)+1)</f>
        <v>ID-32</v>
      </c>
      <c r="B53" s="118" t="s">
        <v>138</v>
      </c>
      <c r="C53" s="118" t="s">
        <v>139</v>
      </c>
      <c r="D53" s="118" t="s">
        <v>161</v>
      </c>
      <c r="E53" s="118"/>
      <c r="F53" s="118"/>
      <c r="G53" s="118"/>
      <c r="H53" s="118"/>
      <c r="I53" s="118" t="s">
        <v>133</v>
      </c>
    </row>
    <row r="54" spans="1:1025" ht="14.25" customHeight="1">
      <c r="A54" s="118" t="str">
        <f>"ID-" &amp; (COUNTA(A$9:A53)+1)</f>
        <v>ID-33</v>
      </c>
      <c r="B54" s="118" t="s">
        <v>140</v>
      </c>
      <c r="C54" s="118" t="s">
        <v>141</v>
      </c>
      <c r="D54" s="118" t="s">
        <v>142</v>
      </c>
      <c r="E54" s="118"/>
      <c r="F54" s="118"/>
      <c r="G54" s="118"/>
      <c r="H54" s="118"/>
      <c r="I54" s="118" t="s">
        <v>133</v>
      </c>
    </row>
    <row r="55" spans="1:1025" ht="14.25" customHeight="1">
      <c r="A55" s="118" t="str">
        <f>"ID-" &amp; (COUNTA(A$9:A54)+1)</f>
        <v>ID-34</v>
      </c>
      <c r="B55" s="118" t="s">
        <v>143</v>
      </c>
      <c r="C55" s="118" t="s">
        <v>144</v>
      </c>
      <c r="D55" s="118" t="s">
        <v>145</v>
      </c>
      <c r="E55" s="118"/>
      <c r="F55" s="118"/>
      <c r="G55" s="118"/>
      <c r="H55" s="118"/>
      <c r="I55" s="118" t="s">
        <v>133</v>
      </c>
    </row>
    <row r="56" spans="1:1025" ht="14.25" customHeight="1">
      <c r="E56" s="92"/>
      <c r="H56" s="8"/>
    </row>
    <row r="57" spans="1:1025" ht="14.25" customHeight="1">
      <c r="E57" s="92"/>
      <c r="H57" s="8"/>
    </row>
    <row r="58" spans="1:1025" ht="14.25" customHeight="1"/>
    <row r="59" spans="1:1025" ht="14.25" customHeight="1"/>
    <row r="60" spans="1:1025" ht="14.25" customHeight="1"/>
    <row r="61" spans="1:1025" ht="14.25" customHeight="1">
      <c r="J61" s="8"/>
      <c r="AMG61"/>
      <c r="AMH61"/>
      <c r="AMI61"/>
      <c r="AMJ61"/>
      <c r="AMK61"/>
    </row>
    <row r="62" spans="1:1025" ht="14.25" customHeight="1">
      <c r="J62" s="8"/>
      <c r="AMG62"/>
      <c r="AMH62"/>
      <c r="AMI62"/>
      <c r="AMJ62"/>
      <c r="AMK62"/>
    </row>
  </sheetData>
  <mergeCells count="5">
    <mergeCell ref="B2:G2"/>
    <mergeCell ref="B3:G3"/>
    <mergeCell ref="B4:G4"/>
    <mergeCell ref="E5:G5"/>
    <mergeCell ref="E6:G6"/>
  </mergeCells>
  <dataValidations count="3">
    <dataValidation type="list" allowBlank="1" showInputMessage="1" showErrorMessage="1" sqref="G1:G9 F12 F14:F15 F17:F18 F20:F21 F23:F24 F26:F27 F29:F30 F32:F38 F40:F41 F43:F45 F47:F48">
      <formula1>$H$2:$H$5</formula1>
      <formula2>0</formula2>
    </dataValidation>
    <dataValidation type="list" allowBlank="1" showErrorMessage="1" sqref="G12 G14:G15 G17:G18 G20:G21 G23:G24 G26:G27 G29:G30">
      <formula1>$J$2:$J$6</formula1>
      <formula2>0</formula2>
    </dataValidation>
    <dataValidation type="list" allowBlank="1" showInputMessage="1" showErrorMessage="1" sqref="E50:I55">
      <formula1>"OK,NG,N/A"</formula1>
      <formula2>0</formula2>
    </dataValidation>
  </dataValidations>
  <hyperlinks>
    <hyperlink ref="A1" location="'Test Report'!A1" display="Back to Test Report"/>
  </hyperlinks>
  <pageMargins left="0.7" right="0.7" top="0.75" bottom="0.75" header="0.51180555555555496" footer="0.51180555555555496"/>
  <pageSetup firstPageNumber="0"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75"/>
  <sheetViews>
    <sheetView zoomScaleNormal="100" workbookViewId="0">
      <selection activeCell="D20" sqref="D20"/>
    </sheetView>
  </sheetViews>
  <sheetFormatPr defaultRowHeight="14.25"/>
  <cols>
    <col min="1" max="1" width="19.5" style="8"/>
    <col min="2" max="2" width="45.25" style="8"/>
    <col min="3" max="3" width="35.5" style="8"/>
    <col min="4" max="4" width="32.875" style="8"/>
    <col min="5" max="5" width="16.25" style="8"/>
    <col min="6" max="6" width="9.625" style="8"/>
    <col min="7" max="7" width="8" style="8"/>
    <col min="8" max="8" width="16.25" style="91"/>
    <col min="9" max="9" width="16.25" style="8"/>
    <col min="10" max="10" width="0" style="92" hidden="1"/>
    <col min="11" max="16" width="16.25" style="8"/>
    <col min="17" max="17" width="0" style="8" hidden="1"/>
    <col min="18" max="1025" width="16.25" style="8"/>
  </cols>
  <sheetData>
    <row r="1" spans="1:10" s="123" customFormat="1">
      <c r="A1" s="93" t="s">
        <v>146</v>
      </c>
      <c r="B1" s="94"/>
      <c r="C1" s="94"/>
      <c r="D1" s="94"/>
      <c r="E1" s="94"/>
      <c r="F1" s="94"/>
      <c r="G1" s="95"/>
    </row>
    <row r="2" spans="1:10" ht="14.25" customHeight="1">
      <c r="A2" s="98" t="s">
        <v>52</v>
      </c>
      <c r="B2" s="139" t="s">
        <v>168</v>
      </c>
      <c r="C2" s="139"/>
      <c r="D2" s="139"/>
      <c r="E2" s="139"/>
      <c r="F2" s="139"/>
      <c r="G2" s="139"/>
      <c r="J2" s="97" t="s">
        <v>41</v>
      </c>
    </row>
    <row r="3" spans="1:10" ht="15" customHeight="1">
      <c r="A3" s="100" t="s">
        <v>147</v>
      </c>
      <c r="B3" s="139" t="s">
        <v>148</v>
      </c>
      <c r="C3" s="139"/>
      <c r="D3" s="139"/>
      <c r="E3" s="139"/>
      <c r="F3" s="139"/>
      <c r="G3" s="139"/>
      <c r="J3" s="97" t="s">
        <v>42</v>
      </c>
    </row>
    <row r="4" spans="1:10" ht="14.25" customHeight="1">
      <c r="A4" s="98" t="s">
        <v>149</v>
      </c>
      <c r="B4" s="140" t="s">
        <v>4</v>
      </c>
      <c r="C4" s="140"/>
      <c r="D4" s="140"/>
      <c r="E4" s="140"/>
      <c r="F4" s="140"/>
      <c r="G4" s="140"/>
      <c r="J4" s="101"/>
    </row>
    <row r="5" spans="1:10" ht="14.25" customHeight="1">
      <c r="A5" s="102" t="s">
        <v>41</v>
      </c>
      <c r="B5" s="103" t="s">
        <v>42</v>
      </c>
      <c r="C5" s="103" t="s">
        <v>150</v>
      </c>
      <c r="D5" s="104" t="s">
        <v>44</v>
      </c>
      <c r="E5" s="141" t="s">
        <v>151</v>
      </c>
      <c r="F5" s="141"/>
      <c r="G5" s="141"/>
      <c r="J5" s="97" t="s">
        <v>57</v>
      </c>
    </row>
    <row r="6" spans="1:10">
      <c r="A6" s="106">
        <f>COUNTIF(F11:G243,"Pass")</f>
        <v>6</v>
      </c>
      <c r="B6" s="107">
        <f>COUNTIF(F11:G690,"Fail")</f>
        <v>3</v>
      </c>
      <c r="C6" s="107">
        <f>E6-D6-B6-A6</f>
        <v>9</v>
      </c>
      <c r="D6" s="108">
        <f>COUNTIF(F11:G690,"N/A")</f>
        <v>0</v>
      </c>
      <c r="E6" s="142">
        <f>COUNTA(A11:A247)*2</f>
        <v>18</v>
      </c>
      <c r="F6" s="142"/>
      <c r="G6" s="142"/>
      <c r="J6" s="97" t="s">
        <v>44</v>
      </c>
    </row>
    <row r="7" spans="1:10">
      <c r="A7" s="110"/>
      <c r="B7" s="110"/>
      <c r="C7" s="110"/>
      <c r="D7" s="110"/>
      <c r="E7" s="111"/>
      <c r="F7" s="111"/>
      <c r="G7" s="111"/>
      <c r="J7" s="97"/>
    </row>
    <row r="8" spans="1:10">
      <c r="A8" s="110"/>
      <c r="B8" s="110"/>
      <c r="C8" s="110"/>
      <c r="D8" s="110"/>
      <c r="E8" s="111"/>
      <c r="F8" s="111"/>
      <c r="G8" s="111"/>
      <c r="J8" s="97"/>
    </row>
    <row r="10" spans="1:10" ht="51.75" customHeight="1">
      <c r="A10" s="113" t="s">
        <v>58</v>
      </c>
      <c r="B10" s="113" t="s">
        <v>152</v>
      </c>
      <c r="C10" s="113" t="s">
        <v>153</v>
      </c>
      <c r="D10" s="113" t="s">
        <v>61</v>
      </c>
      <c r="E10" s="114" t="s">
        <v>154</v>
      </c>
      <c r="F10" s="114" t="s">
        <v>155</v>
      </c>
      <c r="G10" s="114" t="s">
        <v>156</v>
      </c>
      <c r="H10" s="114" t="s">
        <v>157</v>
      </c>
      <c r="I10" s="113" t="s">
        <v>66</v>
      </c>
    </row>
    <row r="11" spans="1:10" ht="87" customHeight="1">
      <c r="A11" s="118" t="str">
        <f>IF(OR(B11&lt;&gt;"",D11&lt;&gt;""),"["&amp;TEXT($B$2,"##")&amp;"-"&amp;TEXT(ROW()-10,"##")&amp;"]","")</f>
        <v>[Admin-1]</v>
      </c>
      <c r="B11" s="118" t="s">
        <v>183</v>
      </c>
      <c r="C11" s="118" t="s">
        <v>165</v>
      </c>
      <c r="D11" s="118" t="s">
        <v>166</v>
      </c>
      <c r="E11" s="118"/>
      <c r="F11" s="118" t="s">
        <v>42</v>
      </c>
      <c r="G11" s="118"/>
      <c r="H11" s="119">
        <v>42838</v>
      </c>
      <c r="I11" s="118"/>
    </row>
    <row r="12" spans="1:10" s="124" customFormat="1" ht="78" customHeight="1">
      <c r="A12" s="118" t="str">
        <f>IF(OR(B12&lt;&gt;"",D12&lt;&gt;""),"["&amp;TEXT($B$2,"##")&amp;"-"&amp;TEXT(ROW()-10,"##")&amp;"]","")</f>
        <v>[Admin-2]</v>
      </c>
      <c r="B12" s="118" t="s">
        <v>184</v>
      </c>
      <c r="C12" s="118" t="s">
        <v>167</v>
      </c>
      <c r="D12" s="118" t="s">
        <v>187</v>
      </c>
      <c r="E12" s="118"/>
      <c r="F12" s="118" t="s">
        <v>42</v>
      </c>
      <c r="G12" s="118"/>
      <c r="H12" s="119">
        <v>42838</v>
      </c>
      <c r="I12" s="118"/>
    </row>
    <row r="13" spans="1:10" ht="87.75" customHeight="1">
      <c r="A13" s="118" t="str">
        <f>IF(OR(B13&lt;&gt;"",D13&lt;&gt;""),"["&amp;TEXT($B$2,"##")&amp;"-"&amp;TEXT(ROW()-10,"##")&amp;"]","")</f>
        <v>[Admin-3]</v>
      </c>
      <c r="B13" s="118" t="s">
        <v>182</v>
      </c>
      <c r="C13" s="118" t="s">
        <v>185</v>
      </c>
      <c r="D13" s="118" t="s">
        <v>188</v>
      </c>
      <c r="E13" s="118"/>
      <c r="F13" s="118" t="s">
        <v>41</v>
      </c>
      <c r="G13" s="118"/>
      <c r="H13" s="119">
        <v>42838</v>
      </c>
      <c r="I13" s="118"/>
    </row>
    <row r="14" spans="1:10" ht="87" customHeight="1">
      <c r="A14" s="118" t="str">
        <f>IF(OR(B14&lt;&gt;"",D14&lt;&gt;""),"["&amp;TEXT($B$2,"##")&amp;"-"&amp;TEXT(ROW()-10,"##")&amp;"]","")</f>
        <v>[Admin-4]</v>
      </c>
      <c r="B14" s="118" t="s">
        <v>181</v>
      </c>
      <c r="C14" s="118" t="s">
        <v>186</v>
      </c>
      <c r="D14" s="118" t="s">
        <v>189</v>
      </c>
      <c r="E14" s="118"/>
      <c r="F14" s="118" t="s">
        <v>42</v>
      </c>
      <c r="G14" s="118"/>
      <c r="H14" s="119"/>
      <c r="I14" s="118"/>
    </row>
    <row r="15" spans="1:10" ht="50.25" customHeight="1">
      <c r="A15" s="115"/>
      <c r="B15" s="115" t="s">
        <v>196</v>
      </c>
      <c r="C15" s="116"/>
      <c r="D15" s="116"/>
      <c r="E15" s="116"/>
      <c r="F15" s="116"/>
      <c r="G15" s="116"/>
      <c r="H15" s="116"/>
      <c r="I15" s="117"/>
    </row>
    <row r="16" spans="1:10" ht="57.75" customHeight="1">
      <c r="A16" s="118" t="str">
        <f>IF(OR(B16&lt;&gt;"",D16&lt;&gt;""),"["&amp;TEXT($B$2,"##")&amp;"-"&amp;TEXT(ROW()-11,"##")&amp;"]","")</f>
        <v>[Admin-5]</v>
      </c>
      <c r="B16" s="118" t="s">
        <v>190</v>
      </c>
      <c r="C16" s="118" t="s">
        <v>194</v>
      </c>
      <c r="D16" s="118" t="s">
        <v>191</v>
      </c>
      <c r="E16"/>
      <c r="F16" s="118" t="s">
        <v>41</v>
      </c>
      <c r="G16"/>
      <c r="H16" s="121">
        <v>42834</v>
      </c>
      <c r="I16"/>
    </row>
    <row r="17" spans="1:1025" ht="63" customHeight="1">
      <c r="A17" s="118" t="str">
        <f>IF(OR(B17&lt;&gt;"",D17&lt;&gt;""),"["&amp;TEXT($B$2,"##")&amp;"-"&amp;TEXT(ROW()-11,"##")&amp;"]","")</f>
        <v>[Admin-6]</v>
      </c>
      <c r="B17" s="118" t="s">
        <v>192</v>
      </c>
      <c r="C17" s="118" t="s">
        <v>193</v>
      </c>
      <c r="D17" s="118" t="s">
        <v>120</v>
      </c>
      <c r="E17" s="118"/>
      <c r="F17" s="118" t="s">
        <v>41</v>
      </c>
      <c r="G17" s="118"/>
      <c r="H17" s="119">
        <v>42834</v>
      </c>
      <c r="I17"/>
    </row>
    <row r="18" spans="1:1025" ht="69" customHeight="1">
      <c r="A18" s="122"/>
      <c r="B18" s="122" t="s">
        <v>197</v>
      </c>
      <c r="C18" s="122"/>
      <c r="D18" s="122"/>
      <c r="E18" s="122"/>
      <c r="F18" s="122"/>
      <c r="G18" s="122"/>
      <c r="H18" s="122"/>
      <c r="I18" s="122"/>
    </row>
    <row r="19" spans="1:1025" ht="75.75" customHeight="1">
      <c r="A19" s="118" t="str">
        <f>IF(OR(B19&lt;&gt;"",D19&lt;&gt;""),"["&amp;TEXT($B$2,"##")&amp;"-"&amp;TEXT(ROW()-12,"##")&amp;"]","")</f>
        <v>[Admin-7]</v>
      </c>
      <c r="B19" s="118" t="s">
        <v>213</v>
      </c>
      <c r="C19" s="118" t="s">
        <v>198</v>
      </c>
      <c r="D19" s="118" t="s">
        <v>200</v>
      </c>
      <c r="E19" s="118"/>
      <c r="F19" s="118" t="s">
        <v>41</v>
      </c>
      <c r="G19" s="118"/>
      <c r="H19" s="119">
        <v>42834</v>
      </c>
      <c r="I19" s="118"/>
    </row>
    <row r="20" spans="1:1025" s="8" customFormat="1" ht="76.5" customHeight="1">
      <c r="A20" s="118" t="str">
        <f>IF(OR(B20&lt;&gt;"",D20&lt;&gt;""),"["&amp;TEXT($B$2,"##")&amp;"-"&amp;TEXT(ROW()-12,"##")&amp;"]","")</f>
        <v>[Admin-8]</v>
      </c>
      <c r="B20" s="118" t="s">
        <v>214</v>
      </c>
      <c r="C20" s="118" t="s">
        <v>199</v>
      </c>
      <c r="D20" s="118" t="s">
        <v>215</v>
      </c>
      <c r="E20" s="118"/>
      <c r="F20" s="118" t="s">
        <v>41</v>
      </c>
      <c r="G20" s="118"/>
      <c r="H20" s="119">
        <v>42834</v>
      </c>
      <c r="I20" s="118"/>
    </row>
    <row r="21" spans="1:1025" ht="43.5" customHeight="1">
      <c r="A21" s="122"/>
      <c r="B21" s="122" t="s">
        <v>195</v>
      </c>
      <c r="C21" s="122"/>
      <c r="D21" s="122"/>
      <c r="E21" s="122"/>
      <c r="F21" s="122"/>
      <c r="G21" s="122"/>
      <c r="H21" s="122"/>
      <c r="I21" s="122"/>
    </row>
    <row r="22" spans="1:1025" ht="53.25" customHeight="1">
      <c r="A22" s="118" t="str">
        <f>IF(OR(B22&lt;&gt;"",D22&lt;&gt;""),"["&amp;TEXT($B$2,"##")&amp;"-"&amp;TEXT(ROW()-10,"##")&amp;"]","")</f>
        <v>[Admin-12]</v>
      </c>
      <c r="B22" s="118" t="s">
        <v>201</v>
      </c>
      <c r="C22" s="118" t="s">
        <v>202</v>
      </c>
      <c r="D22" s="118" t="s">
        <v>203</v>
      </c>
      <c r="E22" s="118"/>
      <c r="F22" s="118" t="s">
        <v>41</v>
      </c>
      <c r="G22"/>
      <c r="H22" s="121">
        <v>42834</v>
      </c>
      <c r="I22"/>
    </row>
    <row r="23" spans="1:1025" ht="14.25" customHeight="1"/>
    <row r="24" spans="1:1025" ht="14.25" customHeight="1"/>
    <row r="25" spans="1:1025" ht="14.25" customHeight="1">
      <c r="J25" s="8"/>
      <c r="AMC25"/>
      <c r="AMD25"/>
      <c r="AME25"/>
      <c r="AMF25"/>
      <c r="AMG25"/>
      <c r="AMH25"/>
      <c r="AMI25"/>
      <c r="AMJ25"/>
      <c r="AMK25"/>
    </row>
    <row r="26" spans="1:1025" ht="14.25" customHeight="1">
      <c r="J26" s="8"/>
      <c r="AMC26"/>
      <c r="AMD26"/>
      <c r="AME26"/>
      <c r="AMF26"/>
      <c r="AMG26"/>
      <c r="AMH26"/>
      <c r="AMI26"/>
      <c r="AMJ26"/>
      <c r="AMK26"/>
    </row>
    <row r="27" spans="1:1025" ht="14.25" customHeight="1">
      <c r="J27" s="8"/>
      <c r="AMC27"/>
      <c r="AMD27"/>
      <c r="AME27"/>
      <c r="AMF27"/>
      <c r="AMG27"/>
      <c r="AMH27"/>
      <c r="AMI27"/>
      <c r="AMJ27"/>
      <c r="AMK27"/>
    </row>
    <row r="28" spans="1:1025" ht="49.5" customHeight="1">
      <c r="J28" s="8"/>
      <c r="AMC28"/>
      <c r="AMD28"/>
      <c r="AME28"/>
      <c r="AMF28"/>
      <c r="AMG28"/>
      <c r="AMH28"/>
      <c r="AMI28"/>
      <c r="AMJ28"/>
      <c r="AMK28"/>
    </row>
    <row r="29" spans="1:1025" ht="14.25" customHeight="1">
      <c r="J29" s="8"/>
      <c r="AMC29"/>
      <c r="AMD29"/>
      <c r="AME29"/>
      <c r="AMF29"/>
      <c r="AMG29"/>
      <c r="AMH29"/>
      <c r="AMI29"/>
      <c r="AMJ29"/>
      <c r="AMK29"/>
    </row>
    <row r="30" spans="1:1025" ht="14.25" customHeight="1">
      <c r="J30" s="8"/>
      <c r="AMC30"/>
      <c r="AMD30"/>
      <c r="AME30"/>
      <c r="AMF30"/>
      <c r="AMG30"/>
      <c r="AMH30"/>
      <c r="AMI30"/>
      <c r="AMJ30"/>
      <c r="AMK30"/>
    </row>
    <row r="31" spans="1:1025" ht="14.25" customHeight="1">
      <c r="J31" s="8"/>
      <c r="AMC31"/>
      <c r="AMD31"/>
      <c r="AME31"/>
      <c r="AMF31"/>
      <c r="AMG31"/>
      <c r="AMH31"/>
      <c r="AMI31"/>
      <c r="AMJ31"/>
      <c r="AMK31"/>
    </row>
    <row r="32" spans="1:1025" ht="14.25" customHeight="1">
      <c r="J32" s="8"/>
      <c r="AMC32"/>
      <c r="AMD32"/>
      <c r="AME32"/>
      <c r="AMF32"/>
      <c r="AMG32"/>
      <c r="AMH32"/>
      <c r="AMI32"/>
      <c r="AMJ32"/>
      <c r="AMK32"/>
    </row>
    <row r="33" spans="10:1025" ht="14.25" customHeight="1">
      <c r="J33" s="8"/>
      <c r="AMC33"/>
      <c r="AMD33"/>
      <c r="AME33"/>
      <c r="AMF33"/>
      <c r="AMG33"/>
      <c r="AMH33"/>
      <c r="AMI33"/>
      <c r="AMJ33"/>
      <c r="AMK33"/>
    </row>
    <row r="34" spans="10:1025" ht="14.25" customHeight="1">
      <c r="J34" s="8"/>
      <c r="AMC34"/>
      <c r="AMD34"/>
      <c r="AME34"/>
      <c r="AMF34"/>
      <c r="AMG34"/>
      <c r="AMH34"/>
      <c r="AMI34"/>
      <c r="AMJ34"/>
      <c r="AMK34"/>
    </row>
    <row r="35" spans="10:1025" ht="14.25" customHeight="1">
      <c r="J35" s="8"/>
      <c r="AMC35"/>
      <c r="AMD35"/>
      <c r="AME35"/>
      <c r="AMF35"/>
      <c r="AMG35"/>
      <c r="AMH35"/>
      <c r="AMI35"/>
      <c r="AMJ35"/>
      <c r="AMK35"/>
    </row>
    <row r="36" spans="10:1025" ht="14.25" customHeight="1">
      <c r="J36" s="8"/>
      <c r="AMC36"/>
      <c r="AMD36"/>
      <c r="AME36"/>
      <c r="AMF36"/>
      <c r="AMG36"/>
      <c r="AMH36"/>
      <c r="AMI36"/>
      <c r="AMJ36"/>
      <c r="AMK36"/>
    </row>
    <row r="37" spans="10:1025" ht="14.25" customHeight="1">
      <c r="J37" s="8"/>
      <c r="AMC37"/>
      <c r="AMD37"/>
      <c r="AME37"/>
      <c r="AMF37"/>
      <c r="AMG37"/>
      <c r="AMH37"/>
      <c r="AMI37"/>
      <c r="AMJ37"/>
      <c r="AMK37"/>
    </row>
    <row r="38" spans="10:1025" ht="14.25" customHeight="1">
      <c r="J38" s="8"/>
      <c r="AMC38"/>
      <c r="AMD38"/>
      <c r="AME38"/>
      <c r="AMF38"/>
      <c r="AMG38"/>
      <c r="AMH38"/>
      <c r="AMI38"/>
      <c r="AMJ38"/>
      <c r="AMK38"/>
    </row>
    <row r="39" spans="10:1025" ht="14.25" customHeight="1">
      <c r="J39" s="8"/>
      <c r="AMC39"/>
      <c r="AMD39"/>
      <c r="AME39"/>
      <c r="AMF39"/>
      <c r="AMG39"/>
      <c r="AMH39"/>
      <c r="AMI39"/>
      <c r="AMJ39"/>
      <c r="AMK39"/>
    </row>
    <row r="40" spans="10:1025" ht="14.25" customHeight="1">
      <c r="J40" s="8"/>
      <c r="AMC40"/>
      <c r="AMD40"/>
      <c r="AME40"/>
      <c r="AMF40"/>
      <c r="AMG40"/>
      <c r="AMH40"/>
      <c r="AMI40"/>
      <c r="AMJ40"/>
      <c r="AMK40"/>
    </row>
    <row r="41" spans="10:1025" ht="14.25" customHeight="1">
      <c r="J41" s="8"/>
      <c r="AMC41"/>
      <c r="AMD41"/>
      <c r="AME41"/>
      <c r="AMF41"/>
      <c r="AMG41"/>
      <c r="AMH41"/>
      <c r="AMI41"/>
      <c r="AMJ41"/>
      <c r="AMK41"/>
    </row>
    <row r="42" spans="10:1025" ht="14.25" customHeight="1">
      <c r="J42" s="8"/>
      <c r="AMC42"/>
      <c r="AMD42"/>
      <c r="AME42"/>
      <c r="AMF42"/>
      <c r="AMG42"/>
      <c r="AMH42"/>
      <c r="AMI42"/>
      <c r="AMJ42"/>
      <c r="AMK42"/>
    </row>
    <row r="43" spans="10:1025" ht="14.25" customHeight="1">
      <c r="J43" s="8"/>
      <c r="AMC43"/>
      <c r="AMD43"/>
      <c r="AME43"/>
      <c r="AMF43"/>
      <c r="AMG43"/>
      <c r="AMH43"/>
      <c r="AMI43"/>
      <c r="AMJ43"/>
      <c r="AMK43"/>
    </row>
    <row r="44" spans="10:1025" ht="14.25" customHeight="1">
      <c r="J44" s="8"/>
      <c r="AMC44"/>
      <c r="AMD44"/>
      <c r="AME44"/>
      <c r="AMF44"/>
      <c r="AMG44"/>
      <c r="AMH44"/>
      <c r="AMI44"/>
      <c r="AMJ44"/>
      <c r="AMK44"/>
    </row>
    <row r="45" spans="10:1025" ht="14.25" customHeight="1">
      <c r="J45" s="8"/>
      <c r="AMC45"/>
      <c r="AMD45"/>
      <c r="AME45"/>
      <c r="AMF45"/>
      <c r="AMG45"/>
      <c r="AMH45"/>
      <c r="AMI45"/>
      <c r="AMJ45"/>
      <c r="AMK45"/>
    </row>
    <row r="46" spans="10:1025" ht="14.25" customHeight="1">
      <c r="J46" s="8"/>
      <c r="AMC46"/>
      <c r="AMD46"/>
      <c r="AME46"/>
      <c r="AMF46"/>
      <c r="AMG46"/>
      <c r="AMH46"/>
      <c r="AMI46"/>
      <c r="AMJ46"/>
      <c r="AMK46"/>
    </row>
    <row r="47" spans="10:1025" ht="14.25" customHeight="1">
      <c r="J47" s="8"/>
      <c r="AMC47"/>
      <c r="AMD47"/>
      <c r="AME47"/>
      <c r="AMF47"/>
      <c r="AMG47"/>
      <c r="AMH47"/>
      <c r="AMI47"/>
      <c r="AMJ47"/>
      <c r="AMK47"/>
    </row>
    <row r="48" spans="10:1025" ht="14.25" customHeight="1">
      <c r="J48" s="8"/>
      <c r="AMC48"/>
      <c r="AMD48"/>
      <c r="AME48"/>
      <c r="AMF48"/>
      <c r="AMG48"/>
      <c r="AMH48"/>
      <c r="AMI48"/>
      <c r="AMJ48"/>
      <c r="AMK48"/>
    </row>
    <row r="49" spans="10:1025" ht="14.25" customHeight="1">
      <c r="J49" s="8"/>
      <c r="AMC49"/>
      <c r="AMD49"/>
      <c r="AME49"/>
      <c r="AMF49"/>
      <c r="AMG49"/>
      <c r="AMH49"/>
      <c r="AMI49"/>
      <c r="AMJ49"/>
      <c r="AMK49"/>
    </row>
    <row r="50" spans="10:1025" ht="14.25" customHeight="1">
      <c r="J50" s="8"/>
      <c r="AMC50"/>
      <c r="AMD50"/>
      <c r="AME50"/>
      <c r="AMF50"/>
      <c r="AMG50"/>
      <c r="AMH50"/>
      <c r="AMI50"/>
      <c r="AMJ50"/>
      <c r="AMK50"/>
    </row>
    <row r="51" spans="10:1025" ht="14.25" customHeight="1">
      <c r="J51" s="8"/>
      <c r="AMC51"/>
      <c r="AMD51"/>
      <c r="AME51"/>
      <c r="AMF51"/>
      <c r="AMG51"/>
      <c r="AMH51"/>
      <c r="AMI51"/>
      <c r="AMJ51"/>
      <c r="AMK51"/>
    </row>
    <row r="52" spans="10:1025" ht="14.25" customHeight="1">
      <c r="J52" s="8"/>
      <c r="AMC52"/>
      <c r="AMD52"/>
      <c r="AME52"/>
      <c r="AMF52"/>
      <c r="AMG52"/>
      <c r="AMH52"/>
      <c r="AMI52"/>
      <c r="AMJ52"/>
      <c r="AMK52"/>
    </row>
    <row r="53" spans="10:1025" ht="14.25" customHeight="1">
      <c r="J53" s="8"/>
      <c r="AMC53"/>
      <c r="AMD53"/>
      <c r="AME53"/>
      <c r="AMF53"/>
      <c r="AMG53"/>
      <c r="AMH53"/>
      <c r="AMI53"/>
      <c r="AMJ53"/>
      <c r="AMK53"/>
    </row>
    <row r="54" spans="10:1025" ht="14.25" customHeight="1">
      <c r="J54" s="8"/>
      <c r="AMC54"/>
      <c r="AMD54"/>
      <c r="AME54"/>
      <c r="AMF54"/>
      <c r="AMG54"/>
      <c r="AMH54"/>
      <c r="AMI54"/>
      <c r="AMJ54"/>
      <c r="AMK54"/>
    </row>
    <row r="55" spans="10:1025" ht="14.25" customHeight="1">
      <c r="J55" s="8"/>
      <c r="AMC55"/>
      <c r="AMD55"/>
      <c r="AME55"/>
      <c r="AMF55"/>
      <c r="AMG55"/>
      <c r="AMH55"/>
      <c r="AMI55"/>
      <c r="AMJ55"/>
      <c r="AMK55"/>
    </row>
    <row r="56" spans="10:1025" ht="14.25" customHeight="1">
      <c r="J56" s="8"/>
      <c r="AMC56"/>
      <c r="AMD56"/>
      <c r="AME56"/>
      <c r="AMF56"/>
      <c r="AMG56"/>
      <c r="AMH56"/>
      <c r="AMI56"/>
      <c r="AMJ56"/>
      <c r="AMK56"/>
    </row>
    <row r="57" spans="10:1025" ht="14.25" customHeight="1">
      <c r="J57" s="8"/>
      <c r="AMC57"/>
      <c r="AMD57"/>
      <c r="AME57"/>
      <c r="AMF57"/>
      <c r="AMG57"/>
      <c r="AMH57"/>
      <c r="AMI57"/>
      <c r="AMJ57"/>
      <c r="AMK57"/>
    </row>
    <row r="58" spans="10:1025" ht="14.25" customHeight="1">
      <c r="J58" s="8"/>
      <c r="AMC58"/>
      <c r="AMD58"/>
      <c r="AME58"/>
      <c r="AMF58"/>
      <c r="AMG58"/>
      <c r="AMH58"/>
      <c r="AMI58"/>
      <c r="AMJ58"/>
      <c r="AMK58"/>
    </row>
    <row r="59" spans="10:1025" ht="14.25" customHeight="1">
      <c r="J59" s="8"/>
      <c r="AMC59"/>
      <c r="AMD59"/>
      <c r="AME59"/>
      <c r="AMF59"/>
      <c r="AMG59"/>
      <c r="AMH59"/>
      <c r="AMI59"/>
      <c r="AMJ59"/>
      <c r="AMK59"/>
    </row>
    <row r="60" spans="10:1025" ht="14.25" customHeight="1">
      <c r="J60" s="8"/>
      <c r="AMC60"/>
      <c r="AMD60"/>
      <c r="AME60"/>
      <c r="AMF60"/>
      <c r="AMG60"/>
      <c r="AMH60"/>
      <c r="AMI60"/>
      <c r="AMJ60"/>
      <c r="AMK60"/>
    </row>
    <row r="61" spans="10:1025" ht="14.25" customHeight="1">
      <c r="J61" s="8"/>
      <c r="AMC61"/>
      <c r="AMD61"/>
      <c r="AME61"/>
      <c r="AMF61"/>
      <c r="AMG61"/>
      <c r="AMH61"/>
      <c r="AMI61"/>
      <c r="AMJ61"/>
      <c r="AMK61"/>
    </row>
    <row r="62" spans="10:1025" ht="14.25" customHeight="1">
      <c r="J62" s="8"/>
      <c r="AMC62"/>
      <c r="AMD62"/>
      <c r="AME62"/>
      <c r="AMF62"/>
      <c r="AMG62"/>
      <c r="AMH62"/>
      <c r="AMI62"/>
      <c r="AMJ62"/>
      <c r="AMK62"/>
    </row>
    <row r="63" spans="10:1025" ht="14.25" customHeight="1">
      <c r="J63" s="8"/>
      <c r="AMC63"/>
      <c r="AMD63"/>
      <c r="AME63"/>
      <c r="AMF63"/>
      <c r="AMG63"/>
      <c r="AMH63"/>
      <c r="AMI63"/>
      <c r="AMJ63"/>
      <c r="AMK63"/>
    </row>
    <row r="64" spans="10:1025" ht="14.25" customHeight="1">
      <c r="J64" s="8"/>
      <c r="AMC64"/>
      <c r="AMD64"/>
      <c r="AME64"/>
      <c r="AMF64"/>
      <c r="AMG64"/>
      <c r="AMH64"/>
      <c r="AMI64"/>
      <c r="AMJ64"/>
      <c r="AMK64"/>
    </row>
    <row r="65" spans="10:1025" ht="14.25" customHeight="1">
      <c r="J65" s="8"/>
      <c r="AMC65"/>
      <c r="AMD65"/>
      <c r="AME65"/>
      <c r="AMF65"/>
      <c r="AMG65"/>
      <c r="AMH65"/>
      <c r="AMI65"/>
      <c r="AMJ65"/>
      <c r="AMK65"/>
    </row>
    <row r="66" spans="10:1025" ht="14.25" customHeight="1">
      <c r="J66" s="8"/>
      <c r="AMC66"/>
      <c r="AMD66"/>
      <c r="AME66"/>
      <c r="AMF66"/>
      <c r="AMG66"/>
      <c r="AMH66"/>
      <c r="AMI66"/>
      <c r="AMJ66"/>
      <c r="AMK66"/>
    </row>
    <row r="67" spans="10:1025" ht="14.25" customHeight="1">
      <c r="J67" s="8"/>
      <c r="AMC67"/>
      <c r="AMD67"/>
      <c r="AME67"/>
      <c r="AMF67"/>
      <c r="AMG67"/>
      <c r="AMH67"/>
      <c r="AMI67"/>
      <c r="AMJ67"/>
      <c r="AMK67"/>
    </row>
    <row r="68" spans="10:1025" ht="14.25" customHeight="1">
      <c r="J68" s="8"/>
      <c r="AMC68"/>
      <c r="AMD68"/>
      <c r="AME68"/>
      <c r="AMF68"/>
      <c r="AMG68"/>
      <c r="AMH68"/>
      <c r="AMI68"/>
      <c r="AMJ68"/>
      <c r="AMK68"/>
    </row>
    <row r="69" spans="10:1025" ht="14.25" customHeight="1">
      <c r="J69" s="8"/>
      <c r="AMC69"/>
      <c r="AMD69"/>
      <c r="AME69"/>
      <c r="AMF69"/>
      <c r="AMG69"/>
      <c r="AMH69"/>
      <c r="AMI69"/>
      <c r="AMJ69"/>
      <c r="AMK69"/>
    </row>
    <row r="70" spans="10:1025" ht="14.25" customHeight="1">
      <c r="J70" s="8"/>
      <c r="AMC70"/>
      <c r="AMD70"/>
      <c r="AME70"/>
      <c r="AMF70"/>
      <c r="AMG70"/>
      <c r="AMH70"/>
      <c r="AMI70"/>
      <c r="AMJ70"/>
      <c r="AMK70"/>
    </row>
    <row r="71" spans="10:1025" ht="14.25" customHeight="1">
      <c r="J71" s="8"/>
      <c r="AMC71"/>
      <c r="AMD71"/>
      <c r="AME71"/>
      <c r="AMF71"/>
      <c r="AMG71"/>
      <c r="AMH71"/>
      <c r="AMI71"/>
      <c r="AMJ71"/>
      <c r="AMK71"/>
    </row>
    <row r="72" spans="10:1025" ht="14.25" customHeight="1">
      <c r="J72" s="8"/>
      <c r="AMC72"/>
      <c r="AMD72"/>
      <c r="AME72"/>
      <c r="AMF72"/>
      <c r="AMG72"/>
      <c r="AMH72"/>
      <c r="AMI72"/>
      <c r="AMJ72"/>
      <c r="AMK72"/>
    </row>
    <row r="73" spans="10:1025" ht="14.25" customHeight="1">
      <c r="J73" s="8"/>
      <c r="AMC73"/>
      <c r="AMD73"/>
      <c r="AME73"/>
      <c r="AMF73"/>
      <c r="AMG73"/>
      <c r="AMH73"/>
      <c r="AMI73"/>
      <c r="AMJ73"/>
      <c r="AMK73"/>
    </row>
    <row r="74" spans="10:1025" ht="14.25" customHeight="1">
      <c r="J74" s="8"/>
      <c r="AMC74"/>
      <c r="AMD74"/>
      <c r="AME74"/>
      <c r="AMF74"/>
      <c r="AMG74"/>
      <c r="AMH74"/>
      <c r="AMI74"/>
      <c r="AMJ74"/>
      <c r="AMK74"/>
    </row>
    <row r="75" spans="10:1025" ht="14.25" customHeight="1">
      <c r="J75" s="8"/>
      <c r="AMC75"/>
      <c r="AMD75"/>
      <c r="AME75"/>
      <c r="AMF75"/>
      <c r="AMG75"/>
      <c r="AMH75"/>
      <c r="AMI75"/>
      <c r="AMJ75"/>
      <c r="AMK75"/>
    </row>
  </sheetData>
  <mergeCells count="5">
    <mergeCell ref="B2:G2"/>
    <mergeCell ref="B3:G3"/>
    <mergeCell ref="B4:G4"/>
    <mergeCell ref="E5:G5"/>
    <mergeCell ref="E6:G6"/>
  </mergeCells>
  <dataValidations count="3">
    <dataValidation type="list" allowBlank="1" showInputMessage="1" showErrorMessage="1" sqref="G6:G8">
      <formula1>$H$2:$H$5</formula1>
      <formula2>0</formula2>
    </dataValidation>
    <dataValidation type="list" allowBlank="1" showErrorMessage="1" sqref="G1:G3 G11:G14">
      <formula1>$J$2:$J$6</formula1>
      <formula2>0</formula2>
    </dataValidation>
    <dataValidation type="list" allowBlank="1" showInputMessage="1" showErrorMessage="1" sqref="F11:F14 F16:F17 F19:F20 F22">
      <formula1>ValidStatus.</formula1>
    </dataValidation>
  </dataValidations>
  <hyperlinks>
    <hyperlink ref="A1" location="'Test Report'!A1" display="Back to Check Report"/>
  </hyperlinks>
  <pageMargins left="0.7" right="0.7" top="0.75" bottom="0.75" header="0.51180555555555496" footer="0.51180555555555496"/>
  <pageSetup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294</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Test case List</vt:lpstr>
      <vt:lpstr>Test Report</vt:lpstr>
      <vt:lpstr>User_Function</vt:lpstr>
      <vt:lpstr>Admin_Function</vt:lpstr>
      <vt:lpstr>ValidStatus.</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HoangLG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Hoang Le</cp:lastModifiedBy>
  <cp:revision>109</cp:revision>
  <dcterms:created xsi:type="dcterms:W3CDTF">2014-07-15T10:13:31Z</dcterms:created>
  <dcterms:modified xsi:type="dcterms:W3CDTF">2017-04-13T11:49:38Z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FSOFT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ategory">
    <vt:lpwstr>BM</vt:lpwstr>
  </property>
</Properties>
</file>