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e Project\SVN\WIP\Documents\Test\System Test\"/>
    </mc:Choice>
  </mc:AlternateContent>
  <bookViews>
    <workbookView xWindow="240" yWindow="75" windowWidth="20055" windowHeight="7935" activeTab="1"/>
  </bookViews>
  <sheets>
    <sheet name="User_Interface" sheetId="2" r:id="rId1"/>
    <sheet name="Performance" sheetId="1" r:id="rId2"/>
    <sheet name="Usability" sheetId="4" r:id="rId3"/>
    <sheet name="Security" sheetId="5" r:id="rId4"/>
    <sheet name="Reliability" sheetId="6" r:id="rId5"/>
  </sheets>
  <definedNames>
    <definedName name="_xlnm._FilterDatabase" localSheetId="1" hidden="1">Performance!$A$9:$H$10</definedName>
    <definedName name="_xlnm._FilterDatabase" localSheetId="0" hidden="1">User_Interface!$A$9:$H$9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7" i="5" l="1"/>
  <c r="E7" i="1"/>
  <c r="A10" i="2"/>
  <c r="A11" i="1" l="1"/>
  <c r="A11" i="6"/>
  <c r="A10" i="6"/>
  <c r="D7" i="6"/>
  <c r="B7" i="6"/>
  <c r="A7" i="6"/>
  <c r="C7" i="6" l="1"/>
  <c r="A17" i="5"/>
  <c r="A18" i="5"/>
  <c r="A19" i="5"/>
  <c r="A16" i="5"/>
  <c r="A15" i="5"/>
  <c r="A14" i="5"/>
  <c r="A13" i="5"/>
  <c r="A12" i="5"/>
  <c r="A11" i="5"/>
  <c r="D7" i="5"/>
  <c r="B7" i="5"/>
  <c r="A7" i="5"/>
  <c r="A13" i="4"/>
  <c r="A12" i="4"/>
  <c r="A11" i="4"/>
  <c r="D7" i="4"/>
  <c r="B7" i="4"/>
  <c r="A7" i="4"/>
  <c r="A11" i="2"/>
  <c r="A12" i="2"/>
  <c r="A13" i="2"/>
  <c r="A14" i="2"/>
  <c r="A15" i="2"/>
  <c r="A16" i="2"/>
  <c r="A16" i="1"/>
  <c r="A17" i="1"/>
  <c r="A18" i="1"/>
  <c r="A19" i="1"/>
  <c r="A20" i="1"/>
  <c r="A13" i="1"/>
  <c r="A14" i="1"/>
  <c r="A12" i="1"/>
  <c r="A7" i="2"/>
  <c r="B7" i="2"/>
  <c r="D7" i="2"/>
  <c r="A7" i="1"/>
  <c r="B7" i="1"/>
  <c r="D7" i="1"/>
  <c r="C7" i="4" l="1"/>
  <c r="C7" i="5"/>
  <c r="E7" i="2"/>
  <c r="C7" i="2" s="1"/>
  <c r="C7" i="1"/>
</calcChain>
</file>

<file path=xl/sharedStrings.xml><?xml version="1.0" encoding="utf-8"?>
<sst xmlns="http://schemas.openxmlformats.org/spreadsheetml/2006/main" count="264" uniqueCount="99">
  <si>
    <t>Pass</t>
  </si>
  <si>
    <t>ノート</t>
  </si>
  <si>
    <t>期日</t>
  </si>
  <si>
    <t>結果</t>
  </si>
  <si>
    <t>期待出力</t>
  </si>
  <si>
    <t>テストケース手順</t>
  </si>
  <si>
    <t>テストケース説明</t>
  </si>
  <si>
    <t>項番</t>
  </si>
  <si>
    <t>N/A</t>
  </si>
  <si>
    <t>Untesed</t>
  </si>
  <si>
    <t>項目総件数</t>
  </si>
  <si>
    <t>未テスト</t>
  </si>
  <si>
    <t>失敗</t>
  </si>
  <si>
    <t>合格</t>
  </si>
  <si>
    <t>テスター</t>
  </si>
  <si>
    <t>Fail</t>
  </si>
  <si>
    <t>Test Performance</t>
  </si>
  <si>
    <t>テスト要求</t>
  </si>
  <si>
    <t>モジュールコード</t>
  </si>
  <si>
    <t>Performance</t>
  </si>
  <si>
    <t>モジュール名</t>
  </si>
  <si>
    <t>Usability</t>
  </si>
  <si>
    <t>User interface</t>
  </si>
  <si>
    <t xml:space="preserve">Background  must be enough attractive to attract member’s attention. 
</t>
  </si>
  <si>
    <t>Contents show up must be cleared , sorted</t>
  </si>
  <si>
    <t>Text font format</t>
  </si>
  <si>
    <t>Floor of website</t>
  </si>
  <si>
    <t>Header of website</t>
  </si>
  <si>
    <t>UJD_VN</t>
  </si>
  <si>
    <t xml:space="preserve">Language is Vietnamese and Japanese
</t>
  </si>
  <si>
    <t>Text font format is Arial</t>
  </si>
  <si>
    <t>Floor show: "Bản quyền thuộc về FU6C_BrSE - Đ/C: FPT University
ĐT: 01678590905
Email: admin@gmail.com - namldse02316@gmail.com"</t>
  </si>
  <si>
    <t xml:space="preserve">Friendly and simply interface. The color is elegant, not flashy.
</t>
  </si>
  <si>
    <t>User module</t>
  </si>
  <si>
    <t>Check respone time from Homepage move to Register page &lt; 5 seconds</t>
  </si>
  <si>
    <t>Check respone time from Homepage move to Q&amp;A page &lt; 5 seconds</t>
  </si>
  <si>
    <t>Check respone time from Homepage move to review page &lt; 5 seconds</t>
  </si>
  <si>
    <t>Check respone time from Admin page move to Vocabulary management page &lt; 5 seconds</t>
  </si>
  <si>
    <t>Check respone time from Admin page move to Grammar management page &lt; 5 seconds</t>
  </si>
  <si>
    <t>Check respone time from Admin page move to Video management page &lt; 5 seconds</t>
  </si>
  <si>
    <t>Check respone time from Admin page move to Test management page &lt; 5 seconds</t>
  </si>
  <si>
    <t>Check respone time from Admin page move to Kanji management page &lt; 5 seconds</t>
  </si>
  <si>
    <t>Test user interface</t>
  </si>
  <si>
    <t>User Interface</t>
  </si>
  <si>
    <t>Test Usability</t>
  </si>
  <si>
    <t>Security requirement</t>
  </si>
  <si>
    <t>Test securyti requirement</t>
  </si>
  <si>
    <t>When user register account</t>
  </si>
  <si>
    <t>User's password will be shown encrypted form</t>
  </si>
  <si>
    <t>When user login</t>
  </si>
  <si>
    <t>Input information to password</t>
  </si>
  <si>
    <t>Input information to re-password</t>
  </si>
  <si>
    <t>When user edit profile</t>
  </si>
  <si>
    <t>Input information to new-password</t>
  </si>
  <si>
    <t>Input information to renew-password</t>
  </si>
  <si>
    <t>When user contribute database</t>
  </si>
  <si>
    <t>Input captcha</t>
  </si>
  <si>
    <t>Open all page</t>
  </si>
  <si>
    <t>Check the captcha and display error message if captcha is incorrect</t>
  </si>
  <si>
    <t>When user contribute content</t>
  </si>
  <si>
    <t>When user contribute Q&amp;A</t>
  </si>
  <si>
    <t>When user doing test</t>
  </si>
  <si>
    <t>1. Enter the website
2. Login the website
3. Click "Kiểm tra"-&gt;"N4"
4. Click on hyperlink to doing test
5. Doing test and click "Hoàn thành" button
6. Click on link to view answer</t>
  </si>
  <si>
    <t>Check action to complete the function &lt; 12</t>
  </si>
  <si>
    <t xml:space="preserve">1. Enter the website
2. Choose the option "Video" of search
4. Input information 
5. Click "Search" button
</t>
  </si>
  <si>
    <t>When user search video</t>
  </si>
  <si>
    <t>1. Enter the website
2. Login the website
3. Click "Trang cá nhân" 
4. Click "Thay đổi thông tin" button
5. Edit profile 
6. Click "Thay đổi" button</t>
  </si>
  <si>
    <t>TuanNN</t>
  </si>
  <si>
    <t>Reliability</t>
  </si>
  <si>
    <t>Test reliability</t>
  </si>
  <si>
    <t>Untest</t>
  </si>
  <si>
    <t>When the website up to host, users begin using the site</t>
  </si>
  <si>
    <t>23/8/2014</t>
  </si>
  <si>
    <t>System will be operated normally in 480 hours or less</t>
  </si>
  <si>
    <t>user uses full function in website</t>
  </si>
  <si>
    <t xml:space="preserve">When the website up to host, users begin using the site </t>
  </si>
  <si>
    <t>User detected bug(eg: login by facebook is not successfully) and report to admin</t>
  </si>
  <si>
    <t>Bug will be fix in 1 day or less</t>
  </si>
  <si>
    <t>Header show Website'name, Login area</t>
  </si>
  <si>
    <t>1. Enter Hompage
2. Click  "Quân mật khẩu" link</t>
  </si>
  <si>
    <t>1. Enter Hompage
2. Click  "Đăng kí" link</t>
  </si>
  <si>
    <t>Check respone time from Homepage move to Forgot password page &lt; 5 seconds</t>
  </si>
  <si>
    <t>1. Enter Homepage
2. Click "Liên hệ &amp; đóng góp\ Q&amp;A" tab</t>
  </si>
  <si>
    <t>Respone time from Homepage to Q&amp;A page &lt; 5 seconds</t>
  </si>
  <si>
    <t>1. Enter Homepage
2. Click "Ôn tập" link</t>
  </si>
  <si>
    <t>Respone time from Homepage to"Ôn tập" page &lt; 5 seconds</t>
  </si>
  <si>
    <t>Respone time from Homepage to "Quên mật khẩu" page &lt; 5 seconds</t>
  </si>
  <si>
    <t>Respone time from Homepage to "Đăng ký" page &lt; 5 seconds</t>
  </si>
  <si>
    <t>1. Login with Superadmin role
2. Click "Vocabulary management" link</t>
  </si>
  <si>
    <t>Respone time from Admin page to Vocabulary management page &lt; 5 seconds</t>
  </si>
  <si>
    <t>1. Login with Superadmin role
2. Click "Grammar management" link</t>
  </si>
  <si>
    <t>Respone time from Admin page to Grammar management page &lt; 5 seconds</t>
  </si>
  <si>
    <t>1. Login with Superadmin role
2. Click "Video management" link</t>
  </si>
  <si>
    <t>Respone time from Admin page to Video management page &lt; 5 seconds</t>
  </si>
  <si>
    <t>1. Login with Superadmin role
2. Click "Test management" link</t>
  </si>
  <si>
    <t>Respone time from Admin page to Test management page &lt; 5 seconds</t>
  </si>
  <si>
    <t>1. Login with Superadmin role
2. Click "Kanji management" link</t>
  </si>
  <si>
    <t>Respone time from Admin page to Kanji management page &lt; 5 seconds</t>
  </si>
  <si>
    <t>Admin Mpdule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</si>
</sst>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Ｐゴシック"/>
      <charset val="128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i/>
      <sz val="10"/>
      <color indexed="17"/>
      <name val="Tahoma"/>
      <family val="2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indexed="18"/>
        <bgColor indexed="32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3" xfId="1" applyFont="1" applyFill="1" applyBorder="1" applyAlignment="1">
      <alignment vertical="top" wrapText="1"/>
    </xf>
    <xf numFmtId="0" fontId="2" fillId="2" borderId="8" xfId="1" applyFont="1" applyFill="1" applyBorder="1" applyAlignment="1">
      <alignment vertical="center" wrapText="1"/>
    </xf>
    <xf numFmtId="0" fontId="2" fillId="2" borderId="10" xfId="1" applyFont="1" applyFill="1" applyBorder="1" applyAlignment="1">
      <alignment vertical="top" wrapText="1"/>
    </xf>
    <xf numFmtId="0" fontId="5" fillId="2" borderId="0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0" xfId="0" applyFont="1" applyFill="1" applyAlignme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 applyProtection="1">
      <alignment wrapText="1"/>
    </xf>
    <xf numFmtId="0" fontId="6" fillId="2" borderId="18" xfId="1" applyFont="1" applyFill="1" applyBorder="1" applyAlignment="1">
      <alignment horizontal="left" wrapText="1"/>
    </xf>
    <xf numFmtId="0" fontId="6" fillId="2" borderId="16" xfId="1" applyFont="1" applyFill="1" applyBorder="1" applyAlignment="1">
      <alignment horizontal="left" wrapText="1"/>
    </xf>
    <xf numFmtId="0" fontId="6" fillId="2" borderId="0" xfId="0" applyFont="1" applyFill="1" applyAlignment="1" applyProtection="1">
      <alignment wrapText="1"/>
    </xf>
    <xf numFmtId="0" fontId="2" fillId="2" borderId="20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20" xfId="0" applyFont="1" applyFill="1" applyBorder="1" applyAlignment="1"/>
    <xf numFmtId="0" fontId="9" fillId="2" borderId="7" xfId="0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2" fillId="2" borderId="9" xfId="1" applyFont="1" applyFill="1" applyBorder="1" applyAlignment="1">
      <alignment vertical="top" wrapText="1"/>
    </xf>
    <xf numFmtId="0" fontId="2" fillId="2" borderId="21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 wrapText="1"/>
    </xf>
    <xf numFmtId="0" fontId="2" fillId="2" borderId="22" xfId="1" applyFont="1" applyFill="1" applyBorder="1" applyAlignment="1">
      <alignment vertical="top" wrapText="1"/>
    </xf>
    <xf numFmtId="0" fontId="7" fillId="3" borderId="7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vertical="top" wrapText="1"/>
    </xf>
    <xf numFmtId="0" fontId="2" fillId="2" borderId="5" xfId="1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left" wrapText="1"/>
    </xf>
    <xf numFmtId="0" fontId="10" fillId="2" borderId="17" xfId="1" applyFont="1" applyFill="1" applyBorder="1" applyAlignment="1">
      <alignment horizontal="left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</cellXfs>
  <cellStyles count="3">
    <cellStyle name="Normal" xfId="0" builtinId="0"/>
    <cellStyle name="Normal_Sheet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9" topLeftCell="A10" activePane="bottomLeft" state="frozen"/>
      <selection pane="bottomLeft" activeCell="E7" sqref="E7:F7"/>
    </sheetView>
  </sheetViews>
  <sheetFormatPr defaultRowHeight="12.75"/>
  <cols>
    <col min="1" max="1" width="15.7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>
      <c r="A1" s="35"/>
      <c r="B1" s="34"/>
      <c r="C1" s="34"/>
      <c r="D1" s="34"/>
      <c r="E1" s="34"/>
      <c r="F1" s="33"/>
      <c r="G1" s="32"/>
      <c r="H1" s="28"/>
      <c r="I1" s="27"/>
    </row>
    <row r="2" spans="1:10" s="10" customFormat="1" ht="15" customHeight="1">
      <c r="A2" s="30" t="s">
        <v>20</v>
      </c>
      <c r="B2" s="50" t="s">
        <v>43</v>
      </c>
      <c r="C2" s="50"/>
      <c r="D2" s="50"/>
      <c r="E2" s="50"/>
      <c r="F2" s="50"/>
      <c r="G2" s="29"/>
      <c r="H2" s="28"/>
      <c r="I2" s="27"/>
      <c r="J2" s="10" t="s">
        <v>0</v>
      </c>
    </row>
    <row r="3" spans="1:10" s="10" customFormat="1" ht="15" customHeight="1">
      <c r="A3" s="30" t="s">
        <v>18</v>
      </c>
      <c r="B3" s="50" t="s">
        <v>43</v>
      </c>
      <c r="C3" s="50"/>
      <c r="D3" s="50"/>
      <c r="E3" s="50"/>
      <c r="F3" s="50"/>
      <c r="G3" s="29"/>
      <c r="H3" s="28"/>
      <c r="I3" s="27"/>
      <c r="J3" s="10" t="s">
        <v>0</v>
      </c>
    </row>
    <row r="4" spans="1:10" s="10" customFormat="1" ht="25.5" customHeight="1">
      <c r="A4" s="31" t="s">
        <v>17</v>
      </c>
      <c r="B4" s="50" t="s">
        <v>42</v>
      </c>
      <c r="C4" s="50"/>
      <c r="D4" s="50"/>
      <c r="E4" s="50"/>
      <c r="F4" s="50"/>
      <c r="G4" s="29"/>
      <c r="H4" s="28"/>
      <c r="I4" s="27"/>
      <c r="J4" s="10" t="s">
        <v>15</v>
      </c>
    </row>
    <row r="5" spans="1:10" s="10" customFormat="1" ht="18" customHeight="1">
      <c r="A5" s="30" t="s">
        <v>14</v>
      </c>
      <c r="B5" s="51" t="s">
        <v>67</v>
      </c>
      <c r="C5" s="51"/>
      <c r="D5" s="51"/>
      <c r="E5" s="51"/>
      <c r="F5" s="51"/>
      <c r="G5" s="29"/>
      <c r="H5" s="28"/>
      <c r="I5" s="27"/>
      <c r="J5" s="26"/>
    </row>
    <row r="6" spans="1:10" s="10" customFormat="1" ht="19.5" customHeight="1">
      <c r="A6" s="25" t="s">
        <v>13</v>
      </c>
      <c r="B6" s="24" t="s">
        <v>12</v>
      </c>
      <c r="C6" s="24" t="s">
        <v>11</v>
      </c>
      <c r="D6" s="23" t="s">
        <v>8</v>
      </c>
      <c r="E6" s="52" t="s">
        <v>10</v>
      </c>
      <c r="F6" s="53"/>
      <c r="G6" s="19"/>
      <c r="H6" s="19"/>
      <c r="I6" s="17"/>
      <c r="J6" s="10" t="s">
        <v>9</v>
      </c>
    </row>
    <row r="7" spans="1:10" s="10" customFormat="1" ht="15" customHeight="1" thickBot="1">
      <c r="A7" s="22">
        <f>COUNTIF(E9:E66,"Pass")</f>
        <v>7</v>
      </c>
      <c r="B7" s="21">
        <f>COUNTIF(E9:E766,"Fail")</f>
        <v>0</v>
      </c>
      <c r="C7" s="21">
        <f>E7-D7-B7-A7</f>
        <v>0</v>
      </c>
      <c r="D7" s="20">
        <f>COUNTIF(F$13:F$766,"N/A")</f>
        <v>0</v>
      </c>
      <c r="E7" s="49">
        <f>COUNTA(A10:A893 )</f>
        <v>7</v>
      </c>
      <c r="F7" s="49"/>
      <c r="G7" s="19"/>
      <c r="H7" s="19"/>
      <c r="I7" s="17"/>
      <c r="J7" s="10" t="s">
        <v>8</v>
      </c>
    </row>
    <row r="8" spans="1:10" s="10" customFormat="1" ht="15" customHeight="1">
      <c r="D8" s="18"/>
      <c r="E8" s="18"/>
      <c r="F8" s="18"/>
      <c r="G8" s="18"/>
      <c r="H8" s="18"/>
      <c r="I8" s="17"/>
    </row>
    <row r="9" spans="1:10" s="10" customFormat="1" ht="25.5" customHeight="1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  <c r="H9" s="14"/>
    </row>
    <row r="10" spans="1:10" ht="33.75" customHeight="1">
      <c r="A10" s="7" t="str">
        <f>IF(OR(B10&lt;&gt;"",D10&lt;&gt;""),"["&amp;TEXT($B$3,"##")&amp;"-"&amp;TEXT(ROW()-11,"##")&amp;"]","")</f>
        <v>[User Interface--1]</v>
      </c>
      <c r="B10" s="7" t="s">
        <v>27</v>
      </c>
      <c r="C10" s="7" t="s">
        <v>57</v>
      </c>
      <c r="D10" s="6" t="s">
        <v>78</v>
      </c>
      <c r="E10" s="7" t="s">
        <v>0</v>
      </c>
      <c r="F10" s="6" t="s">
        <v>72</v>
      </c>
      <c r="G10" s="5"/>
      <c r="H10" s="4"/>
      <c r="I10" s="1"/>
    </row>
    <row r="11" spans="1:10" ht="40.5" customHeight="1">
      <c r="A11" s="7" t="str">
        <f t="shared" ref="A11:A16" si="0">IF(OR(B11&lt;&gt;"",D11&lt;&gt;""),"["&amp;TEXT($B$3,"##")&amp;"-"&amp;TEXT(ROW()-11,"##")&amp;"]","")</f>
        <v>[User Interface-]</v>
      </c>
      <c r="B11" s="7" t="s">
        <v>26</v>
      </c>
      <c r="C11" s="7" t="s">
        <v>57</v>
      </c>
      <c r="D11" s="6" t="s">
        <v>31</v>
      </c>
      <c r="E11" s="7" t="s">
        <v>0</v>
      </c>
      <c r="F11" s="6" t="s">
        <v>72</v>
      </c>
      <c r="G11" s="5"/>
      <c r="H11" s="4"/>
      <c r="I11" s="1"/>
    </row>
    <row r="12" spans="1:10" ht="31.5" customHeight="1">
      <c r="A12" s="7" t="str">
        <f t="shared" si="0"/>
        <v>[User Interface-1]</v>
      </c>
      <c r="B12" s="7" t="s">
        <v>25</v>
      </c>
      <c r="C12" s="7" t="s">
        <v>57</v>
      </c>
      <c r="D12" s="6" t="s">
        <v>30</v>
      </c>
      <c r="E12" s="7" t="s">
        <v>0</v>
      </c>
      <c r="F12" s="6" t="s">
        <v>72</v>
      </c>
      <c r="G12" s="5"/>
      <c r="H12" s="4"/>
      <c r="I12" s="1"/>
    </row>
    <row r="13" spans="1:10" ht="29.25" customHeight="1">
      <c r="A13" s="7" t="str">
        <f t="shared" si="0"/>
        <v>[User Interface-2]</v>
      </c>
      <c r="B13" s="7" t="s">
        <v>22</v>
      </c>
      <c r="C13" s="47" t="s">
        <v>57</v>
      </c>
      <c r="D13" s="6" t="s">
        <v>24</v>
      </c>
      <c r="E13" s="7" t="s">
        <v>0</v>
      </c>
      <c r="F13" s="6" t="s">
        <v>72</v>
      </c>
      <c r="G13" s="5"/>
      <c r="H13" s="4"/>
      <c r="I13" s="1"/>
    </row>
    <row r="14" spans="1:10" ht="29.25" customHeight="1">
      <c r="A14" s="7" t="str">
        <f t="shared" si="0"/>
        <v>[User Interface-3]</v>
      </c>
      <c r="B14" s="7" t="s">
        <v>22</v>
      </c>
      <c r="C14" s="47" t="s">
        <v>57</v>
      </c>
      <c r="D14" s="6" t="s">
        <v>23</v>
      </c>
      <c r="E14" s="7" t="s">
        <v>0</v>
      </c>
      <c r="F14" s="6" t="s">
        <v>72</v>
      </c>
      <c r="G14" s="5"/>
      <c r="H14" s="4"/>
      <c r="I14" s="1"/>
    </row>
    <row r="15" spans="1:10" ht="29.25" customHeight="1">
      <c r="A15" s="7" t="str">
        <f t="shared" si="0"/>
        <v>[User Interface-4]</v>
      </c>
      <c r="B15" s="7" t="s">
        <v>22</v>
      </c>
      <c r="C15" s="47" t="s">
        <v>57</v>
      </c>
      <c r="D15" s="6" t="s">
        <v>29</v>
      </c>
      <c r="E15" s="7" t="s">
        <v>0</v>
      </c>
      <c r="F15" s="6" t="s">
        <v>72</v>
      </c>
      <c r="G15" s="5"/>
      <c r="H15" s="4"/>
      <c r="I15" s="1"/>
    </row>
    <row r="16" spans="1:10" ht="39.75" customHeight="1">
      <c r="A16" s="7" t="str">
        <f t="shared" si="0"/>
        <v>[User Interface-5]</v>
      </c>
      <c r="B16" s="7" t="s">
        <v>22</v>
      </c>
      <c r="C16" s="47" t="s">
        <v>57</v>
      </c>
      <c r="D16" s="6" t="s">
        <v>32</v>
      </c>
      <c r="E16" s="7" t="s">
        <v>0</v>
      </c>
      <c r="F16" s="6" t="s">
        <v>72</v>
      </c>
      <c r="G16" s="5"/>
      <c r="H16" s="4"/>
      <c r="I16" s="1"/>
    </row>
    <row r="17" spans="1:9" ht="44.25" customHeight="1">
      <c r="A17" s="7"/>
      <c r="B17" s="7"/>
      <c r="C17" s="12"/>
      <c r="D17" s="6"/>
      <c r="E17" s="7"/>
      <c r="F17" s="6"/>
      <c r="G17" s="5"/>
      <c r="H17" s="4"/>
      <c r="I17" s="1"/>
    </row>
    <row r="18" spans="1:9" ht="44.25" customHeight="1">
      <c r="A18" s="7"/>
      <c r="B18" s="7"/>
      <c r="C18" s="12"/>
      <c r="D18" s="6"/>
      <c r="E18" s="7"/>
      <c r="F18" s="6"/>
      <c r="G18" s="5"/>
      <c r="H18" s="4"/>
      <c r="I18" s="1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8 F1:F4 E10:E18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9" topLeftCell="A10" activePane="bottomLeft" state="frozen"/>
      <selection pane="bottomLeft" activeCell="H12" sqref="H12"/>
    </sheetView>
  </sheetViews>
  <sheetFormatPr defaultRowHeight="12.75"/>
  <cols>
    <col min="1" max="1" width="13.62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>
      <c r="A1" s="35"/>
      <c r="B1" s="34"/>
      <c r="C1" s="34"/>
      <c r="D1" s="34"/>
      <c r="E1" s="34"/>
      <c r="F1" s="33"/>
      <c r="G1" s="32"/>
      <c r="H1" s="28"/>
      <c r="I1" s="27"/>
    </row>
    <row r="2" spans="1:10" s="10" customFormat="1" ht="15" customHeight="1">
      <c r="A2" s="30" t="s">
        <v>20</v>
      </c>
      <c r="B2" s="50" t="s">
        <v>19</v>
      </c>
      <c r="C2" s="50"/>
      <c r="D2" s="50"/>
      <c r="E2" s="50"/>
      <c r="F2" s="50"/>
      <c r="G2" s="29"/>
      <c r="H2" s="28"/>
      <c r="I2" s="27"/>
      <c r="J2" s="10" t="s">
        <v>0</v>
      </c>
    </row>
    <row r="3" spans="1:10" s="10" customFormat="1" ht="15" customHeight="1">
      <c r="A3" s="30" t="s">
        <v>18</v>
      </c>
      <c r="B3" s="50" t="s">
        <v>19</v>
      </c>
      <c r="C3" s="50"/>
      <c r="D3" s="50"/>
      <c r="E3" s="50"/>
      <c r="F3" s="50"/>
      <c r="G3" s="29"/>
      <c r="H3" s="28"/>
      <c r="I3" s="27"/>
      <c r="J3" s="10" t="s">
        <v>0</v>
      </c>
    </row>
    <row r="4" spans="1:10" s="10" customFormat="1" ht="25.5" customHeight="1">
      <c r="A4" s="31" t="s">
        <v>17</v>
      </c>
      <c r="B4" s="50" t="s">
        <v>16</v>
      </c>
      <c r="C4" s="50"/>
      <c r="D4" s="50"/>
      <c r="E4" s="50"/>
      <c r="F4" s="50"/>
      <c r="G4" s="29"/>
      <c r="H4" s="28"/>
      <c r="I4" s="27"/>
      <c r="J4" s="10" t="s">
        <v>15</v>
      </c>
    </row>
    <row r="5" spans="1:10" s="10" customFormat="1" ht="18" customHeight="1">
      <c r="A5" s="30" t="s">
        <v>14</v>
      </c>
      <c r="B5" s="51" t="s">
        <v>67</v>
      </c>
      <c r="C5" s="51"/>
      <c r="D5" s="51"/>
      <c r="E5" s="51"/>
      <c r="F5" s="51"/>
      <c r="G5" s="29"/>
      <c r="H5" s="28"/>
      <c r="I5" s="27"/>
      <c r="J5" s="26"/>
    </row>
    <row r="6" spans="1:10" s="10" customFormat="1" ht="19.5" customHeight="1">
      <c r="A6" s="25" t="s">
        <v>13</v>
      </c>
      <c r="B6" s="24" t="s">
        <v>12</v>
      </c>
      <c r="C6" s="24" t="s">
        <v>11</v>
      </c>
      <c r="D6" s="23" t="s">
        <v>8</v>
      </c>
      <c r="E6" s="52" t="s">
        <v>10</v>
      </c>
      <c r="F6" s="53"/>
      <c r="G6" s="19"/>
      <c r="H6" s="19"/>
      <c r="I6" s="17"/>
      <c r="J6" s="10" t="s">
        <v>9</v>
      </c>
    </row>
    <row r="7" spans="1:10" s="10" customFormat="1" ht="15" customHeight="1" thickBot="1">
      <c r="A7" s="22">
        <f>COUNTIF(E11:E818,"Pass")</f>
        <v>0</v>
      </c>
      <c r="B7" s="21">
        <f>COUNTIF(E11:E818,"Fail")</f>
        <v>0</v>
      </c>
      <c r="C7" s="21">
        <f>E7-D7-B7-A7</f>
        <v>9</v>
      </c>
      <c r="D7" s="20">
        <f>COUNTIF(F$11:F$691,"N/A")</f>
        <v>0</v>
      </c>
      <c r="E7" s="49">
        <f>COUNTA(A11:A40)</f>
        <v>9</v>
      </c>
      <c r="F7" s="49"/>
      <c r="G7" s="19"/>
      <c r="H7" s="19"/>
      <c r="I7" s="17"/>
      <c r="J7" s="10" t="s">
        <v>8</v>
      </c>
    </row>
    <row r="8" spans="1:10" s="10" customFormat="1" ht="15" customHeight="1">
      <c r="D8" s="18"/>
      <c r="E8" s="18"/>
      <c r="F8" s="18"/>
      <c r="G8" s="18"/>
      <c r="H8" s="18"/>
      <c r="I8" s="17"/>
    </row>
    <row r="9" spans="1:10" s="10" customFormat="1" ht="25.5" customHeight="1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  <c r="H9" s="14"/>
    </row>
    <row r="10" spans="1:10" ht="22.5" customHeight="1">
      <c r="A10" s="43"/>
      <c r="B10" s="43" t="s">
        <v>33</v>
      </c>
      <c r="C10" s="44"/>
      <c r="D10" s="44"/>
      <c r="E10" s="44"/>
      <c r="F10" s="44"/>
      <c r="G10" s="45"/>
      <c r="H10" s="4"/>
      <c r="I10" s="1"/>
    </row>
    <row r="11" spans="1:10" ht="65.25" customHeight="1">
      <c r="A11" s="7" t="str">
        <f>IF(OR(B11&lt;&gt;"",D11&lt;&gt;""),"["&amp;TEXT($B$3,"##")&amp;"-"&amp;TEXT(ROW()-11,"##")&amp;"]","")</f>
        <v>[Performance-]</v>
      </c>
      <c r="B11" s="8" t="s">
        <v>34</v>
      </c>
      <c r="C11" s="13" t="s">
        <v>80</v>
      </c>
      <c r="D11" s="8" t="s">
        <v>87</v>
      </c>
      <c r="E11" s="7" t="s">
        <v>9</v>
      </c>
      <c r="F11" s="6" t="s">
        <v>72</v>
      </c>
      <c r="G11" s="5"/>
      <c r="H11" s="4"/>
      <c r="I11" s="1"/>
    </row>
    <row r="12" spans="1:10" ht="72" customHeight="1">
      <c r="A12" s="7" t="str">
        <f>IF(OR(B12&lt;&gt;"",D12&lt;&gt;""),"["&amp;TEXT($B$3,"##")&amp;"-"&amp;TEXT(ROW()-11,"##")&amp;"]","")</f>
        <v>[Performance-1]</v>
      </c>
      <c r="B12" s="8" t="s">
        <v>81</v>
      </c>
      <c r="C12" s="13" t="s">
        <v>79</v>
      </c>
      <c r="D12" s="8" t="s">
        <v>86</v>
      </c>
      <c r="E12" s="7" t="s">
        <v>9</v>
      </c>
      <c r="F12" s="6" t="s">
        <v>72</v>
      </c>
      <c r="G12" s="38"/>
      <c r="H12" s="4"/>
      <c r="I12" s="1"/>
    </row>
    <row r="13" spans="1:10" ht="64.5" customHeight="1">
      <c r="A13" s="7" t="str">
        <f t="shared" ref="A13:A14" si="0">IF(OR(B13&lt;&gt;"",D13&lt;&gt;""),"["&amp;TEXT($B$3,"##")&amp;"-"&amp;TEXT(ROW()-11,"##")&amp;"]","")</f>
        <v>[Performance-2]</v>
      </c>
      <c r="B13" s="37" t="s">
        <v>35</v>
      </c>
      <c r="C13" s="37" t="s">
        <v>82</v>
      </c>
      <c r="D13" s="37" t="s">
        <v>83</v>
      </c>
      <c r="E13" s="7" t="s">
        <v>9</v>
      </c>
      <c r="F13" s="6" t="s">
        <v>72</v>
      </c>
      <c r="G13" s="9"/>
      <c r="H13" s="4"/>
      <c r="I13" s="1"/>
    </row>
    <row r="14" spans="1:10" ht="73.5" customHeight="1">
      <c r="A14" s="7" t="str">
        <f t="shared" si="0"/>
        <v>[Performance-3]</v>
      </c>
      <c r="B14" s="37" t="s">
        <v>36</v>
      </c>
      <c r="C14" s="37" t="s">
        <v>84</v>
      </c>
      <c r="D14" s="37" t="s">
        <v>85</v>
      </c>
      <c r="E14" s="7" t="s">
        <v>9</v>
      </c>
      <c r="F14" s="6" t="s">
        <v>72</v>
      </c>
      <c r="G14" s="9"/>
      <c r="H14" s="4"/>
      <c r="I14" s="1"/>
    </row>
    <row r="15" spans="1:10" ht="14.25" customHeight="1">
      <c r="A15" s="43"/>
      <c r="B15" s="44" t="s">
        <v>98</v>
      </c>
      <c r="C15" s="44"/>
      <c r="D15" s="44"/>
      <c r="E15" s="46"/>
      <c r="F15" s="44"/>
      <c r="G15" s="45"/>
    </row>
    <row r="16" spans="1:10" ht="72" customHeight="1">
      <c r="A16" s="7" t="str">
        <f t="shared" ref="A16:A20" si="1">IF(OR(B16&lt;&gt;"",D16&lt;&gt;""),"["&amp;TEXT($B$3,"##")&amp;"-"&amp;TEXT(ROW()-11,"##")&amp;"]","")</f>
        <v>[Performance-5]</v>
      </c>
      <c r="B16" s="8" t="s">
        <v>37</v>
      </c>
      <c r="C16" s="11" t="s">
        <v>88</v>
      </c>
      <c r="D16" s="8" t="s">
        <v>89</v>
      </c>
      <c r="E16" s="7" t="s">
        <v>9</v>
      </c>
      <c r="F16" s="6" t="s">
        <v>72</v>
      </c>
      <c r="G16" s="38"/>
    </row>
    <row r="17" spans="1:7" ht="72.75" customHeight="1">
      <c r="A17" s="7" t="str">
        <f t="shared" si="1"/>
        <v>[Performance-6]</v>
      </c>
      <c r="B17" s="8" t="s">
        <v>38</v>
      </c>
      <c r="C17" s="11" t="s">
        <v>90</v>
      </c>
      <c r="D17" s="8" t="s">
        <v>91</v>
      </c>
      <c r="E17" s="7" t="s">
        <v>9</v>
      </c>
      <c r="F17" s="6" t="s">
        <v>72</v>
      </c>
      <c r="G17" s="11"/>
    </row>
    <row r="18" spans="1:7" ht="63.75" customHeight="1">
      <c r="A18" s="7" t="str">
        <f t="shared" si="1"/>
        <v>[Performance-7]</v>
      </c>
      <c r="B18" s="8" t="s">
        <v>39</v>
      </c>
      <c r="C18" s="11" t="s">
        <v>92</v>
      </c>
      <c r="D18" s="8" t="s">
        <v>93</v>
      </c>
      <c r="E18" s="7" t="s">
        <v>9</v>
      </c>
      <c r="F18" s="6" t="s">
        <v>72</v>
      </c>
      <c r="G18" s="9"/>
    </row>
    <row r="19" spans="1:7" ht="63" customHeight="1">
      <c r="A19" s="7" t="str">
        <f t="shared" si="1"/>
        <v>[Performance-8]</v>
      </c>
      <c r="B19" s="8" t="s">
        <v>40</v>
      </c>
      <c r="C19" s="11" t="s">
        <v>94</v>
      </c>
      <c r="D19" s="8" t="s">
        <v>95</v>
      </c>
      <c r="E19" s="7" t="s">
        <v>9</v>
      </c>
      <c r="F19" s="6" t="s">
        <v>72</v>
      </c>
      <c r="G19" s="9"/>
    </row>
    <row r="20" spans="1:7" ht="65.25" customHeight="1">
      <c r="A20" s="7" t="str">
        <f t="shared" si="1"/>
        <v>[Performance-9]</v>
      </c>
      <c r="B20" s="8" t="s">
        <v>41</v>
      </c>
      <c r="C20" s="11" t="s">
        <v>96</v>
      </c>
      <c r="D20" s="8" t="s">
        <v>97</v>
      </c>
      <c r="E20" s="7" t="s">
        <v>9</v>
      </c>
      <c r="F20" s="6" t="s">
        <v>72</v>
      </c>
      <c r="G20" s="9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1:F4 F8 E11:E14 E16:E20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1" sqref="B11"/>
    </sheetView>
  </sheetViews>
  <sheetFormatPr defaultRowHeight="13.5"/>
  <cols>
    <col min="1" max="1" width="16.125" customWidth="1"/>
    <col min="2" max="2" width="21.375" customWidth="1"/>
    <col min="3" max="3" width="20.75" customWidth="1"/>
    <col min="4" max="4" width="19.25" customWidth="1"/>
    <col min="5" max="5" width="12.875" customWidth="1"/>
    <col min="6" max="6" width="14.75" customWidth="1"/>
    <col min="7" max="7" width="12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50" t="s">
        <v>21</v>
      </c>
      <c r="C2" s="50"/>
      <c r="D2" s="50"/>
      <c r="E2" s="50"/>
      <c r="F2" s="50"/>
      <c r="G2" s="29"/>
    </row>
    <row r="3" spans="1:7" ht="14.25">
      <c r="A3" s="30" t="s">
        <v>18</v>
      </c>
      <c r="B3" s="50" t="s">
        <v>21</v>
      </c>
      <c r="C3" s="50"/>
      <c r="D3" s="50"/>
      <c r="E3" s="50"/>
      <c r="F3" s="50"/>
      <c r="G3" s="29"/>
    </row>
    <row r="4" spans="1:7" ht="14.25">
      <c r="A4" s="31" t="s">
        <v>17</v>
      </c>
      <c r="B4" s="50" t="s">
        <v>44</v>
      </c>
      <c r="C4" s="50"/>
      <c r="D4" s="50"/>
      <c r="E4" s="50"/>
      <c r="F4" s="50"/>
      <c r="G4" s="29"/>
    </row>
    <row r="5" spans="1:7" ht="14.25">
      <c r="A5" s="30" t="s">
        <v>14</v>
      </c>
      <c r="B5" s="51" t="s">
        <v>67</v>
      </c>
      <c r="C5" s="51"/>
      <c r="D5" s="51"/>
      <c r="E5" s="51"/>
      <c r="F5" s="51"/>
      <c r="G5" s="29"/>
    </row>
    <row r="6" spans="1:7" ht="14.25">
      <c r="A6" s="25" t="s">
        <v>13</v>
      </c>
      <c r="B6" s="24" t="s">
        <v>12</v>
      </c>
      <c r="C6" s="24" t="s">
        <v>11</v>
      </c>
      <c r="D6" s="23" t="s">
        <v>8</v>
      </c>
      <c r="E6" s="52" t="s">
        <v>10</v>
      </c>
      <c r="F6" s="53"/>
      <c r="G6" s="19"/>
    </row>
    <row r="7" spans="1:7" ht="15" thickBot="1">
      <c r="A7" s="22">
        <f>COUNTIF(E11:E811,"Pass")</f>
        <v>3</v>
      </c>
      <c r="B7" s="21">
        <f>COUNTIF(E11:E811,"Fail")</f>
        <v>0</v>
      </c>
      <c r="C7" s="21">
        <f>E7-D7-B7-A7</f>
        <v>0</v>
      </c>
      <c r="D7" s="20">
        <f>COUNTIF(F$11:F$684,"N/A")</f>
        <v>0</v>
      </c>
      <c r="E7" s="49">
        <v>3</v>
      </c>
      <c r="F7" s="49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14.25">
      <c r="A10" s="54" t="s">
        <v>33</v>
      </c>
      <c r="B10" s="55"/>
      <c r="C10" s="55"/>
      <c r="D10" s="55"/>
      <c r="E10" s="55"/>
      <c r="F10" s="55"/>
      <c r="G10" s="56"/>
    </row>
    <row r="11" spans="1:7" ht="135.75" customHeight="1">
      <c r="A11" s="7" t="str">
        <f>IF(OR(B11&lt;&gt;"",D11&lt;&gt;""),"["&amp;TEXT($B$3,"##")&amp;"-"&amp;TEXT(ROW()-11,"##")&amp;"]","")</f>
        <v>[Usability-]</v>
      </c>
      <c r="B11" s="48" t="s">
        <v>61</v>
      </c>
      <c r="C11" s="9" t="s">
        <v>62</v>
      </c>
      <c r="D11" s="8" t="s">
        <v>63</v>
      </c>
      <c r="E11" s="7" t="s">
        <v>0</v>
      </c>
      <c r="F11" s="6" t="s">
        <v>72</v>
      </c>
      <c r="G11" s="38"/>
    </row>
    <row r="12" spans="1:7" ht="77.25" customHeight="1">
      <c r="A12" s="7" t="str">
        <f t="shared" ref="A12:A13" si="0">IF(OR(B12&lt;&gt;"",D12&lt;&gt;""),"["&amp;TEXT($B$3,"##")&amp;"-"&amp;TEXT(ROW()-11,"##")&amp;"]","")</f>
        <v>[Usability-1]</v>
      </c>
      <c r="B12" s="39" t="s">
        <v>65</v>
      </c>
      <c r="C12" s="41" t="s">
        <v>64</v>
      </c>
      <c r="D12" s="8" t="s">
        <v>63</v>
      </c>
      <c r="E12" s="7" t="s">
        <v>0</v>
      </c>
      <c r="F12" s="6" t="s">
        <v>72</v>
      </c>
      <c r="G12" s="11"/>
    </row>
    <row r="13" spans="1:7" ht="105" customHeight="1">
      <c r="A13" s="7" t="str">
        <f t="shared" si="0"/>
        <v>[Usability-2]</v>
      </c>
      <c r="B13" s="40" t="s">
        <v>52</v>
      </c>
      <c r="C13" s="42" t="s">
        <v>66</v>
      </c>
      <c r="D13" s="8" t="s">
        <v>63</v>
      </c>
      <c r="E13" s="7" t="s">
        <v>0</v>
      </c>
      <c r="F13" s="6" t="s">
        <v>72</v>
      </c>
      <c r="G13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3">
      <formula1>$J$3:$J$7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6" sqref="F16"/>
    </sheetView>
  </sheetViews>
  <sheetFormatPr defaultRowHeight="13.5"/>
  <cols>
    <col min="1" max="1" width="14.375" customWidth="1"/>
    <col min="2" max="2" width="25.625" customWidth="1"/>
    <col min="3" max="3" width="22.25" customWidth="1"/>
    <col min="4" max="4" width="18.375" customWidth="1"/>
    <col min="5" max="5" width="14.375" customWidth="1"/>
    <col min="6" max="6" width="15.125" customWidth="1"/>
    <col min="7" max="7" width="19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50" t="s">
        <v>45</v>
      </c>
      <c r="C2" s="50"/>
      <c r="D2" s="50"/>
      <c r="E2" s="50"/>
      <c r="F2" s="50"/>
      <c r="G2" s="29"/>
    </row>
    <row r="3" spans="1:7" ht="14.25">
      <c r="A3" s="30" t="s">
        <v>18</v>
      </c>
      <c r="B3" s="50" t="s">
        <v>28</v>
      </c>
      <c r="C3" s="50"/>
      <c r="D3" s="50"/>
      <c r="E3" s="50"/>
      <c r="F3" s="50"/>
      <c r="G3" s="29"/>
    </row>
    <row r="4" spans="1:7" ht="14.25">
      <c r="A4" s="31" t="s">
        <v>17</v>
      </c>
      <c r="B4" s="50" t="s">
        <v>46</v>
      </c>
      <c r="C4" s="50"/>
      <c r="D4" s="50"/>
      <c r="E4" s="50"/>
      <c r="F4" s="50"/>
      <c r="G4" s="29"/>
    </row>
    <row r="5" spans="1:7" ht="14.25">
      <c r="A5" s="30" t="s">
        <v>14</v>
      </c>
      <c r="B5" s="51" t="s">
        <v>67</v>
      </c>
      <c r="C5" s="51"/>
      <c r="D5" s="51"/>
      <c r="E5" s="51"/>
      <c r="F5" s="51"/>
      <c r="G5" s="29"/>
    </row>
    <row r="6" spans="1:7" ht="14.25">
      <c r="A6" s="25" t="s">
        <v>13</v>
      </c>
      <c r="B6" s="24" t="s">
        <v>12</v>
      </c>
      <c r="C6" s="24" t="s">
        <v>11</v>
      </c>
      <c r="D6" s="23" t="s">
        <v>8</v>
      </c>
      <c r="E6" s="52" t="s">
        <v>10</v>
      </c>
      <c r="F6" s="53"/>
      <c r="G6" s="19"/>
    </row>
    <row r="7" spans="1:7" ht="15" thickBot="1">
      <c r="A7" s="22">
        <f>COUNTIF(E11:E813,"Pass")</f>
        <v>9</v>
      </c>
      <c r="B7" s="21">
        <f>COUNTIF(E11:E813,"Fail")</f>
        <v>0</v>
      </c>
      <c r="C7" s="21">
        <f>E7-D7-B7-A7</f>
        <v>0</v>
      </c>
      <c r="D7" s="20">
        <f>COUNTIF(F$11:F$686,"N/A")</f>
        <v>0</v>
      </c>
      <c r="E7" s="49">
        <f>COUNTA(A11:A40)</f>
        <v>9</v>
      </c>
      <c r="F7" s="49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14.25">
      <c r="A10" s="54" t="s">
        <v>33</v>
      </c>
      <c r="B10" s="55"/>
      <c r="C10" s="55"/>
      <c r="D10" s="55"/>
      <c r="E10" s="55"/>
      <c r="F10" s="55"/>
      <c r="G10" s="56"/>
    </row>
    <row r="11" spans="1:7" ht="33.75" customHeight="1">
      <c r="A11" s="7" t="str">
        <f t="shared" ref="A11:A16" si="0">IF(OR(B11&lt;&gt;"",D11&lt;&gt;""),"["&amp;TEXT($B$3,"##")&amp;"-"&amp;TEXT(ROW()-11,"##")&amp;"]","")</f>
        <v>[UJD_VN-]</v>
      </c>
      <c r="B11" s="39" t="s">
        <v>47</v>
      </c>
      <c r="C11" s="37" t="s">
        <v>50</v>
      </c>
      <c r="D11" s="37" t="s">
        <v>48</v>
      </c>
      <c r="E11" s="7" t="s">
        <v>0</v>
      </c>
      <c r="F11" s="6" t="s">
        <v>72</v>
      </c>
      <c r="G11" s="11"/>
    </row>
    <row r="12" spans="1:7" ht="35.25" customHeight="1">
      <c r="A12" s="7" t="str">
        <f t="shared" si="0"/>
        <v>[UJD_VN-1]</v>
      </c>
      <c r="B12" s="39" t="s">
        <v>47</v>
      </c>
      <c r="C12" s="37" t="s">
        <v>51</v>
      </c>
      <c r="D12" s="37" t="s">
        <v>48</v>
      </c>
      <c r="E12" s="7" t="s">
        <v>0</v>
      </c>
      <c r="F12" s="6" t="s">
        <v>72</v>
      </c>
      <c r="G12" s="9"/>
    </row>
    <row r="13" spans="1:7" ht="30" customHeight="1">
      <c r="A13" s="7" t="str">
        <f t="shared" si="0"/>
        <v>[UJD_VN-2]</v>
      </c>
      <c r="B13" s="39" t="s">
        <v>49</v>
      </c>
      <c r="C13" s="37" t="s">
        <v>50</v>
      </c>
      <c r="D13" s="37" t="s">
        <v>48</v>
      </c>
      <c r="E13" s="7" t="s">
        <v>0</v>
      </c>
      <c r="F13" s="6" t="s">
        <v>72</v>
      </c>
      <c r="G13" s="9"/>
    </row>
    <row r="14" spans="1:7" ht="28.5" customHeight="1">
      <c r="A14" s="7" t="str">
        <f t="shared" si="0"/>
        <v>[UJD_VN-3]</v>
      </c>
      <c r="B14" s="39" t="s">
        <v>52</v>
      </c>
      <c r="C14" s="37" t="s">
        <v>53</v>
      </c>
      <c r="D14" s="37" t="s">
        <v>48</v>
      </c>
      <c r="E14" s="7" t="s">
        <v>0</v>
      </c>
      <c r="F14" s="6" t="s">
        <v>72</v>
      </c>
      <c r="G14" s="9"/>
    </row>
    <row r="15" spans="1:7" ht="30" customHeight="1">
      <c r="A15" s="7" t="str">
        <f t="shared" si="0"/>
        <v>[UJD_VN-4]</v>
      </c>
      <c r="B15" s="39" t="s">
        <v>52</v>
      </c>
      <c r="C15" s="37" t="s">
        <v>54</v>
      </c>
      <c r="D15" s="37" t="s">
        <v>48</v>
      </c>
      <c r="E15" s="7" t="s">
        <v>0</v>
      </c>
      <c r="F15" s="6" t="s">
        <v>72</v>
      </c>
      <c r="G15" s="9"/>
    </row>
    <row r="16" spans="1:7" ht="45.75" customHeight="1">
      <c r="A16" s="7" t="str">
        <f t="shared" si="0"/>
        <v>[UJD_VN-5]</v>
      </c>
      <c r="B16" s="40" t="s">
        <v>55</v>
      </c>
      <c r="C16" s="37" t="s">
        <v>56</v>
      </c>
      <c r="D16" s="37" t="s">
        <v>58</v>
      </c>
      <c r="E16" s="7" t="s">
        <v>0</v>
      </c>
      <c r="F16" s="6" t="s">
        <v>72</v>
      </c>
      <c r="G16" s="9"/>
    </row>
    <row r="17" spans="1:7" ht="38.25">
      <c r="A17" s="7" t="str">
        <f t="shared" ref="A17:A19" si="1">IF(OR(B17&lt;&gt;"",D17&lt;&gt;""),"["&amp;TEXT($B$3,"##")&amp;"-"&amp;TEXT(ROW()-11,"##")&amp;"]","")</f>
        <v>[UJD_VN-6]</v>
      </c>
      <c r="B17" s="40" t="s">
        <v>59</v>
      </c>
      <c r="C17" s="37" t="s">
        <v>56</v>
      </c>
      <c r="D17" s="37" t="s">
        <v>58</v>
      </c>
      <c r="E17" s="7" t="s">
        <v>0</v>
      </c>
      <c r="F17" s="6" t="s">
        <v>72</v>
      </c>
      <c r="G17" s="9"/>
    </row>
    <row r="18" spans="1:7" ht="38.25">
      <c r="A18" s="7" t="str">
        <f t="shared" si="1"/>
        <v>[UJD_VN-7]</v>
      </c>
      <c r="B18" s="40" t="s">
        <v>60</v>
      </c>
      <c r="C18" s="37" t="s">
        <v>56</v>
      </c>
      <c r="D18" s="37" t="s">
        <v>58</v>
      </c>
      <c r="E18" s="7" t="s">
        <v>0</v>
      </c>
      <c r="F18" s="6" t="s">
        <v>72</v>
      </c>
      <c r="G18" s="9"/>
    </row>
    <row r="19" spans="1:7" ht="38.25">
      <c r="A19" s="7" t="str">
        <f t="shared" si="1"/>
        <v>[UJD_VN-8]</v>
      </c>
      <c r="B19" s="40" t="s">
        <v>47</v>
      </c>
      <c r="C19" s="37" t="s">
        <v>56</v>
      </c>
      <c r="D19" s="37" t="s">
        <v>58</v>
      </c>
      <c r="E19" s="7" t="s">
        <v>0</v>
      </c>
      <c r="F19" s="6" t="s">
        <v>72</v>
      </c>
      <c r="G19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9">
      <formula1>$J$3:$J$7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1" sqref="E11"/>
    </sheetView>
  </sheetViews>
  <sheetFormatPr defaultRowHeight="13.5"/>
  <cols>
    <col min="1" max="1" width="15.125" customWidth="1"/>
    <col min="2" max="2" width="20.875" customWidth="1"/>
    <col min="3" max="3" width="18.875" customWidth="1"/>
    <col min="4" max="4" width="15.125" customWidth="1"/>
    <col min="5" max="5" width="15" customWidth="1"/>
    <col min="7" max="7" width="14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50" t="s">
        <v>68</v>
      </c>
      <c r="C2" s="50"/>
      <c r="D2" s="50"/>
      <c r="E2" s="50"/>
      <c r="F2" s="50"/>
      <c r="G2" s="29"/>
    </row>
    <row r="3" spans="1:7" ht="14.25">
      <c r="A3" s="30" t="s">
        <v>18</v>
      </c>
      <c r="B3" s="50" t="s">
        <v>68</v>
      </c>
      <c r="C3" s="50"/>
      <c r="D3" s="50"/>
      <c r="E3" s="50"/>
      <c r="F3" s="50"/>
      <c r="G3" s="29"/>
    </row>
    <row r="4" spans="1:7" ht="14.25">
      <c r="A4" s="31" t="s">
        <v>17</v>
      </c>
      <c r="B4" s="50" t="s">
        <v>69</v>
      </c>
      <c r="C4" s="50"/>
      <c r="D4" s="50"/>
      <c r="E4" s="50"/>
      <c r="F4" s="50"/>
      <c r="G4" s="29"/>
    </row>
    <row r="5" spans="1:7" ht="14.25">
      <c r="A5" s="30" t="s">
        <v>14</v>
      </c>
      <c r="B5" s="51" t="s">
        <v>67</v>
      </c>
      <c r="C5" s="51"/>
      <c r="D5" s="51"/>
      <c r="E5" s="51"/>
      <c r="F5" s="51"/>
      <c r="G5" s="29"/>
    </row>
    <row r="6" spans="1:7" ht="14.25">
      <c r="A6" s="25" t="s">
        <v>13</v>
      </c>
      <c r="B6" s="24" t="s">
        <v>12</v>
      </c>
      <c r="C6" s="24" t="s">
        <v>11</v>
      </c>
      <c r="D6" s="36" t="s">
        <v>8</v>
      </c>
      <c r="E6" s="52" t="s">
        <v>10</v>
      </c>
      <c r="F6" s="53"/>
      <c r="G6" s="19"/>
    </row>
    <row r="7" spans="1:7" ht="15" thickBot="1">
      <c r="A7" s="22">
        <f>COUNTIF(E10:E812,"Pass")</f>
        <v>0</v>
      </c>
      <c r="B7" s="21">
        <f>COUNTIF(E10:E812,"Fail")</f>
        <v>0</v>
      </c>
      <c r="C7" s="21">
        <f>E7-D7-B7-A7</f>
        <v>2</v>
      </c>
      <c r="D7" s="20">
        <f>COUNTIF(F$10:F$685,"N/A")</f>
        <v>0</v>
      </c>
      <c r="E7" s="49">
        <v>2</v>
      </c>
      <c r="F7" s="49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47.25" customHeight="1">
      <c r="A10" s="7" t="str">
        <f t="shared" ref="A10:A11" si="0">IF(OR(B10&lt;&gt;"",D10&lt;&gt;""),"["&amp;TEXT($B$3,"##")&amp;"-"&amp;TEXT(ROW()-11,"##")&amp;"]","")</f>
        <v>[Reliability--1]</v>
      </c>
      <c r="B10" s="39" t="s">
        <v>71</v>
      </c>
      <c r="C10" s="37" t="s">
        <v>74</v>
      </c>
      <c r="D10" s="37" t="s">
        <v>73</v>
      </c>
      <c r="E10" s="9" t="s">
        <v>70</v>
      </c>
      <c r="F10" s="6" t="s">
        <v>72</v>
      </c>
      <c r="G10" s="11"/>
    </row>
    <row r="11" spans="1:7" ht="51">
      <c r="A11" s="7" t="str">
        <f t="shared" si="0"/>
        <v>[Reliability-]</v>
      </c>
      <c r="B11" s="39" t="s">
        <v>75</v>
      </c>
      <c r="C11" s="37" t="s">
        <v>76</v>
      </c>
      <c r="D11" s="37" t="s">
        <v>77</v>
      </c>
      <c r="E11" s="9" t="s">
        <v>70</v>
      </c>
      <c r="F11" s="6" t="s">
        <v>72</v>
      </c>
      <c r="G11" s="9"/>
    </row>
    <row r="12" spans="1:7">
      <c r="A12" s="7"/>
      <c r="B12" s="39"/>
      <c r="C12" s="37"/>
      <c r="D12" s="37"/>
      <c r="E12" s="7"/>
      <c r="F12" s="6"/>
      <c r="G12" s="9"/>
    </row>
    <row r="13" spans="1:7">
      <c r="A13" s="7"/>
      <c r="B13" s="39"/>
      <c r="C13" s="37"/>
      <c r="D13" s="37"/>
      <c r="E13" s="7"/>
      <c r="F13" s="6"/>
      <c r="G13" s="9"/>
    </row>
    <row r="14" spans="1:7">
      <c r="A14" s="7"/>
      <c r="B14" s="39"/>
      <c r="C14" s="37"/>
      <c r="D14" s="37"/>
      <c r="E14" s="7"/>
      <c r="F14" s="6"/>
      <c r="G14" s="9"/>
    </row>
    <row r="15" spans="1:7">
      <c r="A15" s="7"/>
      <c r="B15" s="40"/>
      <c r="C15" s="37"/>
      <c r="D15" s="37"/>
      <c r="E15" s="7"/>
      <c r="F15" s="6"/>
      <c r="G15" s="9"/>
    </row>
    <row r="16" spans="1:7">
      <c r="A16" s="7"/>
      <c r="B16" s="40"/>
      <c r="C16" s="37"/>
      <c r="D16" s="37"/>
      <c r="E16" s="7"/>
      <c r="F16" s="6"/>
      <c r="G16" s="9"/>
    </row>
    <row r="17" spans="1:7">
      <c r="A17" s="7"/>
      <c r="B17" s="40"/>
      <c r="C17" s="37"/>
      <c r="D17" s="37"/>
      <c r="E17" s="7"/>
      <c r="F17" s="6"/>
      <c r="G17" s="9"/>
    </row>
    <row r="18" spans="1:7">
      <c r="A18" s="7"/>
      <c r="B18" s="40"/>
      <c r="C18" s="37"/>
      <c r="D18" s="37"/>
      <c r="E18" s="7"/>
      <c r="F18" s="6"/>
      <c r="G18" s="9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1:F4 F8 E12:E18">
      <formula1>$J$3:$J$7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User_Interface</vt:lpstr>
      <vt:lpstr>Performance</vt:lpstr>
      <vt:lpstr>Usability</vt:lpstr>
      <vt:lpstr>Security</vt:lpstr>
      <vt:lpstr>Reliability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Pham</cp:lastModifiedBy>
  <dcterms:created xsi:type="dcterms:W3CDTF">2014-08-26T15:54:38Z</dcterms:created>
  <dcterms:modified xsi:type="dcterms:W3CDTF">2014-08-29T13:27:32Z</dcterms:modified>
</cp:coreProperties>
</file>