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55" windowHeight="11640"/>
  </bookViews>
  <sheets>
    <sheet name="ガイドライン" sheetId="13" r:id="rId1"/>
    <sheet name="表紙" sheetId="4" r:id="rId2"/>
    <sheet name="機能一覧" sheetId="5" r:id="rId3"/>
    <sheet name="テスト報告" sheetId="6" r:id="rId4"/>
    <sheet name="Function1" sheetId="7" r:id="rId5"/>
    <sheet name="Function2" sheetId="10" r:id="rId6"/>
    <sheet name="Function3" sheetId="11" r:id="rId7"/>
    <sheet name="Example" sheetId="12" r:id="rId8"/>
  </sheets>
  <definedNames>
    <definedName name="ACTION">#REF!</definedName>
    <definedName name="_xlnm.Print_Area" localSheetId="4">Function1!$A$1:$T$53</definedName>
    <definedName name="_xlnm.Print_Area" localSheetId="5">Function2!$A$1:$T$52</definedName>
    <definedName name="_xlnm.Print_Area" localSheetId="6">Function3!$A$1:$T$53</definedName>
    <definedName name="_xlnm.Print_Area" localSheetId="0">ガイドライン!$A$1:$A$48</definedName>
    <definedName name="_xlnm.Print_Area" localSheetId="3">テスト報告!$A$1:$I$41</definedName>
    <definedName name="_xlnm.Print_Area" localSheetId="2">機能一覧!$A$1:$H$39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PrintArea" localSheetId="3" hidden="1">テスト報告!$A:$I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PrintArea" localSheetId="3" hidden="1">テスト報告!$A:$I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PrintArea" localSheetId="3" hidden="1">テスト報告!$A:$I</definedName>
  </definedNames>
  <calcPr calcId="125725"/>
</workbook>
</file>

<file path=xl/calcChain.xml><?xml version="1.0" encoding="utf-8"?>
<calcChain xmlns="http://schemas.openxmlformats.org/spreadsheetml/2006/main">
  <c r="N7" i="11"/>
  <c r="M7"/>
  <c r="L7"/>
  <c r="N7" i="10"/>
  <c r="M7"/>
  <c r="L7"/>
  <c r="N7" i="7"/>
  <c r="M7"/>
  <c r="L7"/>
  <c r="C7" i="11"/>
  <c r="A7"/>
  <c r="C7" i="10"/>
  <c r="A7"/>
  <c r="C7" i="7"/>
  <c r="A7"/>
  <c r="C12" i="6"/>
  <c r="L2" i="11"/>
  <c r="C2"/>
  <c r="L2" i="10"/>
  <c r="C2"/>
  <c r="C2" i="7"/>
  <c r="O7" i="12"/>
  <c r="N7"/>
  <c r="M7"/>
  <c r="L7"/>
  <c r="A7"/>
  <c r="C7"/>
  <c r="F7" s="1"/>
  <c r="L4"/>
  <c r="L2"/>
  <c r="C2"/>
  <c r="O7" i="11"/>
  <c r="I14" i="6"/>
  <c r="H14"/>
  <c r="G14"/>
  <c r="F14"/>
  <c r="F7" i="11"/>
  <c r="E14" i="6" s="1"/>
  <c r="D14"/>
  <c r="C14"/>
  <c r="H12"/>
  <c r="H13"/>
  <c r="H17"/>
  <c r="O7" i="7"/>
  <c r="I12" i="6"/>
  <c r="O7" i="10"/>
  <c r="I13" i="6"/>
  <c r="G12"/>
  <c r="G13"/>
  <c r="G17" s="1"/>
  <c r="F12"/>
  <c r="F13"/>
  <c r="F17" s="1"/>
  <c r="F7" i="10"/>
  <c r="E13" i="6" s="1"/>
  <c r="D13"/>
  <c r="C13"/>
  <c r="C17" s="1"/>
  <c r="L4" i="11"/>
  <c r="L4" i="10"/>
  <c r="B6" i="4"/>
  <c r="E4" i="5"/>
  <c r="E5"/>
  <c r="B4" i="6"/>
  <c r="B5"/>
  <c r="B6" s="1"/>
  <c r="D12"/>
  <c r="F7" i="7"/>
  <c r="E12" i="6"/>
  <c r="E17" s="1"/>
  <c r="D17"/>
  <c r="L2" i="7"/>
  <c r="L4"/>
  <c r="D22" i="6" l="1"/>
  <c r="I17"/>
  <c r="D23" s="1"/>
  <c r="D20"/>
  <c r="D19"/>
  <c r="D2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<sst xmlns="http://schemas.openxmlformats.org/spreadsheetml/2006/main" count="475" uniqueCount="187">
  <si>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</si>
  <si>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</si>
  <si>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t>&lt;Project Name&gt;</t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</si>
  <si>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</si>
  <si>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</si>
  <si>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t>&lt;Project Code&gt;</t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</si>
  <si>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</si>
  <si>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</si>
  <si>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</si>
  <si>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t>&lt;Date when this test report is created&gt;</t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</si>
  <si>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</si>
  <si>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</si>
  <si>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</si>
  <si>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r>
      <rPr>
        <b/>
        <sz val="10"/>
        <color indexed="9"/>
        <rFont val="Arial Unicode MS"/>
        <family val="2"/>
      </rPr>
      <t>変更箇所</t>
    </r>
  </si>
  <si>
    <t>*A,D,M</t>
  </si>
  <si>
    <r>
      <rPr>
        <b/>
        <sz val="10"/>
        <color indexed="9"/>
        <rFont val="Arial Unicode MS"/>
        <family val="2"/>
      </rPr>
      <t>変更の説明</t>
    </r>
  </si>
  <si>
    <r>
      <rPr>
        <b/>
        <sz val="10"/>
        <color indexed="9"/>
        <rFont val="Arial Unicode MS"/>
        <family val="2"/>
      </rPr>
      <t>参照</t>
    </r>
  </si>
  <si>
    <t>&lt;Date when these changes are effective&gt;</t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</si>
  <si>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</si>
  <si>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</si>
  <si>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</si>
  <si>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r>
      <rPr>
        <i/>
        <sz val="10"/>
        <rFont val="Arial Unicode MS"/>
        <family val="2"/>
      </rPr>
      <t>&lt;List enviroment requires in this system
1. Server
2. Database
3. Web Browser
...
&gt;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</si>
  <si>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</si>
  <si>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</si>
  <si>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</si>
  <si>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</si>
  <si>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</si>
  <si>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</si>
  <si>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</si>
  <si>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t>Class1</t>
  </si>
  <si>
    <t>Function A</t>
  </si>
  <si>
    <t>Function B</t>
  </si>
  <si>
    <t>Function2</t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</si>
  <si>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</si>
  <si>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</si>
  <si>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</si>
  <si>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</si>
  <si>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</si>
  <si>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</si>
  <si>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</si>
  <si>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</si>
  <si>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</si>
  <si>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</si>
  <si>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</si>
  <si>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</si>
  <si>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</si>
  <si>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</si>
  <si>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</si>
  <si>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</si>
  <si>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</si>
  <si>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</si>
  <si>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</si>
  <si>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</si>
  <si>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</si>
  <si>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</si>
  <si>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</si>
  <si>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</si>
  <si>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</si>
  <si>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</si>
  <si>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</si>
  <si>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r>
      <rPr>
        <sz val="8"/>
        <rFont val="Arial Unicode MS"/>
        <family val="2"/>
      </rPr>
      <t>"1"</t>
    </r>
  </si>
  <si>
    <r>
      <rPr>
        <sz val="8"/>
        <rFont val="Arial Unicode MS"/>
        <family val="2"/>
      </rPr>
      <t>""</t>
    </r>
  </si>
  <si>
    <t>null</t>
  </si>
  <si>
    <r>
      <rPr>
        <sz val="8"/>
        <rFont val="Arial Unicode MS"/>
        <family val="2"/>
      </rPr>
      <t>&gt;=5 &amp; &lt;= 10</t>
    </r>
  </si>
  <si>
    <t>"success"</t>
  </si>
  <si>
    <t>"input1 is null"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</si>
  <si>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</si>
  <si>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</si>
  <si>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</si>
  <si>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</si>
  <si>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</si>
  <si>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</si>
  <si>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</si>
  <si>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</si>
  <si>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</si>
  <si>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</si>
  <si>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</si>
  <si>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</si>
  <si>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</si>
  <si>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</si>
  <si>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</si>
  <si>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</si>
  <si>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</si>
  <si>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</si>
  <si>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</si>
  <si>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</si>
  <si>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</si>
  <si>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</si>
  <si>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</si>
  <si>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</si>
  <si>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</si>
  <si>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</si>
  <si>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</si>
  <si>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</si>
  <si>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 xml:space="preserve">Precondition </t>
    <phoneticPr fontId="34" type="noConversion"/>
  </si>
  <si>
    <t>Input1</t>
    <phoneticPr fontId="34" type="noConversion"/>
  </si>
  <si>
    <t>Input2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</si>
  <si>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</si>
  <si>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</si>
  <si>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</si>
  <si>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</si>
  <si>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</si>
  <si>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</si>
  <si>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</si>
  <si>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</si>
  <si>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</si>
  <si>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</si>
  <si>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</si>
  <si>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</si>
  <si>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</si>
  <si>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t>Input1</t>
  </si>
  <si>
    <t>Input2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</si>
  <si>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</si>
  <si>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</si>
  <si>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</si>
  <si>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</si>
  <si>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>Class2</t>
  </si>
  <si>
    <t>Class3</t>
  </si>
  <si>
    <t>Function C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</si>
  <si>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</si>
  <si>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</si>
  <si>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</si>
  <si>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</si>
  <si>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</si>
  <si>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</si>
  <si>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</si>
  <si>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</si>
  <si>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</si>
  <si>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</si>
  <si>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</si>
  <si>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</si>
  <si>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</si>
  <si>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</si>
  <si>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a</t>
    <phoneticPr fontId="34" type="noConversion"/>
  </si>
  <si>
    <t>b</t>
    <phoneticPr fontId="34" type="noConversion"/>
  </si>
  <si>
    <t>c</t>
    <phoneticPr fontId="44"/>
  </si>
  <si>
    <t xml:space="preserve">list </t>
    <phoneticPr fontId="44"/>
  </si>
  <si>
    <t>null</t>
    <phoneticPr fontId="44"/>
  </si>
  <si>
    <t>size = 0</t>
    <phoneticPr fontId="44"/>
  </si>
  <si>
    <t>O</t>
  </si>
  <si>
    <t>"please input a&gt;= -1"</t>
    <phoneticPr fontId="44"/>
  </si>
  <si>
    <r>
      <rPr>
        <sz val="8"/>
        <rFont val="Arial Unicode MS"/>
        <family val="2"/>
      </rPr>
      <t>{-1/2}</t>
    </r>
    <phoneticPr fontId="44"/>
  </si>
  <si>
    <r>
      <rPr>
        <sz val="8"/>
        <rFont val="Arial Unicode MS"/>
        <family val="2"/>
      </rPr>
      <t>{1,1}</t>
    </r>
    <phoneticPr fontId="44"/>
  </si>
  <si>
    <r>
      <rPr>
        <sz val="8"/>
        <rFont val="Arial Unicode MS"/>
        <family val="2"/>
      </rPr>
      <t>{1,-3}</t>
    </r>
    <phoneticPr fontId="44"/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</si>
  <si>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</si>
  <si>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</si>
  <si>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</si>
  <si>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</si>
  <si>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</si>
  <si>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</si>
  <si>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</si>
  <si>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</si>
  <si>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</si>
  <si>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</si>
  <si>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</si>
  <si>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</si>
  <si>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</si>
  <si>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</si>
  <si>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</si>
  <si>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</si>
  <si>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</si>
  <si>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</si>
  <si>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</si>
  <si>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</si>
  <si>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</si>
  <si>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</si>
  <si>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</si>
  <si>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</si>
  <si>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</si>
  <si>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</si>
  <si>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</si>
  <si>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</si>
  <si>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</si>
  <si>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</si>
  <si>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</si>
  <si>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r>
      <rPr>
        <b/>
        <sz val="10"/>
        <color theme="0"/>
        <rFont val="Arial Unicode MS"/>
        <family val="2"/>
      </rPr>
      <t>版数</t>
    </r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</si>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</sst>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mm/dd"/>
  </numFmts>
  <fonts count="7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Tahoma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413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6" fillId="24" borderId="15" xfId="34" applyNumberFormat="1" applyFont="1" applyFill="1" applyBorder="1"/>
    <xf numFmtId="0" fontId="54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3" xfId="41" applyFont="1" applyFill="1" applyBorder="1" applyAlignment="1">
      <alignment horizontal="left" vertical="center" readingOrder="1"/>
    </xf>
    <xf numFmtId="0" fontId="45" fillId="24" borderId="10" xfId="41" applyFont="1" applyFill="1" applyBorder="1" applyAlignment="1">
      <alignment horizontal="left" readingOrder="1"/>
    </xf>
    <xf numFmtId="0" fontId="45" fillId="24" borderId="48" xfId="41" applyFont="1" applyFill="1" applyBorder="1" applyAlignment="1">
      <alignment horizontal="left" readingOrder="1"/>
    </xf>
    <xf numFmtId="0" fontId="45" fillId="24" borderId="11" xfId="41" applyFont="1" applyFill="1" applyBorder="1" applyAlignment="1">
      <alignment horizontal="left" readingOrder="1"/>
    </xf>
    <xf numFmtId="0" fontId="30" fillId="24" borderId="43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7" fillId="27" borderId="0" xfId="0" applyFont="1" applyFill="1" applyAlignment="1">
      <alignment horizontal="center"/>
    </xf>
    <xf numFmtId="0" fontId="48" fillId="27" borderId="0" xfId="0" applyFont="1" applyFill="1">
      <alignment vertical="center"/>
    </xf>
    <xf numFmtId="0" fontId="52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5" fillId="27" borderId="0" xfId="0" applyFont="1" applyFill="1" applyAlignment="1">
      <alignment horizontal="justify"/>
    </xf>
    <xf numFmtId="0" fontId="53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2" fillId="27" borderId="0" xfId="0" applyFont="1" applyFill="1">
      <alignment vertical="center"/>
    </xf>
    <xf numFmtId="0" fontId="50" fillId="27" borderId="0" xfId="0" quotePrefix="1" applyFont="1" applyFill="1" applyAlignment="1">
      <alignment horizontal="justify"/>
    </xf>
    <xf numFmtId="0" fontId="30" fillId="24" borderId="43" xfId="41" applyFont="1" applyFill="1" applyBorder="1" applyAlignment="1">
      <alignment horizontal="left" vertical="center" readingOrder="1"/>
    </xf>
    <xf numFmtId="0" fontId="68" fillId="24" borderId="0" xfId="41" applyFont="1" applyFill="1" applyBorder="1" applyAlignment="1">
      <alignment horizontal="left" readingOrder="1"/>
    </xf>
    <xf numFmtId="1" fontId="30" fillId="24" borderId="43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5" fillId="24" borderId="10" xfId="41" applyFont="1" applyFill="1" applyBorder="1" applyAlignment="1">
      <alignment horizontal="left" readingOrder="1"/>
    </xf>
    <xf numFmtId="0" fontId="45" fillId="24" borderId="48" xfId="41" applyFont="1" applyFill="1" applyBorder="1" applyAlignment="1">
      <alignment horizontal="left" readingOrder="1"/>
    </xf>
    <xf numFmtId="0" fontId="45" fillId="24" borderId="11" xfId="41" applyFont="1" applyFill="1" applyBorder="1" applyAlignment="1">
      <alignment horizontal="left" readingOrder="1"/>
    </xf>
    <xf numFmtId="0" fontId="45" fillId="24" borderId="10" xfId="41" applyFont="1" applyFill="1" applyBorder="1" applyAlignment="1">
      <alignment horizontal="left" vertical="top" wrapText="1" readingOrder="1"/>
    </xf>
    <xf numFmtId="0" fontId="45" fillId="24" borderId="48" xfId="41" applyFont="1" applyFill="1" applyBorder="1" applyAlignment="1">
      <alignment horizontal="left" vertical="top" wrapText="1" readingOrder="1"/>
    </xf>
    <xf numFmtId="0" fontId="45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8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5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5" fillId="24" borderId="43" xfId="41" applyFont="1" applyFill="1" applyBorder="1" applyAlignment="1">
      <alignment horizontal="left" readingOrder="1"/>
    </xf>
    <xf numFmtId="0" fontId="30" fillId="24" borderId="43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5" fillId="24" borderId="10" xfId="41" applyNumberFormat="1" applyFont="1" applyFill="1" applyBorder="1" applyAlignment="1">
      <alignment horizontal="left" vertical="top" readingOrder="1"/>
    </xf>
    <xf numFmtId="14" fontId="45" fillId="24" borderId="48" xfId="41" applyNumberFormat="1" applyFont="1" applyFill="1" applyBorder="1" applyAlignment="1">
      <alignment horizontal="left" vertical="top" readingOrder="1"/>
    </xf>
    <xf numFmtId="14" fontId="45" fillId="24" borderId="11" xfId="41" applyNumberFormat="1" applyFont="1" applyFill="1" applyBorder="1" applyAlignment="1">
      <alignment horizontal="left" vertical="top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6" fillId="30" borderId="85" xfId="39" applyFont="1" applyFill="1" applyBorder="1" applyAlignment="1">
      <alignment horizontal="left" wrapText="1" readingOrder="1"/>
    </xf>
    <xf numFmtId="0" fontId="36" fillId="30" borderId="74" xfId="39" applyFont="1" applyFill="1" applyBorder="1" applyAlignment="1">
      <alignment horizontal="left" wrapText="1" readingOrder="1"/>
    </xf>
    <xf numFmtId="49" fontId="38" fillId="30" borderId="73" xfId="39" applyNumberFormat="1" applyFont="1" applyFill="1" applyBorder="1" applyAlignment="1">
      <alignment horizontal="left" wrapText="1" readingOrder="1"/>
    </xf>
    <xf numFmtId="0" fontId="38" fillId="30" borderId="74" xfId="39" applyFont="1" applyFill="1" applyBorder="1" applyAlignment="1">
      <alignment horizontal="left" wrapText="1" readingOrder="1"/>
    </xf>
    <xf numFmtId="0" fontId="38" fillId="30" borderId="86" xfId="39" applyFont="1" applyFill="1" applyBorder="1" applyAlignment="1">
      <alignment horizontal="left" wrapText="1" readingOrder="1"/>
    </xf>
    <xf numFmtId="0" fontId="36" fillId="30" borderId="87" xfId="39" applyFont="1" applyFill="1" applyBorder="1" applyAlignment="1">
      <alignment horizontal="left" wrapText="1" readingOrder="1"/>
    </xf>
    <xf numFmtId="0" fontId="36" fillId="30" borderId="88" xfId="39" applyFont="1" applyFill="1" applyBorder="1" applyAlignment="1">
      <alignment horizontal="left" wrapText="1" readingOrder="1"/>
    </xf>
    <xf numFmtId="49" fontId="35" fillId="30" borderId="73" xfId="39" applyNumberFormat="1" applyFont="1" applyFill="1" applyBorder="1" applyAlignment="1">
      <alignment horizontal="center" wrapText="1" readingOrder="1"/>
    </xf>
    <xf numFmtId="0" fontId="35" fillId="30" borderId="74" xfId="39" applyFont="1" applyFill="1" applyBorder="1" applyAlignment="1">
      <alignment horizontal="center" wrapText="1" readingOrder="1"/>
    </xf>
    <xf numFmtId="0" fontId="35" fillId="30" borderId="75" xfId="39" applyFont="1" applyFill="1" applyBorder="1" applyAlignment="1">
      <alignment horizontal="center" wrapText="1" readingOrder="1"/>
    </xf>
    <xf numFmtId="49" fontId="35" fillId="29" borderId="0" xfId="41" applyNumberFormat="1" applyFont="1" applyFill="1"/>
    <xf numFmtId="0" fontId="36" fillId="30" borderId="80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78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9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6" fillId="30" borderId="31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71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76" xfId="39" applyFont="1" applyFill="1" applyBorder="1" applyAlignment="1">
      <alignment horizontal="center" wrapText="1" readingOrder="1"/>
    </xf>
    <xf numFmtId="0" fontId="38" fillId="30" borderId="81" xfId="39" applyFont="1" applyFill="1" applyBorder="1" applyAlignment="1">
      <alignment horizontal="left" wrapText="1" readingOrder="1"/>
    </xf>
    <xf numFmtId="0" fontId="38" fillId="30" borderId="82" xfId="39" applyFont="1" applyFill="1" applyBorder="1" applyAlignment="1">
      <alignment horizontal="left" wrapText="1" readingOrder="1"/>
    </xf>
    <xf numFmtId="0" fontId="36" fillId="30" borderId="80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8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30" borderId="77" xfId="41" applyFont="1" applyFill="1" applyBorder="1" applyAlignment="1">
      <alignment horizontal="center" vertical="center" wrapText="1" readingOrder="1"/>
    </xf>
    <xf numFmtId="0" fontId="36" fillId="30" borderId="71" xfId="41" applyFont="1" applyFill="1" applyBorder="1" applyAlignment="1">
      <alignment horizontal="center" vertical="center" wrapText="1" readingOrder="1"/>
    </xf>
    <xf numFmtId="0" fontId="36" fillId="30" borderId="72" xfId="41" applyFont="1" applyFill="1" applyBorder="1" applyAlignment="1">
      <alignment horizontal="center" vertical="center" wrapText="1" readingOrder="1"/>
    </xf>
    <xf numFmtId="0" fontId="35" fillId="30" borderId="92" xfId="41" applyFont="1" applyFill="1" applyBorder="1" applyAlignment="1">
      <alignment horizontal="center" vertical="center" readingOrder="1"/>
    </xf>
    <xf numFmtId="0" fontId="35" fillId="30" borderId="91" xfId="41" applyFont="1" applyFill="1" applyBorder="1" applyAlignment="1">
      <alignment horizontal="center" vertical="center" readingOrder="1"/>
    </xf>
    <xf numFmtId="0" fontId="35" fillId="30" borderId="89" xfId="41" applyFont="1" applyFill="1" applyBorder="1" applyAlignment="1">
      <alignment horizontal="center" vertical="center" readingOrder="1"/>
    </xf>
    <xf numFmtId="0" fontId="35" fillId="30" borderId="83" xfId="41" applyFont="1" applyFill="1" applyBorder="1" applyAlignment="1">
      <alignment horizontal="center" vertical="center" readingOrder="1"/>
    </xf>
    <xf numFmtId="0" fontId="35" fillId="30" borderId="90" xfId="41" applyFont="1" applyFill="1" applyBorder="1" applyAlignment="1">
      <alignment horizontal="center" vertical="center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84" xfId="4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32" xfId="41" applyFont="1" applyFill="1" applyBorder="1" applyAlignment="1">
      <alignment horizontal="right" readingOrder="1"/>
    </xf>
    <xf numFmtId="0" fontId="39" fillId="29" borderId="33" xfId="41" applyFont="1" applyFill="1" applyBorder="1" applyAlignment="1">
      <alignment horizontal="center" readingOrder="1"/>
    </xf>
    <xf numFmtId="0" fontId="39" fillId="29" borderId="55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9" fillId="29" borderId="38" xfId="41" applyFont="1" applyFill="1" applyBorder="1" applyAlignment="1">
      <alignment horizontal="center" readingOrder="1"/>
    </xf>
    <xf numFmtId="0" fontId="39" fillId="29" borderId="57" xfId="41" applyFont="1" applyFill="1" applyBorder="1" applyAlignment="1">
      <alignment horizontal="center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9" fillId="29" borderId="42" xfId="41" applyFont="1" applyFill="1" applyBorder="1" applyAlignment="1">
      <alignment horizontal="center" readingOrder="1"/>
    </xf>
    <xf numFmtId="0" fontId="39" fillId="29" borderId="58" xfId="41" applyFont="1" applyFill="1" applyBorder="1" applyAlignment="1">
      <alignment horizontal="center" readingOrder="1"/>
    </xf>
    <xf numFmtId="0" fontId="36" fillId="29" borderId="29" xfId="41" applyFont="1" applyFill="1" applyBorder="1" applyAlignment="1">
      <alignment horizontal="righ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2" fillId="29" borderId="30" xfId="4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9" fillId="29" borderId="51" xfId="41" applyFont="1" applyFill="1" applyBorder="1" applyAlignment="1">
      <alignment horizontal="center" readingOrder="1"/>
    </xf>
    <xf numFmtId="0" fontId="39" fillId="29" borderId="59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41" fillId="29" borderId="52" xfId="41" applyFont="1" applyFill="1" applyBorder="1" applyAlignment="1">
      <alignment horizontal="center" readingOrder="1"/>
    </xf>
    <xf numFmtId="0" fontId="41" fillId="29" borderId="60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0" fontId="41" fillId="29" borderId="33" xfId="41" applyFont="1" applyFill="1" applyBorder="1" applyAlignment="1">
      <alignment horizontal="center" readingOrder="1"/>
    </xf>
    <xf numFmtId="0" fontId="41" fillId="29" borderId="55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left" vertical="top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5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7" xfId="41" applyFont="1" applyFill="1" applyBorder="1" applyAlignment="1">
      <alignment textRotation="255" readingOrder="1"/>
    </xf>
    <xf numFmtId="0" fontId="56" fillId="31" borderId="64" xfId="41" applyFont="1" applyFill="1" applyBorder="1"/>
    <xf numFmtId="0" fontId="55" fillId="31" borderId="53" xfId="41" applyFont="1" applyFill="1" applyBorder="1" applyAlignment="1">
      <alignment horizontal="left" readingOrder="1"/>
    </xf>
    <xf numFmtId="0" fontId="56" fillId="31" borderId="53" xfId="41" applyFont="1" applyFill="1" applyBorder="1"/>
    <xf numFmtId="0" fontId="56" fillId="31" borderId="53" xfId="41" applyFont="1" applyFill="1" applyBorder="1" applyAlignment="1">
      <alignment horizontal="right" readingOrder="1"/>
    </xf>
    <xf numFmtId="0" fontId="55" fillId="31" borderId="53" xfId="41" applyFont="1" applyFill="1" applyBorder="1" applyAlignment="1">
      <alignment vertical="top" textRotation="180" readingOrder="1"/>
    </xf>
    <xf numFmtId="0" fontId="55" fillId="31" borderId="54" xfId="41" applyFont="1" applyFill="1" applyBorder="1" applyAlignment="1">
      <alignment vertical="top" textRotation="180" readingOrder="1"/>
    </xf>
    <xf numFmtId="0" fontId="55" fillId="31" borderId="63" xfId="41" applyFont="1" applyFill="1" applyBorder="1" applyAlignment="1">
      <alignment vertical="center" readingOrder="1"/>
    </xf>
    <xf numFmtId="0" fontId="55" fillId="31" borderId="56" xfId="41" applyFont="1" applyFill="1" applyBorder="1" applyAlignment="1">
      <alignment vertical="center" readingOrder="1"/>
    </xf>
    <xf numFmtId="0" fontId="55" fillId="31" borderId="63" xfId="41" applyFont="1" applyFill="1" applyBorder="1" applyAlignment="1">
      <alignment vertical="top" readingOrder="1"/>
    </xf>
    <xf numFmtId="0" fontId="55" fillId="31" borderId="56" xfId="41" applyFont="1" applyFill="1" applyBorder="1" applyAlignment="1">
      <alignment vertical="top" readingOrder="1"/>
    </xf>
    <xf numFmtId="0" fontId="55" fillId="31" borderId="61" xfId="41" applyFont="1" applyFill="1" applyBorder="1" applyAlignment="1">
      <alignment vertical="top" readingOrder="1"/>
    </xf>
    <xf numFmtId="0" fontId="55" fillId="31" borderId="62" xfId="41" applyFont="1" applyFill="1" applyBorder="1" applyAlignment="1">
      <alignment vertical="top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6" fillId="30" borderId="95" xfId="39" applyFont="1" applyFill="1" applyBorder="1" applyAlignment="1">
      <alignment horizontal="left" wrapText="1" readingOrder="1"/>
    </xf>
    <xf numFmtId="0" fontId="36" fillId="30" borderId="47" xfId="39" applyFont="1" applyFill="1" applyBorder="1" applyAlignment="1">
      <alignment horizontal="left" wrapText="1" readingOrder="1"/>
    </xf>
    <xf numFmtId="49" fontId="38" fillId="30" borderId="47" xfId="39" applyNumberFormat="1" applyFont="1" applyFill="1" applyBorder="1" applyAlignment="1">
      <alignment horizontal="left" wrapText="1" readingOrder="1"/>
    </xf>
    <xf numFmtId="0" fontId="34" fillId="29" borderId="47" xfId="0" applyFont="1" applyFill="1" applyBorder="1">
      <alignment vertical="center" readingOrder="1"/>
    </xf>
    <xf numFmtId="49" fontId="38" fillId="30" borderId="97" xfId="39" applyNumberFormat="1" applyFont="1" applyFill="1" applyBorder="1" applyAlignment="1">
      <alignment horizontal="left" wrapText="1" readingOrder="1"/>
    </xf>
    <xf numFmtId="49" fontId="38" fillId="30" borderId="98" xfId="39" applyNumberFormat="1" applyFont="1" applyFill="1" applyBorder="1" applyAlignment="1">
      <alignment horizontal="left" wrapText="1" readingOrder="1"/>
    </xf>
    <xf numFmtId="49" fontId="38" fillId="30" borderId="99" xfId="39" applyNumberFormat="1" applyFont="1" applyFill="1" applyBorder="1" applyAlignment="1">
      <alignment horizontal="left" wrapText="1" readingOrder="1"/>
    </xf>
    <xf numFmtId="0" fontId="36" fillId="30" borderId="80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8" fillId="30" borderId="78" xfId="40" applyFont="1" applyFill="1" applyBorder="1" applyAlignment="1">
      <alignment horizontal="left" wrapText="1" readingOrder="1"/>
    </xf>
    <xf numFmtId="0" fontId="38" fillId="30" borderId="44" xfId="40" applyFont="1" applyFill="1" applyBorder="1" applyAlignment="1">
      <alignment horizontal="left" wrapText="1" readingOrder="1"/>
    </xf>
    <xf numFmtId="0" fontId="38" fillId="30" borderId="79" xfId="40" applyFont="1" applyFill="1" applyBorder="1" applyAlignment="1">
      <alignment horizontal="left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8" fillId="30" borderId="44" xfId="40" applyFont="1" applyFill="1" applyBorder="1" applyAlignment="1">
      <alignment wrapText="1" readingOrder="1"/>
    </xf>
    <xf numFmtId="0" fontId="38" fillId="30" borderId="45" xfId="40" applyFont="1" applyFill="1" applyBorder="1" applyAlignment="1">
      <alignment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8" xfId="40" applyFont="1" applyFill="1" applyBorder="1" applyAlignment="1">
      <alignment horizontal="center" wrapText="1" readingOrder="1"/>
    </xf>
    <xf numFmtId="0" fontId="38" fillId="30" borderId="48" xfId="40" applyFont="1" applyFill="1" applyBorder="1" applyAlignment="1">
      <alignment horizontal="left" wrapText="1" readingOrder="1"/>
    </xf>
    <xf numFmtId="0" fontId="35" fillId="30" borderId="71" xfId="40" applyFont="1" applyFill="1" applyBorder="1" applyAlignment="1">
      <alignment horizontal="center" wrapText="1" readingOrder="1"/>
    </xf>
    <xf numFmtId="0" fontId="35" fillId="30" borderId="48" xfId="40" applyFont="1" applyFill="1" applyBorder="1" applyAlignment="1">
      <alignment horizontal="center" wrapText="1" readingOrder="1"/>
    </xf>
    <xf numFmtId="0" fontId="35" fillId="30" borderId="76" xfId="40" applyFont="1" applyFill="1" applyBorder="1" applyAlignment="1">
      <alignment horizontal="center" wrapText="1" readingOrder="1"/>
    </xf>
    <xf numFmtId="49" fontId="35" fillId="29" borderId="0" xfId="42" applyNumberFormat="1" applyFont="1" applyFill="1"/>
    <xf numFmtId="0" fontId="38" fillId="30" borderId="81" xfId="40" applyFont="1" applyFill="1" applyBorder="1" applyAlignment="1">
      <alignment horizontal="left" wrapText="1" readingOrder="1"/>
    </xf>
    <xf numFmtId="0" fontId="38" fillId="30" borderId="82" xfId="40" applyFont="1" applyFill="1" applyBorder="1" applyAlignment="1">
      <alignment horizontal="left" wrapText="1" readingOrder="1"/>
    </xf>
    <xf numFmtId="0" fontId="36" fillId="30" borderId="80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48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77" xfId="42" applyFont="1" applyFill="1" applyBorder="1" applyAlignment="1">
      <alignment horizontal="center" vertical="center" wrapText="1" readingOrder="1"/>
    </xf>
    <xf numFmtId="0" fontId="36" fillId="30" borderId="71" xfId="42" applyFont="1" applyFill="1" applyBorder="1" applyAlignment="1">
      <alignment horizontal="center" vertical="center" wrapText="1" readingOrder="1"/>
    </xf>
    <xf numFmtId="0" fontId="36" fillId="30" borderId="72" xfId="42" applyFont="1" applyFill="1" applyBorder="1" applyAlignment="1">
      <alignment horizontal="center" vertical="center" wrapText="1" readingOrder="1"/>
    </xf>
    <xf numFmtId="0" fontId="35" fillId="30" borderId="92" xfId="42" applyFont="1" applyFill="1" applyBorder="1" applyAlignment="1">
      <alignment horizontal="center" vertical="center" readingOrder="1"/>
    </xf>
    <xf numFmtId="0" fontId="35" fillId="30" borderId="91" xfId="42" applyFont="1" applyFill="1" applyBorder="1" applyAlignment="1">
      <alignment horizontal="center" vertical="center" readingOrder="1"/>
    </xf>
    <xf numFmtId="0" fontId="35" fillId="30" borderId="89" xfId="42" applyFont="1" applyFill="1" applyBorder="1" applyAlignment="1">
      <alignment horizontal="center" vertical="center" readingOrder="1"/>
    </xf>
    <xf numFmtId="0" fontId="35" fillId="30" borderId="83" xfId="42" applyFont="1" applyFill="1" applyBorder="1" applyAlignment="1">
      <alignment horizontal="center" vertical="center" readingOrder="1"/>
    </xf>
    <xf numFmtId="0" fontId="35" fillId="30" borderId="90" xfId="42" applyFont="1" applyFill="1" applyBorder="1" applyAlignment="1">
      <alignment horizontal="center" vertical="center" readingOrder="1"/>
    </xf>
    <xf numFmtId="0" fontId="35" fillId="30" borderId="46" xfId="42" applyNumberFormat="1" applyFont="1" applyFill="1" applyBorder="1" applyAlignment="1">
      <alignment horizontal="center" vertical="center" readingOrder="1"/>
    </xf>
    <xf numFmtId="0" fontId="35" fillId="30" borderId="46" xfId="42" applyFont="1" applyFill="1" applyBorder="1" applyAlignment="1">
      <alignment horizontal="center" vertical="center" readingOrder="1"/>
    </xf>
    <xf numFmtId="0" fontId="35" fillId="30" borderId="84" xfId="42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9" fillId="29" borderId="55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35" fillId="29" borderId="0" xfId="42" applyFont="1" applyFill="1" applyBorder="1" applyAlignment="1">
      <alignment horizontal="right" readingOrder="1"/>
    </xf>
    <xf numFmtId="0" fontId="40" fillId="29" borderId="0" xfId="42" applyFont="1" applyFill="1" applyAlignment="1">
      <alignment horizontal="center" readingOrder="1"/>
    </xf>
    <xf numFmtId="0" fontId="35" fillId="29" borderId="0" xfId="42" applyFont="1" applyFill="1" applyBorder="1" applyAlignment="1">
      <alignment horizontal="right" readingOrder="1"/>
    </xf>
    <xf numFmtId="0" fontId="36" fillId="29" borderId="34" xfId="42" applyFont="1" applyFill="1" applyBorder="1" applyAlignment="1">
      <alignment horizontal="left" vertical="top" readingOrder="1"/>
    </xf>
    <xf numFmtId="0" fontId="35" fillId="29" borderId="35" xfId="42" applyFont="1" applyFill="1" applyBorder="1" applyAlignment="1">
      <alignment horizontal="center" vertical="top" readingOrder="1"/>
    </xf>
    <xf numFmtId="0" fontId="35" fillId="29" borderId="36" xfId="42" applyFont="1" applyFill="1" applyBorder="1" applyAlignment="1">
      <alignment horizontal="right" vertical="top" readingOrder="1"/>
    </xf>
    <xf numFmtId="0" fontId="35" fillId="29" borderId="37" xfId="42" applyFont="1" applyFill="1" applyBorder="1" applyAlignment="1">
      <alignment horizontal="right" readingOrder="1"/>
    </xf>
    <xf numFmtId="0" fontId="39" fillId="29" borderId="38" xfId="42" applyFont="1" applyFill="1" applyBorder="1" applyAlignment="1">
      <alignment horizontal="center" readingOrder="1"/>
    </xf>
    <xf numFmtId="0" fontId="39" fillId="29" borderId="57" xfId="42" applyFont="1" applyFill="1" applyBorder="1" applyAlignment="1">
      <alignment horizontal="center" readingOrder="1"/>
    </xf>
    <xf numFmtId="0" fontId="36" fillId="29" borderId="39" xfId="42" applyFont="1" applyFill="1" applyBorder="1" applyAlignment="1"/>
    <xf numFmtId="0" fontId="36" fillId="29" borderId="40" xfId="42" applyFont="1" applyFill="1" applyBorder="1" applyAlignment="1"/>
    <xf numFmtId="0" fontId="35" fillId="29" borderId="41" xfId="42" applyFont="1" applyFill="1" applyBorder="1" applyAlignment="1">
      <alignment horizontal="right" readingOrder="1"/>
    </xf>
    <xf numFmtId="0" fontId="35" fillId="29" borderId="42" xfId="42" applyFont="1" applyFill="1" applyBorder="1" applyAlignment="1">
      <alignment horizontal="left" readingOrder="1"/>
    </xf>
    <xf numFmtId="0" fontId="39" fillId="29" borderId="42" xfId="42" applyFont="1" applyFill="1" applyBorder="1" applyAlignment="1">
      <alignment horizontal="center" readingOrder="1"/>
    </xf>
    <xf numFmtId="0" fontId="39" fillId="29" borderId="5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35" fillId="29" borderId="33" xfId="42" applyFont="1" applyFill="1" applyBorder="1" applyAlignment="1">
      <alignment horizontal="lef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9" xfId="42" applyFont="1" applyFill="1" applyBorder="1" applyAlignment="1"/>
    <xf numFmtId="0" fontId="35" fillId="29" borderId="32" xfId="42" applyFont="1" applyFill="1" applyBorder="1" applyAlignment="1"/>
    <xf numFmtId="0" fontId="35" fillId="29" borderId="50" xfId="42" applyFont="1" applyFill="1" applyBorder="1" applyAlignment="1">
      <alignment horizontal="right" readingOrder="1"/>
    </xf>
    <xf numFmtId="0" fontId="35" fillId="29" borderId="51" xfId="42" applyFont="1" applyFill="1" applyBorder="1" applyAlignment="1">
      <alignment horizontal="left" readingOrder="1"/>
    </xf>
    <xf numFmtId="0" fontId="39" fillId="29" borderId="51" xfId="42" applyFont="1" applyFill="1" applyBorder="1" applyAlignment="1">
      <alignment horizontal="center" readingOrder="1"/>
    </xf>
    <xf numFmtId="0" fontId="39" fillId="29" borderId="59" xfId="42" applyFont="1" applyFill="1" applyBorder="1" applyAlignment="1">
      <alignment horizontal="center" readingOrder="1"/>
    </xf>
    <xf numFmtId="0" fontId="35" fillId="29" borderId="52" xfId="42" applyFont="1" applyFill="1" applyBorder="1" applyAlignment="1">
      <alignment horizontal="left" readingOrder="1"/>
    </xf>
    <xf numFmtId="0" fontId="35" fillId="29" borderId="52" xfId="42" applyFont="1" applyFill="1" applyBorder="1" applyAlignment="1">
      <alignment horizontal="left" readingOrder="1"/>
    </xf>
    <xf numFmtId="0" fontId="41" fillId="29" borderId="52" xfId="42" applyFont="1" applyFill="1" applyBorder="1" applyAlignment="1">
      <alignment horizontal="center" readingOrder="1"/>
    </xf>
    <xf numFmtId="0" fontId="41" fillId="29" borderId="60" xfId="42" applyFont="1" applyFill="1" applyBorder="1" applyAlignment="1">
      <alignment horizontal="center" readingOrder="1"/>
    </xf>
    <xf numFmtId="0" fontId="35" fillId="29" borderId="33" xfId="42" applyFont="1" applyFill="1" applyBorder="1" applyAlignment="1">
      <alignment horizontal="left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0" fontId="41" fillId="29" borderId="55" xfId="42" applyFont="1" applyFill="1" applyBorder="1" applyAlignment="1">
      <alignment horizontal="center" readingOrder="1"/>
    </xf>
    <xf numFmtId="0" fontId="35" fillId="29" borderId="33" xfId="42" applyFont="1" applyFill="1" applyBorder="1" applyAlignment="1">
      <alignment horizontal="left" vertical="top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165" fontId="35" fillId="29" borderId="55" xfId="42" applyNumberFormat="1" applyFont="1" applyFill="1" applyBorder="1" applyAlignment="1">
      <alignment vertical="top" textRotation="255" readingOrder="1"/>
    </xf>
    <xf numFmtId="0" fontId="35" fillId="29" borderId="38" xfId="42" applyFont="1" applyFill="1" applyBorder="1" applyAlignment="1">
      <alignment horizontal="left" vertical="top" readingOrder="1"/>
    </xf>
    <xf numFmtId="0" fontId="35" fillId="29" borderId="38" xfId="42" applyFont="1" applyFill="1" applyBorder="1"/>
    <xf numFmtId="0" fontId="35" fillId="29" borderId="38" xfId="42" applyFont="1" applyFill="1" applyBorder="1" applyAlignment="1">
      <alignment textRotation="255" readingOrder="1"/>
    </xf>
    <xf numFmtId="0" fontId="35" fillId="29" borderId="57" xfId="42" applyFont="1" applyFill="1" applyBorder="1" applyAlignment="1">
      <alignment textRotation="255" readingOrder="1"/>
    </xf>
    <xf numFmtId="0" fontId="56" fillId="31" borderId="64" xfId="42" applyFont="1" applyFill="1" applyBorder="1"/>
    <xf numFmtId="0" fontId="55" fillId="31" borderId="53" xfId="42" applyFont="1" applyFill="1" applyBorder="1" applyAlignment="1">
      <alignment horizontal="left" readingOrder="1"/>
    </xf>
    <xf numFmtId="0" fontId="56" fillId="31" borderId="53" xfId="42" applyFont="1" applyFill="1" applyBorder="1"/>
    <xf numFmtId="0" fontId="56" fillId="31" borderId="53" xfId="42" applyFont="1" applyFill="1" applyBorder="1" applyAlignment="1">
      <alignment horizontal="right" readingOrder="1"/>
    </xf>
    <xf numFmtId="0" fontId="55" fillId="31" borderId="53" xfId="42" applyFont="1" applyFill="1" applyBorder="1" applyAlignment="1">
      <alignment vertical="top" textRotation="180" readingOrder="1"/>
    </xf>
    <xf numFmtId="0" fontId="55" fillId="31" borderId="54" xfId="42" applyFont="1" applyFill="1" applyBorder="1" applyAlignment="1">
      <alignment vertical="top" textRotation="180" readingOrder="1"/>
    </xf>
    <xf numFmtId="0" fontId="55" fillId="31" borderId="63" xfId="42" applyFont="1" applyFill="1" applyBorder="1" applyAlignment="1">
      <alignment vertical="center" readingOrder="1"/>
    </xf>
    <xf numFmtId="0" fontId="55" fillId="31" borderId="56" xfId="42" applyFont="1" applyFill="1" applyBorder="1" applyAlignment="1">
      <alignment vertical="center" readingOrder="1"/>
    </xf>
    <xf numFmtId="0" fontId="55" fillId="31" borderId="63" xfId="42" applyFont="1" applyFill="1" applyBorder="1" applyAlignment="1">
      <alignment vertical="top" readingOrder="1"/>
    </xf>
    <xf numFmtId="0" fontId="55" fillId="31" borderId="56" xfId="42" applyFont="1" applyFill="1" applyBorder="1" applyAlignment="1">
      <alignment vertical="top" readingOrder="1"/>
    </xf>
    <xf numFmtId="0" fontId="55" fillId="31" borderId="61" xfId="42" applyFont="1" applyFill="1" applyBorder="1" applyAlignment="1">
      <alignment vertical="top" readingOrder="1"/>
    </xf>
    <xf numFmtId="0" fontId="55" fillId="31" borderId="6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5" fillId="29" borderId="47" xfId="41" applyFont="1" applyFill="1" applyBorder="1"/>
    <xf numFmtId="49" fontId="38" fillId="30" borderId="96" xfId="39" applyNumberFormat="1" applyFont="1" applyFill="1" applyBorder="1" applyAlignment="1">
      <alignment horizontal="left" wrapText="1" readingOrder="1"/>
    </xf>
    <xf numFmtId="0" fontId="36" fillId="30" borderId="93" xfId="39" applyFont="1" applyFill="1" applyBorder="1" applyAlignment="1">
      <alignment horizontal="left" wrapText="1" readingOrder="1"/>
    </xf>
    <xf numFmtId="0" fontId="36" fillId="30" borderId="94" xfId="39" applyFont="1" applyFill="1" applyBorder="1" applyAlignment="1">
      <alignment horizontal="left" wrapText="1" readingOrder="1"/>
    </xf>
    <xf numFmtId="0" fontId="36" fillId="30" borderId="39" xfId="39" applyFont="1" applyFill="1" applyBorder="1" applyAlignment="1">
      <alignment horizontal="left" wrapText="1" readingOrder="1"/>
    </xf>
    <xf numFmtId="0" fontId="36" fillId="30" borderId="40" xfId="39" applyFont="1" applyFill="1" applyBorder="1" applyAlignment="1">
      <alignment horizontal="left" wrapText="1" readingOrder="1"/>
    </xf>
    <xf numFmtId="0" fontId="36" fillId="30" borderId="41" xfId="39" applyFont="1" applyFill="1" applyBorder="1" applyAlignment="1">
      <alignment horizontal="left" wrapText="1" readingOrder="1"/>
    </xf>
    <xf numFmtId="0" fontId="55" fillId="31" borderId="65" xfId="41" applyFont="1" applyFill="1" applyBorder="1" applyAlignment="1">
      <alignment horizontal="left" readingOrder="1"/>
    </xf>
    <xf numFmtId="0" fontId="56" fillId="31" borderId="65" xfId="41" applyFont="1" applyFill="1" applyBorder="1"/>
    <xf numFmtId="0" fontId="56" fillId="31" borderId="65" xfId="41" applyFont="1" applyFill="1" applyBorder="1" applyAlignment="1">
      <alignment horizontal="right" readingOrder="1"/>
    </xf>
    <xf numFmtId="0" fontId="55" fillId="31" borderId="65" xfId="41" applyFont="1" applyFill="1" applyBorder="1" applyAlignment="1">
      <alignment vertical="top" textRotation="180" readingOrder="1"/>
    </xf>
    <xf numFmtId="0" fontId="55" fillId="31" borderId="66" xfId="41" applyFont="1" applyFill="1" applyBorder="1" applyAlignment="1">
      <alignment vertical="top" textRotation="180" readingOrder="1"/>
    </xf>
    <xf numFmtId="0" fontId="55" fillId="31" borderId="67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52" fillId="29" borderId="42" xfId="41" applyFont="1" applyFill="1" applyBorder="1" applyAlignment="1">
      <alignment horizontal="center" readingOrder="1"/>
    </xf>
    <xf numFmtId="0" fontId="52" fillId="29" borderId="58" xfId="41" applyFont="1" applyFill="1" applyBorder="1" applyAlignment="1">
      <alignment horizontal="center" readingOrder="1"/>
    </xf>
    <xf numFmtId="0" fontId="52" fillId="29" borderId="33" xfId="41" applyFont="1" applyFill="1" applyBorder="1" applyAlignment="1">
      <alignment horizontal="center" readingOrder="1"/>
    </xf>
    <xf numFmtId="0" fontId="52" fillId="29" borderId="55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52" fillId="29" borderId="38" xfId="41" applyFont="1" applyFill="1" applyBorder="1" applyAlignment="1">
      <alignment horizontal="center" readingOrder="1"/>
    </xf>
    <xf numFmtId="0" fontId="52" fillId="29" borderId="57" xfId="41" applyFont="1" applyFill="1" applyBorder="1" applyAlignment="1">
      <alignment horizontal="center" readingOrder="1"/>
    </xf>
    <xf numFmtId="0" fontId="51" fillId="29" borderId="30" xfId="41" applyFont="1" applyFill="1" applyBorder="1" applyAlignment="1"/>
    <xf numFmtId="0" fontId="52" fillId="29" borderId="51" xfId="41" applyFont="1" applyFill="1" applyBorder="1" applyAlignment="1">
      <alignment horizontal="center" readingOrder="1"/>
    </xf>
    <xf numFmtId="0" fontId="52" fillId="29" borderId="59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60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5" xfId="41" applyFont="1" applyFill="1" applyBorder="1" applyAlignment="1">
      <alignment horizontal="center" readingOrder="1"/>
    </xf>
    <xf numFmtId="0" fontId="55" fillId="29" borderId="0" xfId="41" applyFont="1" applyFill="1" applyBorder="1" applyAlignment="1">
      <alignment vertical="top" readingOrder="1"/>
    </xf>
    <xf numFmtId="164" fontId="27" fillId="32" borderId="68" xfId="41" applyNumberFormat="1" applyFont="1" applyFill="1" applyBorder="1" applyAlignment="1">
      <alignment horizontal="center" vertical="center" readingOrder="1"/>
    </xf>
    <xf numFmtId="0" fontId="55" fillId="31" borderId="69" xfId="41" applyFont="1" applyFill="1" applyBorder="1" applyAlignment="1">
      <alignment horizontal="left" readingOrder="1"/>
    </xf>
    <xf numFmtId="0" fontId="56" fillId="31" borderId="69" xfId="41" applyFont="1" applyFill="1" applyBorder="1"/>
    <xf numFmtId="0" fontId="56" fillId="31" borderId="69" xfId="41" applyFont="1" applyFill="1" applyBorder="1" applyAlignment="1">
      <alignment horizontal="right" readingOrder="1"/>
    </xf>
    <xf numFmtId="0" fontId="55" fillId="31" borderId="69" xfId="41" applyFont="1" applyFill="1" applyBorder="1" applyAlignment="1">
      <alignment vertical="top" textRotation="180" readingOrder="1"/>
    </xf>
    <xf numFmtId="0" fontId="55" fillId="31" borderId="70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3" fillId="29" borderId="43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8" fillId="30" borderId="43" xfId="41" applyFont="1" applyFill="1" applyBorder="1" applyAlignment="1">
      <alignment horizontal="left" readingOrder="1"/>
    </xf>
    <xf numFmtId="0" fontId="45" fillId="29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30" fillId="30" borderId="43" xfId="41" applyFont="1" applyFill="1" applyBorder="1" applyAlignment="1">
      <alignment horizontal="left" vertical="center" readingOrder="1"/>
    </xf>
    <xf numFmtId="0" fontId="45" fillId="29" borderId="43" xfId="41" applyFont="1" applyFill="1" applyBorder="1" applyAlignment="1">
      <alignment horizontal="left" vertical="center" readingOrder="1"/>
    </xf>
    <xf numFmtId="0" fontId="45" fillId="29" borderId="11" xfId="41" applyFont="1" applyFill="1" applyBorder="1" applyAlignment="1"/>
    <xf numFmtId="0" fontId="45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0" fontId="45" fillId="29" borderId="16" xfId="41" applyFont="1" applyFill="1" applyBorder="1" applyAlignment="1">
      <alignment vertical="top" wrapText="1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5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66" fillId="32" borderId="13" xfId="4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テスト報告!$F$17:$H$17</c:f>
              <c:numCache>
                <c:formatCode>General</c:formatCode>
                <c:ptCount val="3"/>
                <c:pt idx="0">
                  <c:v>36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テスト報告!$F$17:$H$17</c:f>
              <c:numCache>
                <c:formatCode>General</c:formatCode>
                <c:ptCount val="3"/>
                <c:pt idx="0">
                  <c:v>36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テスト報告!$C$17:$E$17</c:f>
              <c:numCache>
                <c:formatCode>General</c:formatCode>
                <c:ptCount val="3"/>
                <c:pt idx="0">
                  <c:v>36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テスト報告!$C$17:$E$17</c:f>
              <c:numCache>
                <c:formatCode>General</c:formatCode>
                <c:ptCount val="3"/>
                <c:pt idx="0">
                  <c:v>36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24</xdr:row>
      <xdr:rowOff>0</xdr:rowOff>
    </xdr:from>
    <xdr:to>
      <xdr:col>9</xdr:col>
      <xdr:colOff>0</xdr:colOff>
      <xdr:row>39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24</xdr:row>
      <xdr:rowOff>19050</xdr:rowOff>
    </xdr:from>
    <xdr:to>
      <xdr:col>3</xdr:col>
      <xdr:colOff>238125</xdr:colOff>
      <xdr:row>39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4.25"/>
  <cols>
    <col min="1" max="1" width="119.375" style="73" customWidth="1"/>
    <col min="2" max="16384" width="9" style="73"/>
  </cols>
  <sheetData>
    <row r="1" spans="1:1" s="69" customFormat="1" ht="22.5">
      <c r="A1" s="68" t="s">
        <v>121</v>
      </c>
    </row>
    <row r="2" spans="1:1" s="69" customFormat="1" ht="22.5">
      <c r="A2" s="68"/>
    </row>
    <row r="3" spans="1:1" s="71" customFormat="1" ht="18">
      <c r="A3" s="70" t="s">
        <v>145</v>
      </c>
    </row>
    <row r="4" spans="1:1" ht="15" customHeight="1">
      <c r="A4" s="72" t="s">
        <v>120</v>
      </c>
    </row>
    <row r="5" spans="1:1" ht="15" customHeight="1">
      <c r="A5" s="72" t="s">
        <v>147</v>
      </c>
    </row>
    <row r="6" spans="1:1" ht="38.25">
      <c r="A6" s="74" t="s">
        <v>162</v>
      </c>
    </row>
    <row r="7" spans="1:1" ht="29.25" customHeight="1">
      <c r="A7" s="74" t="s">
        <v>165</v>
      </c>
    </row>
    <row r="8" spans="1:1" ht="30" customHeight="1">
      <c r="A8" s="75" t="s">
        <v>149</v>
      </c>
    </row>
    <row r="9" spans="1:1" s="77" customFormat="1" ht="16.5" customHeight="1">
      <c r="A9" s="76" t="s">
        <v>163</v>
      </c>
    </row>
    <row r="10" spans="1:1" ht="16.5" customHeight="1">
      <c r="A10" s="78"/>
    </row>
    <row r="11" spans="1:1" s="71" customFormat="1" ht="18">
      <c r="A11" s="70" t="s">
        <v>166</v>
      </c>
    </row>
    <row r="12" spans="1:1" s="80" customFormat="1" ht="15">
      <c r="A12" s="79" t="s">
        <v>167</v>
      </c>
    </row>
    <row r="13" spans="1:1" ht="25.5">
      <c r="A13" s="72" t="s">
        <v>150</v>
      </c>
    </row>
    <row r="14" spans="1:1">
      <c r="A14" s="72" t="s">
        <v>151</v>
      </c>
    </row>
    <row r="15" spans="1:1">
      <c r="A15" s="74" t="s">
        <v>152</v>
      </c>
    </row>
    <row r="16" spans="1:1">
      <c r="A16" s="78"/>
    </row>
    <row r="17" spans="1:4" s="80" customFormat="1" ht="15">
      <c r="A17" s="79" t="s">
        <v>123</v>
      </c>
    </row>
    <row r="18" spans="1:4">
      <c r="A18" s="72" t="s">
        <v>124</v>
      </c>
      <c r="B18" s="78"/>
    </row>
    <row r="19" spans="1:4">
      <c r="A19" s="79" t="s">
        <v>153</v>
      </c>
    </row>
    <row r="20" spans="1:4">
      <c r="A20" s="72" t="s">
        <v>125</v>
      </c>
      <c r="B20" s="78"/>
    </row>
    <row r="21" spans="1:4" ht="25.5">
      <c r="A21" s="74" t="s">
        <v>126</v>
      </c>
    </row>
    <row r="22" spans="1:4">
      <c r="A22" s="72" t="s">
        <v>127</v>
      </c>
      <c r="B22" s="81"/>
    </row>
    <row r="23" spans="1:4">
      <c r="A23" s="72" t="s">
        <v>168</v>
      </c>
      <c r="B23" s="78"/>
    </row>
    <row r="24" spans="1:4">
      <c r="A24" s="72" t="s">
        <v>169</v>
      </c>
      <c r="B24" s="78"/>
    </row>
    <row r="25" spans="1:4">
      <c r="A25" s="72" t="s">
        <v>170</v>
      </c>
      <c r="B25" s="78"/>
      <c r="C25" s="78" t="s">
        <v>90</v>
      </c>
      <c r="D25" s="78" t="s">
        <v>90</v>
      </c>
    </row>
    <row r="26" spans="1:4">
      <c r="A26" s="72" t="s">
        <v>91</v>
      </c>
    </row>
    <row r="27" spans="1:4">
      <c r="A27" s="72" t="s">
        <v>146</v>
      </c>
      <c r="B27" s="78"/>
    </row>
    <row r="28" spans="1:4">
      <c r="A28" s="72" t="s">
        <v>171</v>
      </c>
    </row>
    <row r="29" spans="1:4">
      <c r="A29" s="72" t="s">
        <v>172</v>
      </c>
    </row>
    <row r="30" spans="1:4">
      <c r="A30" s="72" t="s">
        <v>173</v>
      </c>
      <c r="B30" s="78"/>
      <c r="C30" s="78" t="s">
        <v>90</v>
      </c>
    </row>
    <row r="31" spans="1:4">
      <c r="A31" s="79" t="s">
        <v>154</v>
      </c>
    </row>
    <row r="32" spans="1:4" ht="30" customHeight="1">
      <c r="A32" s="74" t="s">
        <v>128</v>
      </c>
    </row>
    <row r="33" spans="1:2">
      <c r="A33" s="72" t="s">
        <v>92</v>
      </c>
    </row>
    <row r="34" spans="1:2">
      <c r="A34" s="72" t="s">
        <v>129</v>
      </c>
    </row>
    <row r="35" spans="1:2">
      <c r="A35" s="72" t="s">
        <v>130</v>
      </c>
      <c r="B35" s="78"/>
    </row>
    <row r="36" spans="1:2">
      <c r="A36" s="72" t="s">
        <v>131</v>
      </c>
      <c r="B36" s="78"/>
    </row>
    <row r="37" spans="1:2">
      <c r="A37" s="79" t="s">
        <v>155</v>
      </c>
    </row>
    <row r="38" spans="1:2">
      <c r="A38" s="72" t="s">
        <v>132</v>
      </c>
    </row>
    <row r="39" spans="1:2" ht="38.25">
      <c r="A39" s="75" t="s">
        <v>148</v>
      </c>
      <c r="B39" s="78"/>
    </row>
    <row r="40" spans="1:2">
      <c r="A40" s="75"/>
      <c r="B40" s="78"/>
    </row>
    <row r="41" spans="1:2" s="80" customFormat="1" ht="15">
      <c r="A41" s="79" t="s">
        <v>174</v>
      </c>
    </row>
    <row r="42" spans="1:2">
      <c r="A42" s="72" t="s">
        <v>156</v>
      </c>
    </row>
    <row r="43" spans="1:2">
      <c r="A43" s="72" t="s">
        <v>157</v>
      </c>
    </row>
    <row r="44" spans="1:2">
      <c r="A44" s="72" t="s">
        <v>158</v>
      </c>
    </row>
    <row r="45" spans="1:2">
      <c r="A45" s="72" t="s">
        <v>159</v>
      </c>
    </row>
    <row r="46" spans="1:2">
      <c r="A46" s="72" t="s">
        <v>160</v>
      </c>
    </row>
    <row r="47" spans="1:2">
      <c r="A47" s="72" t="s">
        <v>161</v>
      </c>
    </row>
    <row r="48" spans="1:2">
      <c r="A48" s="78" t="s">
        <v>93</v>
      </c>
    </row>
    <row r="49" spans="1:1">
      <c r="A49" s="78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8"/>
  <sheetViews>
    <sheetView workbookViewId="0"/>
  </sheetViews>
  <sheetFormatPr defaultRowHeight="12.75"/>
  <cols>
    <col min="1" max="1" width="21.375" style="408" customWidth="1"/>
    <col min="2" max="2" width="10" style="378" customWidth="1"/>
    <col min="3" max="3" width="14.375" style="378" customWidth="1"/>
    <col min="4" max="4" width="8" style="378" customWidth="1"/>
    <col min="5" max="5" width="38" style="378" customWidth="1"/>
    <col min="6" max="6" width="48.25" style="378" customWidth="1"/>
    <col min="7" max="16384" width="9" style="378"/>
  </cols>
  <sheetData>
    <row r="2" spans="1:6" s="375" customFormat="1" ht="75.75" customHeight="1">
      <c r="A2" s="373"/>
      <c r="B2" s="374" t="s">
        <v>0</v>
      </c>
      <c r="C2" s="374"/>
      <c r="D2" s="374"/>
      <c r="E2" s="374"/>
      <c r="F2" s="374"/>
    </row>
    <row r="3" spans="1:6">
      <c r="A3" s="376"/>
      <c r="B3" s="377"/>
      <c r="E3" s="379"/>
    </row>
    <row r="4" spans="1:6" ht="14.25" customHeight="1">
      <c r="A4" s="380" t="s">
        <v>180</v>
      </c>
      <c r="B4" s="381" t="s">
        <v>2</v>
      </c>
      <c r="C4" s="381"/>
      <c r="D4" s="381"/>
      <c r="E4" s="382" t="s">
        <v>3</v>
      </c>
      <c r="F4" s="383"/>
    </row>
    <row r="5" spans="1:6" ht="14.25" customHeight="1">
      <c r="A5" s="382" t="s">
        <v>4</v>
      </c>
      <c r="B5" s="381" t="s">
        <v>5</v>
      </c>
      <c r="C5" s="381"/>
      <c r="D5" s="381"/>
      <c r="E5" s="382" t="s">
        <v>6</v>
      </c>
      <c r="F5" s="383"/>
    </row>
    <row r="6" spans="1:6" ht="15.75" customHeight="1">
      <c r="A6" s="384" t="s">
        <v>7</v>
      </c>
      <c r="B6" s="385" t="str">
        <f>B5&amp;"_"&amp;"XXX"&amp;"_"&amp;"vx.x"</f>
        <v>&lt;Project Code&gt;_XXX_vx.x</v>
      </c>
      <c r="C6" s="385"/>
      <c r="D6" s="385"/>
      <c r="E6" s="382" t="s">
        <v>8</v>
      </c>
      <c r="F6" s="386" t="s">
        <v>9</v>
      </c>
    </row>
    <row r="7" spans="1:6" ht="13.5" customHeight="1">
      <c r="A7" s="384"/>
      <c r="B7" s="385"/>
      <c r="C7" s="385"/>
      <c r="D7" s="385"/>
      <c r="E7" s="382" t="s">
        <v>10</v>
      </c>
      <c r="F7" s="387"/>
    </row>
    <row r="8" spans="1:6">
      <c r="A8" s="388"/>
      <c r="B8" s="389"/>
      <c r="C8" s="390"/>
      <c r="D8" s="390"/>
      <c r="E8" s="391"/>
      <c r="F8" s="392"/>
    </row>
    <row r="9" spans="1:6">
      <c r="A9" s="378"/>
      <c r="B9" s="393"/>
      <c r="C9" s="393"/>
      <c r="D9" s="393"/>
      <c r="E9" s="393"/>
    </row>
    <row r="10" spans="1:6" ht="15">
      <c r="A10" s="394" t="s">
        <v>11</v>
      </c>
    </row>
    <row r="11" spans="1:6" s="395" customFormat="1" ht="15">
      <c r="A11" s="409" t="s">
        <v>12</v>
      </c>
      <c r="B11" s="410" t="s">
        <v>175</v>
      </c>
      <c r="C11" s="411" t="s">
        <v>13</v>
      </c>
      <c r="D11" s="411" t="s">
        <v>14</v>
      </c>
      <c r="E11" s="411" t="s">
        <v>15</v>
      </c>
      <c r="F11" s="412" t="s">
        <v>16</v>
      </c>
    </row>
    <row r="12" spans="1:6" s="401" customFormat="1" ht="26.25" customHeight="1">
      <c r="A12" s="396" t="s">
        <v>17</v>
      </c>
      <c r="B12" s="397"/>
      <c r="C12" s="398"/>
      <c r="D12" s="398"/>
      <c r="E12" s="399"/>
      <c r="F12" s="400" t="s">
        <v>18</v>
      </c>
    </row>
    <row r="13" spans="1:6" s="401" customFormat="1" ht="21.75" customHeight="1">
      <c r="A13" s="402"/>
      <c r="B13" s="397"/>
      <c r="C13" s="398"/>
      <c r="D13" s="398"/>
      <c r="E13" s="398"/>
      <c r="F13" s="403"/>
    </row>
    <row r="14" spans="1:6" s="401" customFormat="1" ht="19.5" customHeight="1">
      <c r="A14" s="402"/>
      <c r="B14" s="397"/>
      <c r="C14" s="398"/>
      <c r="D14" s="398"/>
      <c r="E14" s="398"/>
      <c r="F14" s="403"/>
    </row>
    <row r="15" spans="1:6" s="401" customFormat="1" ht="21.75" customHeight="1">
      <c r="A15" s="402"/>
      <c r="B15" s="397"/>
      <c r="C15" s="398"/>
      <c r="D15" s="398"/>
      <c r="E15" s="398"/>
      <c r="F15" s="403"/>
    </row>
    <row r="16" spans="1:6" s="401" customFormat="1" ht="19.5" customHeight="1">
      <c r="A16" s="402"/>
      <c r="B16" s="397"/>
      <c r="C16" s="398"/>
      <c r="D16" s="398"/>
      <c r="E16" s="398"/>
      <c r="F16" s="403"/>
    </row>
    <row r="17" spans="1:6" s="401" customFormat="1" ht="21.75" customHeight="1">
      <c r="A17" s="402"/>
      <c r="B17" s="397"/>
      <c r="C17" s="398"/>
      <c r="D17" s="398"/>
      <c r="E17" s="398"/>
      <c r="F17" s="403"/>
    </row>
    <row r="18" spans="1:6" s="401" customFormat="1" ht="19.5" customHeight="1">
      <c r="A18" s="404"/>
      <c r="B18" s="405"/>
      <c r="C18" s="406"/>
      <c r="D18" s="406"/>
      <c r="E18" s="406"/>
      <c r="F18" s="40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3"/>
  <sheetViews>
    <sheetView zoomScaleNormal="100" workbookViewId="0"/>
  </sheetViews>
  <sheetFormatPr defaultRowHeight="12.75"/>
  <cols>
    <col min="1" max="1" width="7.125" style="35" customWidth="1"/>
    <col min="2" max="2" width="14.75" style="35" customWidth="1"/>
    <col min="3" max="3" width="9.875" style="35" bestFit="1" customWidth="1"/>
    <col min="4" max="4" width="12.375" style="3" bestFit="1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19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85" t="s">
        <v>1</v>
      </c>
      <c r="B4" s="85"/>
      <c r="C4" s="85"/>
      <c r="D4" s="85"/>
      <c r="E4" s="86" t="str">
        <f>表紙!B4</f>
        <v>&lt;Project Name&gt;</v>
      </c>
      <c r="F4" s="87"/>
      <c r="G4" s="87"/>
      <c r="H4" s="88"/>
    </row>
    <row r="5" spans="1:8" ht="14.25" customHeight="1">
      <c r="A5" s="85" t="s">
        <v>4</v>
      </c>
      <c r="B5" s="85"/>
      <c r="C5" s="85"/>
      <c r="D5" s="85"/>
      <c r="E5" s="86" t="str">
        <f>表紙!B5</f>
        <v>&lt;Project Code&gt;</v>
      </c>
      <c r="F5" s="87"/>
      <c r="G5" s="87"/>
      <c r="H5" s="88"/>
    </row>
    <row r="6" spans="1:8" ht="14.25" customHeight="1">
      <c r="A6" s="92" t="s">
        <v>122</v>
      </c>
      <c r="B6" s="93"/>
      <c r="C6" s="93"/>
      <c r="D6" s="94"/>
      <c r="E6" s="62">
        <v>100</v>
      </c>
      <c r="F6" s="63"/>
      <c r="G6" s="63"/>
      <c r="H6" s="64"/>
    </row>
    <row r="7" spans="1:8" s="8" customFormat="1" ht="12.75" customHeight="1">
      <c r="A7" s="84" t="s">
        <v>20</v>
      </c>
      <c r="B7" s="84"/>
      <c r="C7" s="84"/>
      <c r="D7" s="84"/>
      <c r="E7" s="89" t="s">
        <v>21</v>
      </c>
      <c r="F7" s="90"/>
      <c r="G7" s="90"/>
      <c r="H7" s="9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22</v>
      </c>
      <c r="B10" s="17" t="s">
        <v>23</v>
      </c>
      <c r="C10" s="18" t="s">
        <v>24</v>
      </c>
      <c r="D10" s="19" t="s">
        <v>25</v>
      </c>
      <c r="E10" s="20" t="s">
        <v>176</v>
      </c>
      <c r="F10" s="19" t="s">
        <v>26</v>
      </c>
      <c r="G10" s="21" t="s">
        <v>27</v>
      </c>
      <c r="H10" s="22" t="s">
        <v>28</v>
      </c>
    </row>
    <row r="11" spans="1:8">
      <c r="A11" s="56">
        <v>1</v>
      </c>
      <c r="B11" s="24"/>
      <c r="C11" s="24" t="s">
        <v>29</v>
      </c>
      <c r="D11" s="25" t="s">
        <v>30</v>
      </c>
      <c r="E11" s="26" t="s">
        <v>144</v>
      </c>
      <c r="F11" s="27" t="s">
        <v>144</v>
      </c>
      <c r="G11" s="27"/>
      <c r="H11" s="28"/>
    </row>
    <row r="12" spans="1:8">
      <c r="A12" s="56">
        <v>2</v>
      </c>
      <c r="B12" s="24"/>
      <c r="C12" s="24" t="s">
        <v>116</v>
      </c>
      <c r="D12" s="25" t="s">
        <v>31</v>
      </c>
      <c r="E12" s="26" t="s">
        <v>32</v>
      </c>
      <c r="F12" s="27" t="s">
        <v>32</v>
      </c>
      <c r="G12" s="27"/>
      <c r="H12" s="28"/>
    </row>
    <row r="13" spans="1:8">
      <c r="A13" s="56">
        <v>3</v>
      </c>
      <c r="B13" s="24"/>
      <c r="C13" s="24" t="s">
        <v>117</v>
      </c>
      <c r="D13" s="25" t="s">
        <v>118</v>
      </c>
      <c r="E13" s="26" t="s">
        <v>119</v>
      </c>
      <c r="F13" s="27" t="s">
        <v>119</v>
      </c>
      <c r="G13" s="27"/>
      <c r="H13" s="28"/>
    </row>
    <row r="14" spans="1:8">
      <c r="A14" s="56"/>
      <c r="B14" s="24"/>
      <c r="C14" s="24"/>
      <c r="D14" s="25"/>
      <c r="E14" s="26"/>
      <c r="F14" s="27"/>
      <c r="G14" s="27"/>
      <c r="H14" s="28"/>
    </row>
    <row r="15" spans="1:8">
      <c r="A15" s="56"/>
      <c r="B15" s="24"/>
      <c r="C15" s="24"/>
      <c r="D15" s="25"/>
      <c r="E15" s="26"/>
      <c r="F15" s="27"/>
      <c r="G15" s="27"/>
      <c r="H15" s="28"/>
    </row>
    <row r="16" spans="1:8">
      <c r="A16" s="56"/>
      <c r="B16" s="24"/>
      <c r="C16" s="24"/>
      <c r="D16" s="25"/>
      <c r="E16" s="26"/>
      <c r="F16" s="29"/>
      <c r="G16" s="29"/>
      <c r="H16" s="28"/>
    </row>
    <row r="17" spans="1:8">
      <c r="A17" s="56"/>
      <c r="B17" s="24"/>
      <c r="C17" s="24"/>
      <c r="D17" s="25"/>
      <c r="E17" s="26"/>
      <c r="F17" s="29"/>
      <c r="G17" s="29"/>
      <c r="H17" s="28"/>
    </row>
    <row r="18" spans="1:8">
      <c r="A18" s="56"/>
      <c r="B18" s="24"/>
      <c r="C18" s="24"/>
      <c r="D18" s="25"/>
      <c r="E18" s="26"/>
      <c r="F18" s="29"/>
      <c r="G18" s="29"/>
      <c r="H18" s="28"/>
    </row>
    <row r="19" spans="1:8">
      <c r="A19" s="56"/>
      <c r="B19" s="24"/>
      <c r="C19" s="24"/>
      <c r="D19" s="25"/>
      <c r="E19" s="26"/>
      <c r="F19" s="29"/>
      <c r="G19" s="29"/>
      <c r="H19" s="28"/>
    </row>
    <row r="20" spans="1:8">
      <c r="A20" s="56"/>
      <c r="B20" s="24"/>
      <c r="C20" s="24"/>
      <c r="D20" s="25"/>
      <c r="E20" s="26"/>
      <c r="F20" s="29"/>
      <c r="G20" s="29"/>
      <c r="H20" s="28"/>
    </row>
    <row r="21" spans="1:8">
      <c r="A21" s="56"/>
      <c r="B21" s="24"/>
      <c r="C21" s="24"/>
      <c r="D21" s="25"/>
      <c r="E21" s="26"/>
      <c r="F21" s="29"/>
      <c r="G21" s="29"/>
      <c r="H21" s="28"/>
    </row>
    <row r="22" spans="1:8">
      <c r="A22" s="56"/>
      <c r="B22" s="24"/>
      <c r="C22" s="24"/>
      <c r="D22" s="25"/>
      <c r="E22" s="26"/>
      <c r="F22" s="29"/>
      <c r="G22" s="29"/>
      <c r="H22" s="28"/>
    </row>
    <row r="23" spans="1:8">
      <c r="A23" s="57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I23"/>
  <sheetViews>
    <sheetView workbookViewId="0"/>
  </sheetViews>
  <sheetFormatPr defaultRowHeight="12.75"/>
  <cols>
    <col min="1" max="1" width="16.75" style="1" bestFit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96" t="s">
        <v>33</v>
      </c>
      <c r="B2" s="96"/>
      <c r="C2" s="96"/>
      <c r="D2" s="96"/>
      <c r="E2" s="96"/>
      <c r="F2" s="96"/>
      <c r="G2" s="96"/>
      <c r="H2" s="96"/>
      <c r="I2" s="96"/>
    </row>
    <row r="3" spans="1:9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9" ht="13.5" customHeight="1">
      <c r="A4" s="82" t="s">
        <v>180</v>
      </c>
      <c r="B4" s="97" t="str">
        <f>表紙!B4</f>
        <v>&lt;Project Name&gt;</v>
      </c>
      <c r="C4" s="97"/>
      <c r="D4" s="98" t="s">
        <v>3</v>
      </c>
      <c r="E4" s="98"/>
      <c r="F4" s="99"/>
      <c r="G4" s="100"/>
      <c r="H4" s="100"/>
      <c r="I4" s="101"/>
    </row>
    <row r="5" spans="1:9" ht="13.5" customHeight="1">
      <c r="A5" s="61" t="s">
        <v>4</v>
      </c>
      <c r="B5" s="97" t="str">
        <f>表紙!B5</f>
        <v>&lt;Project Code&gt;</v>
      </c>
      <c r="C5" s="97"/>
      <c r="D5" s="98" t="s">
        <v>6</v>
      </c>
      <c r="E5" s="98"/>
      <c r="F5" s="99"/>
      <c r="G5" s="100"/>
      <c r="H5" s="100"/>
      <c r="I5" s="101"/>
    </row>
    <row r="6" spans="1:9" ht="12.75" customHeight="1">
      <c r="A6" s="65" t="s">
        <v>7</v>
      </c>
      <c r="B6" s="97" t="str">
        <f>B5&amp;"_"&amp;"Test Report"&amp;"_"&amp;"vx.x"</f>
        <v>&lt;Project Code&gt;_Test Report_vx.x</v>
      </c>
      <c r="C6" s="97"/>
      <c r="D6" s="98" t="s">
        <v>8</v>
      </c>
      <c r="E6" s="98"/>
      <c r="F6" s="102" t="s">
        <v>9</v>
      </c>
      <c r="G6" s="103"/>
      <c r="H6" s="103"/>
      <c r="I6" s="104"/>
    </row>
    <row r="7" spans="1:9" ht="15.75" customHeight="1">
      <c r="A7" s="65" t="s">
        <v>181</v>
      </c>
      <c r="B7" s="95" t="s">
        <v>34</v>
      </c>
      <c r="C7" s="95"/>
      <c r="D7" s="95"/>
      <c r="E7" s="95"/>
      <c r="F7" s="95"/>
      <c r="G7" s="95"/>
      <c r="H7" s="95"/>
      <c r="I7" s="95"/>
    </row>
    <row r="8" spans="1:9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9">
      <c r="A9" s="39"/>
      <c r="B9" s="40"/>
      <c r="C9" s="37"/>
      <c r="D9" s="37"/>
      <c r="E9" s="37"/>
      <c r="F9" s="37"/>
      <c r="G9" s="37"/>
      <c r="H9" s="37"/>
      <c r="I9" s="38"/>
    </row>
    <row r="10" spans="1:9">
      <c r="A10" s="41"/>
      <c r="B10" s="41"/>
      <c r="C10" s="41"/>
      <c r="D10" s="41"/>
      <c r="E10" s="41"/>
      <c r="F10" s="41"/>
      <c r="G10" s="41"/>
      <c r="H10" s="41"/>
      <c r="I10" s="41"/>
    </row>
    <row r="11" spans="1:9" ht="14.25" customHeight="1">
      <c r="A11" s="42" t="s">
        <v>22</v>
      </c>
      <c r="B11" s="43" t="s">
        <v>164</v>
      </c>
      <c r="C11" s="44" t="s">
        <v>35</v>
      </c>
      <c r="D11" s="43" t="s">
        <v>36</v>
      </c>
      <c r="E11" s="45" t="s">
        <v>37</v>
      </c>
      <c r="F11" s="45" t="s">
        <v>68</v>
      </c>
      <c r="G11" s="45" t="s">
        <v>70</v>
      </c>
      <c r="H11" s="45" t="s">
        <v>69</v>
      </c>
      <c r="I11" s="46" t="s">
        <v>38</v>
      </c>
    </row>
    <row r="12" spans="1:9">
      <c r="A12" s="47">
        <v>1</v>
      </c>
      <c r="B12" s="60" t="s">
        <v>144</v>
      </c>
      <c r="C12" s="48">
        <f>Function1!A7</f>
        <v>12</v>
      </c>
      <c r="D12" s="48">
        <f>Function1!C7</f>
        <v>2</v>
      </c>
      <c r="E12" s="48">
        <f>Function1!F7</f>
        <v>1</v>
      </c>
      <c r="F12" s="49">
        <f>Function1!L7</f>
        <v>12</v>
      </c>
      <c r="G12" s="48">
        <f>Function1!M7</f>
        <v>2</v>
      </c>
      <c r="H12" s="48">
        <f>Function1!N7</f>
        <v>1</v>
      </c>
      <c r="I12" s="48">
        <f>Function1!O7</f>
        <v>15</v>
      </c>
    </row>
    <row r="13" spans="1:9">
      <c r="A13" s="47">
        <v>2</v>
      </c>
      <c r="B13" s="60" t="s">
        <v>32</v>
      </c>
      <c r="C13" s="48">
        <f>Function2!A7</f>
        <v>12</v>
      </c>
      <c r="D13" s="48">
        <f>Function2!C7</f>
        <v>3</v>
      </c>
      <c r="E13" s="48">
        <f>Function2!F7</f>
        <v>0</v>
      </c>
      <c r="F13" s="49">
        <f>Function2!L7</f>
        <v>12</v>
      </c>
      <c r="G13" s="48">
        <f>Function2!M7</f>
        <v>2</v>
      </c>
      <c r="H13" s="48">
        <f>Function2!N7</f>
        <v>1</v>
      </c>
      <c r="I13" s="48">
        <f>Function2!O7</f>
        <v>15</v>
      </c>
    </row>
    <row r="14" spans="1:9">
      <c r="A14" s="47">
        <v>3</v>
      </c>
      <c r="B14" s="60" t="s">
        <v>119</v>
      </c>
      <c r="C14" s="48">
        <f>Function3!A7</f>
        <v>12</v>
      </c>
      <c r="D14" s="48">
        <f>Function3!C7</f>
        <v>2</v>
      </c>
      <c r="E14" s="48">
        <f>Function3!F7</f>
        <v>1</v>
      </c>
      <c r="F14" s="49">
        <f>Function3!L7</f>
        <v>12</v>
      </c>
      <c r="G14" s="48">
        <f>Function3!M7</f>
        <v>2</v>
      </c>
      <c r="H14" s="48">
        <f>Function3!N7</f>
        <v>1</v>
      </c>
      <c r="I14" s="48">
        <f>Function3!O7</f>
        <v>15</v>
      </c>
    </row>
    <row r="15" spans="1:9" ht="14.25">
      <c r="A15" s="47"/>
      <c r="B15" s="58"/>
      <c r="C15" s="48"/>
      <c r="D15" s="48"/>
      <c r="E15" s="48"/>
      <c r="F15" s="49"/>
      <c r="G15" s="48"/>
      <c r="H15" s="48"/>
      <c r="I15" s="48"/>
    </row>
    <row r="16" spans="1:9" ht="14.25">
      <c r="A16" s="47"/>
      <c r="B16" s="58"/>
      <c r="C16" s="48"/>
      <c r="D16" s="48"/>
      <c r="E16" s="48"/>
      <c r="F16" s="49"/>
      <c r="G16" s="48"/>
      <c r="H16" s="48"/>
      <c r="I16" s="48"/>
    </row>
    <row r="17" spans="1:9" ht="16.5">
      <c r="A17" s="50"/>
      <c r="B17" s="59" t="s">
        <v>39</v>
      </c>
      <c r="C17" s="51">
        <f t="shared" ref="C17:I17" si="0">SUM(C10:C16)</f>
        <v>36</v>
      </c>
      <c r="D17" s="51">
        <f t="shared" si="0"/>
        <v>7</v>
      </c>
      <c r="E17" s="51">
        <f t="shared" si="0"/>
        <v>2</v>
      </c>
      <c r="F17" s="51">
        <f t="shared" si="0"/>
        <v>36</v>
      </c>
      <c r="G17" s="51">
        <f t="shared" si="0"/>
        <v>6</v>
      </c>
      <c r="H17" s="51">
        <f t="shared" si="0"/>
        <v>3</v>
      </c>
      <c r="I17" s="51">
        <f t="shared" si="0"/>
        <v>45</v>
      </c>
    </row>
    <row r="18" spans="1:9">
      <c r="A18" s="52"/>
      <c r="B18" s="41"/>
      <c r="C18" s="53"/>
      <c r="D18" s="54"/>
      <c r="E18" s="54"/>
      <c r="F18" s="54"/>
      <c r="G18" s="54"/>
      <c r="H18" s="54"/>
      <c r="I18" s="54"/>
    </row>
    <row r="19" spans="1:9" ht="15">
      <c r="A19" s="41"/>
      <c r="B19" s="66" t="s">
        <v>40</v>
      </c>
      <c r="C19" s="41"/>
      <c r="D19" s="67">
        <f>(C17+D17)*100/(I17)</f>
        <v>95.555555555555557</v>
      </c>
      <c r="E19" s="41" t="s">
        <v>41</v>
      </c>
      <c r="F19" s="41"/>
      <c r="G19" s="41"/>
      <c r="H19" s="41"/>
      <c r="I19" s="55"/>
    </row>
    <row r="20" spans="1:9" ht="15">
      <c r="A20" s="41"/>
      <c r="B20" s="83" t="s">
        <v>177</v>
      </c>
      <c r="C20" s="41"/>
      <c r="D20" s="67">
        <f>C17*100/(I17)</f>
        <v>80</v>
      </c>
      <c r="E20" s="41" t="s">
        <v>41</v>
      </c>
      <c r="F20" s="41"/>
      <c r="G20" s="41"/>
      <c r="H20" s="41"/>
      <c r="I20" s="55"/>
    </row>
    <row r="21" spans="1:9" ht="15">
      <c r="B21" s="83" t="s">
        <v>178</v>
      </c>
      <c r="C21" s="41"/>
      <c r="D21" s="67">
        <f>F17*100/I17</f>
        <v>80</v>
      </c>
      <c r="E21" s="41" t="s">
        <v>41</v>
      </c>
    </row>
    <row r="22" spans="1:9" ht="15">
      <c r="B22" s="83" t="s">
        <v>179</v>
      </c>
      <c r="D22" s="67">
        <f>G17*100/I17</f>
        <v>13.333333333333334</v>
      </c>
      <c r="E22" s="41" t="s">
        <v>41</v>
      </c>
    </row>
    <row r="23" spans="1:9" ht="15">
      <c r="B23" s="66" t="s">
        <v>42</v>
      </c>
      <c r="D23" s="67">
        <f>H17*100/I17</f>
        <v>6.666666666666667</v>
      </c>
      <c r="E23" s="41" t="s">
        <v>41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2!A1" display="Function2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3.5" customHeight="1"/>
  <cols>
    <col min="1" max="1" width="8.125" style="107" customWidth="1"/>
    <col min="2" max="2" width="13.375" style="155" customWidth="1"/>
    <col min="3" max="3" width="10.75" style="107" customWidth="1"/>
    <col min="4" max="4" width="11.375" style="108" customWidth="1"/>
    <col min="5" max="5" width="1.75" style="107" hidden="1" customWidth="1"/>
    <col min="6" max="7" width="2.875" style="107" bestFit="1" customWidth="1"/>
    <col min="8" max="8" width="2.875" style="107" customWidth="1"/>
    <col min="9" max="10" width="2.875" style="107" bestFit="1" customWidth="1"/>
    <col min="11" max="19" width="2.875" style="107" customWidth="1"/>
    <col min="20" max="20" width="2.875" style="107" bestFit="1" customWidth="1"/>
    <col min="21" max="21" width="2.875" style="107" customWidth="1"/>
    <col min="22" max="16384" width="9" style="107"/>
  </cols>
  <sheetData>
    <row r="1" spans="1:23" ht="13.5" customHeight="1" thickBot="1">
      <c r="A1" s="105"/>
      <c r="B1" s="106"/>
    </row>
    <row r="2" spans="1:23" ht="13.5" customHeight="1">
      <c r="A2" s="109" t="s">
        <v>101</v>
      </c>
      <c r="B2" s="110"/>
      <c r="C2" s="111" t="str">
        <f>機能一覧!E11</f>
        <v>Function1</v>
      </c>
      <c r="D2" s="112"/>
      <c r="E2" s="113"/>
      <c r="F2" s="114" t="s">
        <v>186</v>
      </c>
      <c r="G2" s="115"/>
      <c r="H2" s="115"/>
      <c r="I2" s="115"/>
      <c r="J2" s="115"/>
      <c r="K2" s="115"/>
      <c r="L2" s="116" t="str">
        <f>機能一覧!D11</f>
        <v>Function A</v>
      </c>
      <c r="M2" s="117"/>
      <c r="N2" s="117"/>
      <c r="O2" s="117"/>
      <c r="P2" s="117"/>
      <c r="Q2" s="117"/>
      <c r="R2" s="117"/>
      <c r="S2" s="117"/>
      <c r="T2" s="118"/>
      <c r="V2" s="119"/>
    </row>
    <row r="3" spans="1:23" ht="13.5" customHeight="1">
      <c r="A3" s="120" t="s">
        <v>102</v>
      </c>
      <c r="B3" s="121"/>
      <c r="C3" s="122" t="s">
        <v>43</v>
      </c>
      <c r="D3" s="123"/>
      <c r="E3" s="124"/>
      <c r="F3" s="125" t="s">
        <v>103</v>
      </c>
      <c r="G3" s="126"/>
      <c r="H3" s="126"/>
      <c r="I3" s="126"/>
      <c r="J3" s="126"/>
      <c r="K3" s="127"/>
      <c r="L3" s="123"/>
      <c r="M3" s="123"/>
      <c r="N3" s="123"/>
      <c r="O3" s="128"/>
      <c r="P3" s="128"/>
      <c r="Q3" s="128"/>
      <c r="R3" s="128"/>
      <c r="S3" s="128"/>
      <c r="T3" s="129"/>
    </row>
    <row r="4" spans="1:23" ht="13.5" customHeight="1">
      <c r="A4" s="120" t="s">
        <v>104</v>
      </c>
      <c r="B4" s="121"/>
      <c r="C4" s="130">
        <v>100</v>
      </c>
      <c r="D4" s="131"/>
      <c r="E4" s="132"/>
      <c r="F4" s="125" t="s">
        <v>105</v>
      </c>
      <c r="G4" s="126"/>
      <c r="H4" s="126"/>
      <c r="I4" s="126"/>
      <c r="J4" s="126"/>
      <c r="K4" s="127"/>
      <c r="L4" s="133">
        <f xml:space="preserve"> IF(機能一覧!E6&lt;&gt;"N/A",SUM(C4*機能一覧!E6/1000,- O7),"N/A")</f>
        <v>-5</v>
      </c>
      <c r="M4" s="134"/>
      <c r="N4" s="134"/>
      <c r="O4" s="134"/>
      <c r="P4" s="134"/>
      <c r="Q4" s="134"/>
      <c r="R4" s="134"/>
      <c r="S4" s="134"/>
      <c r="T4" s="135"/>
      <c r="V4" s="119"/>
    </row>
    <row r="5" spans="1:23" ht="13.5" customHeight="1">
      <c r="A5" s="120" t="s">
        <v>106</v>
      </c>
      <c r="B5" s="121"/>
      <c r="C5" s="136" t="s">
        <v>100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3" ht="13.5" customHeight="1">
      <c r="A6" s="138" t="s">
        <v>182</v>
      </c>
      <c r="B6" s="139"/>
      <c r="C6" s="140" t="s">
        <v>183</v>
      </c>
      <c r="D6" s="141"/>
      <c r="E6" s="142"/>
      <c r="F6" s="140" t="s">
        <v>184</v>
      </c>
      <c r="G6" s="141"/>
      <c r="H6" s="141"/>
      <c r="I6" s="141"/>
      <c r="J6" s="141"/>
      <c r="K6" s="143"/>
      <c r="L6" s="141" t="s">
        <v>107</v>
      </c>
      <c r="M6" s="141"/>
      <c r="N6" s="141"/>
      <c r="O6" s="144" t="s">
        <v>185</v>
      </c>
      <c r="P6" s="141"/>
      <c r="Q6" s="141"/>
      <c r="R6" s="141"/>
      <c r="S6" s="141"/>
      <c r="T6" s="145"/>
      <c r="V6" s="119"/>
    </row>
    <row r="7" spans="1:23" ht="13.5" customHeight="1" thickBot="1">
      <c r="A7" s="146">
        <f>COUNTIF(F40:HQ40,"P")</f>
        <v>12</v>
      </c>
      <c r="B7" s="147"/>
      <c r="C7" s="148">
        <f>COUNTIF(F40:HQ40,"F")</f>
        <v>2</v>
      </c>
      <c r="D7" s="149"/>
      <c r="E7" s="147"/>
      <c r="F7" s="148">
        <f>SUM(O7,- A7,- C7)</f>
        <v>1</v>
      </c>
      <c r="G7" s="149"/>
      <c r="H7" s="149"/>
      <c r="I7" s="149"/>
      <c r="J7" s="149"/>
      <c r="K7" s="150"/>
      <c r="L7" s="151">
        <f>COUNTIF(E39:HQ39,"N")</f>
        <v>12</v>
      </c>
      <c r="M7" s="151">
        <f>COUNTIF(E39:HQ39,"A")</f>
        <v>2</v>
      </c>
      <c r="N7" s="151">
        <f>COUNTIF(E39:HQ39,"B")</f>
        <v>1</v>
      </c>
      <c r="O7" s="152">
        <f>COUNTA(E9:HT9)</f>
        <v>15</v>
      </c>
      <c r="P7" s="149"/>
      <c r="Q7" s="149"/>
      <c r="R7" s="149"/>
      <c r="S7" s="149"/>
      <c r="T7" s="153"/>
      <c r="U7" s="154"/>
    </row>
    <row r="8" spans="1:23" ht="11.25" thickBot="1"/>
    <row r="9" spans="1:23" ht="46.5" customHeight="1" thickTop="1" thickBot="1">
      <c r="A9" s="367"/>
      <c r="B9" s="368"/>
      <c r="C9" s="369"/>
      <c r="D9" s="370"/>
      <c r="E9" s="369"/>
      <c r="F9" s="371" t="s">
        <v>44</v>
      </c>
      <c r="G9" s="371" t="s">
        <v>45</v>
      </c>
      <c r="H9" s="371" t="s">
        <v>46</v>
      </c>
      <c r="I9" s="371" t="s">
        <v>47</v>
      </c>
      <c r="J9" s="371" t="s">
        <v>48</v>
      </c>
      <c r="K9" s="371" t="s">
        <v>49</v>
      </c>
      <c r="L9" s="371" t="s">
        <v>50</v>
      </c>
      <c r="M9" s="371" t="s">
        <v>51</v>
      </c>
      <c r="N9" s="371" t="s">
        <v>52</v>
      </c>
      <c r="O9" s="371" t="s">
        <v>53</v>
      </c>
      <c r="P9" s="371" t="s">
        <v>54</v>
      </c>
      <c r="Q9" s="371" t="s">
        <v>55</v>
      </c>
      <c r="R9" s="371" t="s">
        <v>56</v>
      </c>
      <c r="S9" s="371" t="s">
        <v>57</v>
      </c>
      <c r="T9" s="372" t="s">
        <v>58</v>
      </c>
      <c r="U9" s="156"/>
      <c r="V9" s="157"/>
      <c r="W9" s="158"/>
    </row>
    <row r="10" spans="1:23" ht="13.5" customHeight="1">
      <c r="A10" s="216" t="s">
        <v>108</v>
      </c>
      <c r="B10" s="349" t="s">
        <v>109</v>
      </c>
      <c r="C10" s="350"/>
      <c r="D10" s="351"/>
      <c r="E10" s="165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3"/>
    </row>
    <row r="11" spans="1:23" ht="13.5" customHeight="1">
      <c r="A11" s="217"/>
      <c r="B11" s="159"/>
      <c r="C11" s="160"/>
      <c r="D11" s="161" t="s">
        <v>59</v>
      </c>
      <c r="E11" s="165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5"/>
      <c r="V11" s="119"/>
    </row>
    <row r="12" spans="1:23" ht="13.5" customHeight="1">
      <c r="A12" s="217"/>
      <c r="B12" s="159"/>
      <c r="C12" s="160"/>
      <c r="D12" s="161"/>
      <c r="E12" s="165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5"/>
    </row>
    <row r="13" spans="1:23" ht="13.5" customHeight="1">
      <c r="A13" s="217"/>
      <c r="B13" s="159"/>
      <c r="C13" s="160"/>
      <c r="D13" s="161"/>
      <c r="E13" s="166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5"/>
    </row>
    <row r="14" spans="1:23" ht="13.5" customHeight="1">
      <c r="A14" s="217"/>
      <c r="B14" s="159" t="s">
        <v>110</v>
      </c>
      <c r="C14" s="160"/>
      <c r="D14" s="161"/>
      <c r="E14" s="167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5"/>
    </row>
    <row r="15" spans="1:23" ht="13.5" customHeight="1">
      <c r="A15" s="217"/>
      <c r="B15" s="159"/>
      <c r="C15" s="160"/>
      <c r="D15" s="161" t="s">
        <v>60</v>
      </c>
      <c r="E15" s="167"/>
      <c r="F15" s="354"/>
      <c r="G15" s="354"/>
      <c r="H15" s="354"/>
      <c r="I15" s="354"/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5"/>
    </row>
    <row r="16" spans="1:23" ht="13.5" customHeight="1">
      <c r="A16" s="217"/>
      <c r="B16" s="159"/>
      <c r="C16" s="160"/>
      <c r="D16" s="161" t="s">
        <v>61</v>
      </c>
      <c r="E16" s="167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5"/>
    </row>
    <row r="17" spans="1:21" ht="13.5" customHeight="1">
      <c r="A17" s="217"/>
      <c r="B17" s="159"/>
      <c r="C17" s="160"/>
      <c r="D17" s="161" t="s">
        <v>62</v>
      </c>
      <c r="E17" s="167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5"/>
      <c r="U17" s="356"/>
    </row>
    <row r="18" spans="1:21" ht="13.5" customHeight="1">
      <c r="A18" s="217"/>
      <c r="B18" s="159" t="s">
        <v>111</v>
      </c>
      <c r="C18" s="160"/>
      <c r="D18" s="161"/>
      <c r="E18" s="167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5"/>
      <c r="U18" s="356"/>
    </row>
    <row r="19" spans="1:21" ht="13.5" customHeight="1">
      <c r="A19" s="217"/>
      <c r="B19" s="159"/>
      <c r="C19" s="160"/>
      <c r="D19" s="169" t="s">
        <v>63</v>
      </c>
      <c r="E19" s="169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5"/>
    </row>
    <row r="20" spans="1:21" ht="13.5" customHeight="1">
      <c r="A20" s="217"/>
      <c r="B20" s="159"/>
      <c r="C20" s="160"/>
      <c r="D20" s="161">
        <v>5</v>
      </c>
      <c r="E20" s="167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5"/>
    </row>
    <row r="21" spans="1:21" ht="13.5" customHeight="1">
      <c r="A21" s="217"/>
      <c r="B21" s="159"/>
      <c r="C21" s="160"/>
      <c r="D21" s="161">
        <v>10</v>
      </c>
      <c r="E21" s="167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5"/>
    </row>
    <row r="22" spans="1:21" ht="13.5" customHeight="1">
      <c r="A22" s="217"/>
      <c r="B22" s="159"/>
      <c r="C22" s="160"/>
      <c r="D22" s="161"/>
      <c r="E22" s="167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5"/>
    </row>
    <row r="23" spans="1:21" ht="13.5" customHeight="1">
      <c r="A23" s="217"/>
      <c r="B23" s="159"/>
      <c r="C23" s="160"/>
      <c r="D23" s="161"/>
      <c r="E23" s="167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5"/>
    </row>
    <row r="24" spans="1:21" ht="13.5" customHeight="1">
      <c r="A24" s="217"/>
      <c r="B24" s="159"/>
      <c r="C24" s="160"/>
      <c r="D24" s="161"/>
      <c r="E24" s="167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5"/>
    </row>
    <row r="25" spans="1:21" ht="13.5" customHeight="1">
      <c r="A25" s="217"/>
      <c r="B25" s="159"/>
      <c r="C25" s="160"/>
      <c r="D25" s="161"/>
      <c r="E25" s="167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5"/>
    </row>
    <row r="26" spans="1:21" ht="13.5" customHeight="1">
      <c r="A26" s="217"/>
      <c r="B26" s="159"/>
      <c r="C26" s="160"/>
      <c r="D26" s="161"/>
      <c r="E26" s="167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5"/>
    </row>
    <row r="27" spans="1:21" ht="13.5" customHeight="1">
      <c r="A27" s="217"/>
      <c r="B27" s="159"/>
      <c r="C27" s="160"/>
      <c r="D27" s="161"/>
      <c r="E27" s="167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5"/>
    </row>
    <row r="28" spans="1:21" ht="13.5" customHeight="1">
      <c r="A28" s="217"/>
      <c r="B28" s="159"/>
      <c r="C28" s="160"/>
      <c r="D28" s="161"/>
      <c r="E28" s="167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5"/>
    </row>
    <row r="29" spans="1:21" ht="13.5" customHeight="1">
      <c r="A29" s="217"/>
      <c r="B29" s="159"/>
      <c r="C29" s="160"/>
      <c r="D29" s="161"/>
      <c r="E29" s="167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5"/>
    </row>
    <row r="30" spans="1:21" ht="13.5" customHeight="1" thickBot="1">
      <c r="A30" s="217"/>
      <c r="B30" s="170"/>
      <c r="C30" s="171"/>
      <c r="D30" s="172"/>
      <c r="E30" s="173"/>
      <c r="F30" s="357"/>
      <c r="G30" s="357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8"/>
    </row>
    <row r="31" spans="1:21" ht="13.5" customHeight="1" thickTop="1">
      <c r="A31" s="218" t="s">
        <v>112</v>
      </c>
      <c r="B31" s="176" t="s">
        <v>113</v>
      </c>
      <c r="C31" s="177"/>
      <c r="D31" s="178"/>
      <c r="E31" s="179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352"/>
      <c r="T31" s="353"/>
    </row>
    <row r="32" spans="1:21" ht="13.5" customHeight="1">
      <c r="A32" s="219"/>
      <c r="B32" s="186"/>
      <c r="C32" s="183"/>
      <c r="D32" s="184">
        <v>1</v>
      </c>
      <c r="E32" s="185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5"/>
    </row>
    <row r="33" spans="1:20" ht="13.5" customHeight="1">
      <c r="A33" s="219"/>
      <c r="B33" s="186"/>
      <c r="C33" s="359"/>
      <c r="D33" s="184">
        <v>2</v>
      </c>
      <c r="E33" s="188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5"/>
    </row>
    <row r="34" spans="1:20" ht="13.5" customHeight="1">
      <c r="A34" s="219"/>
      <c r="B34" s="186" t="s">
        <v>114</v>
      </c>
      <c r="C34" s="359"/>
      <c r="D34" s="184"/>
      <c r="E34" s="188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5"/>
    </row>
    <row r="35" spans="1:20" ht="13.5" customHeight="1">
      <c r="A35" s="219"/>
      <c r="B35" s="186"/>
      <c r="C35" s="359"/>
      <c r="D35" s="184"/>
      <c r="E35" s="188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5"/>
    </row>
    <row r="36" spans="1:20" ht="13.5" customHeight="1">
      <c r="A36" s="219"/>
      <c r="B36" s="186" t="s">
        <v>115</v>
      </c>
      <c r="C36" s="359"/>
      <c r="D36" s="184"/>
      <c r="E36" s="188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5"/>
    </row>
    <row r="37" spans="1:20" ht="13.5" customHeight="1">
      <c r="A37" s="219"/>
      <c r="B37" s="186"/>
      <c r="C37" s="359"/>
      <c r="D37" s="184" t="s">
        <v>64</v>
      </c>
      <c r="E37" s="188"/>
      <c r="F37" s="354"/>
      <c r="G37" s="354"/>
      <c r="H37" s="354"/>
      <c r="I37" s="354"/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5"/>
    </row>
    <row r="38" spans="1:20" ht="13.5" customHeight="1" thickBot="1">
      <c r="A38" s="219"/>
      <c r="B38" s="189"/>
      <c r="C38" s="190"/>
      <c r="D38" s="191" t="s">
        <v>65</v>
      </c>
      <c r="E38" s="192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1"/>
    </row>
    <row r="39" spans="1:20" ht="13.5" customHeight="1" thickTop="1">
      <c r="A39" s="218" t="s">
        <v>66</v>
      </c>
      <c r="B39" s="195" t="s">
        <v>67</v>
      </c>
      <c r="C39" s="195"/>
      <c r="D39" s="195"/>
      <c r="E39" s="196"/>
      <c r="F39" s="362" t="s">
        <v>68</v>
      </c>
      <c r="G39" s="362" t="s">
        <v>68</v>
      </c>
      <c r="H39" s="362" t="s">
        <v>68</v>
      </c>
      <c r="I39" s="362" t="s">
        <v>68</v>
      </c>
      <c r="J39" s="362" t="s">
        <v>68</v>
      </c>
      <c r="K39" s="362" t="s">
        <v>69</v>
      </c>
      <c r="L39" s="362" t="s">
        <v>70</v>
      </c>
      <c r="M39" s="362" t="s">
        <v>68</v>
      </c>
      <c r="N39" s="362" t="s">
        <v>68</v>
      </c>
      <c r="O39" s="362" t="s">
        <v>68</v>
      </c>
      <c r="P39" s="362" t="s">
        <v>68</v>
      </c>
      <c r="Q39" s="362" t="s">
        <v>68</v>
      </c>
      <c r="R39" s="362" t="s">
        <v>70</v>
      </c>
      <c r="S39" s="362" t="s">
        <v>68</v>
      </c>
      <c r="T39" s="363" t="s">
        <v>68</v>
      </c>
    </row>
    <row r="40" spans="1:20" ht="13.5" customHeight="1">
      <c r="A40" s="219"/>
      <c r="B40" s="199" t="s">
        <v>71</v>
      </c>
      <c r="C40" s="199"/>
      <c r="D40" s="199"/>
      <c r="E40" s="200"/>
      <c r="F40" s="364" t="s">
        <v>72</v>
      </c>
      <c r="G40" s="364" t="s">
        <v>72</v>
      </c>
      <c r="H40" s="364" t="s">
        <v>72</v>
      </c>
      <c r="I40" s="364" t="s">
        <v>72</v>
      </c>
      <c r="J40" s="364" t="s">
        <v>72</v>
      </c>
      <c r="K40" s="364" t="s">
        <v>73</v>
      </c>
      <c r="L40" s="364" t="s">
        <v>73</v>
      </c>
      <c r="M40" s="364" t="s">
        <v>72</v>
      </c>
      <c r="N40" s="364" t="s">
        <v>72</v>
      </c>
      <c r="O40" s="364" t="s">
        <v>72</v>
      </c>
      <c r="P40" s="364" t="s">
        <v>72</v>
      </c>
      <c r="Q40" s="364" t="s">
        <v>72</v>
      </c>
      <c r="R40" s="364"/>
      <c r="S40" s="364" t="s">
        <v>72</v>
      </c>
      <c r="T40" s="365" t="s">
        <v>72</v>
      </c>
    </row>
    <row r="41" spans="1:20" ht="13.5" customHeight="1">
      <c r="A41" s="219"/>
      <c r="B41" s="203" t="s">
        <v>74</v>
      </c>
      <c r="C41" s="203"/>
      <c r="D41" s="203"/>
      <c r="E41" s="188"/>
      <c r="F41" s="204">
        <v>39139</v>
      </c>
      <c r="G41" s="204">
        <v>39139</v>
      </c>
      <c r="H41" s="204">
        <v>39140</v>
      </c>
      <c r="I41" s="204">
        <v>39141</v>
      </c>
      <c r="J41" s="204">
        <v>39142</v>
      </c>
      <c r="K41" s="204">
        <v>39143</v>
      </c>
      <c r="L41" s="204">
        <v>39144</v>
      </c>
      <c r="M41" s="204">
        <v>39145</v>
      </c>
      <c r="N41" s="204">
        <v>39146</v>
      </c>
      <c r="O41" s="204">
        <v>39147</v>
      </c>
      <c r="P41" s="204">
        <v>39148</v>
      </c>
      <c r="Q41" s="204">
        <v>39149</v>
      </c>
      <c r="R41" s="204">
        <v>39150</v>
      </c>
      <c r="S41" s="204">
        <v>39151</v>
      </c>
      <c r="T41" s="205">
        <v>39152</v>
      </c>
    </row>
    <row r="42" spans="1:20" ht="75.75" thickBot="1">
      <c r="A42" s="348"/>
      <c r="B42" s="206" t="s">
        <v>75</v>
      </c>
      <c r="C42" s="206"/>
      <c r="D42" s="206"/>
      <c r="E42" s="207"/>
      <c r="F42" s="208"/>
      <c r="G42" s="208"/>
      <c r="H42" s="208"/>
      <c r="I42" s="208"/>
      <c r="J42" s="208"/>
      <c r="K42" s="208" t="s">
        <v>76</v>
      </c>
      <c r="L42" s="208" t="s">
        <v>77</v>
      </c>
      <c r="M42" s="208" t="s">
        <v>78</v>
      </c>
      <c r="N42" s="208" t="s">
        <v>79</v>
      </c>
      <c r="O42" s="208" t="s">
        <v>80</v>
      </c>
      <c r="P42" s="208" t="s">
        <v>81</v>
      </c>
      <c r="Q42" s="208" t="s">
        <v>82</v>
      </c>
      <c r="R42" s="208" t="s">
        <v>83</v>
      </c>
      <c r="S42" s="208" t="s">
        <v>84</v>
      </c>
      <c r="T42" s="209" t="s">
        <v>85</v>
      </c>
    </row>
    <row r="43" spans="1:20" ht="11.25" thickTop="1">
      <c r="A43" s="366"/>
    </row>
  </sheetData>
  <mergeCells count="28">
    <mergeCell ref="A2:B2"/>
    <mergeCell ref="C2:E2"/>
    <mergeCell ref="F2:K2"/>
    <mergeCell ref="B40:D40"/>
    <mergeCell ref="F7:K7"/>
    <mergeCell ref="C7:E7"/>
    <mergeCell ref="A7:B7"/>
    <mergeCell ref="A3:B3"/>
    <mergeCell ref="A4:B4"/>
    <mergeCell ref="C4:D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3.5" customHeight="1"/>
  <cols>
    <col min="1" max="1" width="8.25" style="107" customWidth="1"/>
    <col min="2" max="2" width="13.375" style="155" customWidth="1"/>
    <col min="3" max="3" width="10.75" style="107" customWidth="1"/>
    <col min="4" max="4" width="11.375" style="108" customWidth="1"/>
    <col min="5" max="5" width="1.75" style="107" hidden="1" customWidth="1"/>
    <col min="6" max="7" width="2.875" style="107" bestFit="1" customWidth="1"/>
    <col min="8" max="8" width="2.875" style="107" customWidth="1"/>
    <col min="9" max="10" width="2.875" style="107" bestFit="1" customWidth="1"/>
    <col min="11" max="19" width="2.875" style="107" customWidth="1"/>
    <col min="20" max="20" width="2.875" style="107" bestFit="1" customWidth="1"/>
    <col min="21" max="21" width="2.875" style="107" customWidth="1"/>
    <col min="22" max="16384" width="9" style="107"/>
  </cols>
  <sheetData>
    <row r="1" spans="1:23" ht="22.5" customHeight="1" thickBot="1">
      <c r="A1" s="158"/>
      <c r="B1" s="334"/>
      <c r="D1" s="335"/>
    </row>
    <row r="2" spans="1:23" ht="15" customHeight="1">
      <c r="A2" s="226" t="s">
        <v>101</v>
      </c>
      <c r="B2" s="227"/>
      <c r="C2" s="228" t="str">
        <f>機能一覧!E12</f>
        <v>Function2</v>
      </c>
      <c r="D2" s="229"/>
      <c r="E2" s="336"/>
      <c r="F2" s="227" t="s">
        <v>186</v>
      </c>
      <c r="G2" s="227"/>
      <c r="H2" s="227"/>
      <c r="I2" s="227"/>
      <c r="J2" s="227"/>
      <c r="K2" s="227"/>
      <c r="L2" s="228" t="str">
        <f>機能一覧!D12</f>
        <v>Function B</v>
      </c>
      <c r="M2" s="228"/>
      <c r="N2" s="228"/>
      <c r="O2" s="228"/>
      <c r="P2" s="228"/>
      <c r="Q2" s="228"/>
      <c r="R2" s="228"/>
      <c r="S2" s="228"/>
      <c r="T2" s="337"/>
    </row>
    <row r="3" spans="1:23" ht="13.5" customHeight="1">
      <c r="A3" s="338" t="s">
        <v>102</v>
      </c>
      <c r="B3" s="339"/>
      <c r="C3" s="122" t="s">
        <v>43</v>
      </c>
      <c r="D3" s="123"/>
      <c r="E3" s="124"/>
      <c r="F3" s="340" t="s">
        <v>103</v>
      </c>
      <c r="G3" s="341"/>
      <c r="H3" s="341"/>
      <c r="I3" s="341"/>
      <c r="J3" s="341"/>
      <c r="K3" s="342"/>
      <c r="L3" s="123"/>
      <c r="M3" s="123"/>
      <c r="N3" s="123"/>
      <c r="O3" s="128"/>
      <c r="P3" s="128"/>
      <c r="Q3" s="128"/>
      <c r="R3" s="128"/>
      <c r="S3" s="128"/>
      <c r="T3" s="129"/>
    </row>
    <row r="4" spans="1:23" ht="13.5" customHeight="1">
      <c r="A4" s="120" t="s">
        <v>104</v>
      </c>
      <c r="B4" s="121"/>
      <c r="C4" s="130">
        <v>300</v>
      </c>
      <c r="D4" s="131"/>
      <c r="E4" s="132"/>
      <c r="F4" s="125" t="s">
        <v>105</v>
      </c>
      <c r="G4" s="126"/>
      <c r="H4" s="126"/>
      <c r="I4" s="126"/>
      <c r="J4" s="126"/>
      <c r="K4" s="127"/>
      <c r="L4" s="133">
        <f xml:space="preserve"> IF(機能一覧!E6&lt;&gt;"N/A",SUM(C4*機能一覧!E6/1000,- O7),"N/A")</f>
        <v>15</v>
      </c>
      <c r="M4" s="134"/>
      <c r="N4" s="134"/>
      <c r="O4" s="134"/>
      <c r="P4" s="134"/>
      <c r="Q4" s="134"/>
      <c r="R4" s="134"/>
      <c r="S4" s="134"/>
      <c r="T4" s="135"/>
      <c r="V4" s="119"/>
    </row>
    <row r="5" spans="1:23" ht="13.5" customHeight="1">
      <c r="A5" s="120" t="s">
        <v>106</v>
      </c>
      <c r="B5" s="121"/>
      <c r="C5" s="136" t="s">
        <v>100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3" ht="13.5" customHeight="1">
      <c r="A6" s="138" t="s">
        <v>182</v>
      </c>
      <c r="B6" s="139"/>
      <c r="C6" s="140" t="s">
        <v>183</v>
      </c>
      <c r="D6" s="141"/>
      <c r="E6" s="142"/>
      <c r="F6" s="140" t="s">
        <v>184</v>
      </c>
      <c r="G6" s="141"/>
      <c r="H6" s="141"/>
      <c r="I6" s="141"/>
      <c r="J6" s="141"/>
      <c r="K6" s="143"/>
      <c r="L6" s="141" t="s">
        <v>107</v>
      </c>
      <c r="M6" s="141"/>
      <c r="N6" s="141"/>
      <c r="O6" s="144" t="s">
        <v>185</v>
      </c>
      <c r="P6" s="141"/>
      <c r="Q6" s="141"/>
      <c r="R6" s="141"/>
      <c r="S6" s="141"/>
      <c r="T6" s="145"/>
      <c r="V6" s="119"/>
    </row>
    <row r="7" spans="1:23" ht="13.5" customHeight="1" thickBot="1">
      <c r="A7" s="146">
        <f>COUNTIF(F40:HQ40,"P")</f>
        <v>12</v>
      </c>
      <c r="B7" s="147"/>
      <c r="C7" s="148">
        <f>COUNTIF(F40:HQ40,"F")</f>
        <v>3</v>
      </c>
      <c r="D7" s="149"/>
      <c r="E7" s="147"/>
      <c r="F7" s="148">
        <f>SUM(O7,- A7,- C7)</f>
        <v>0</v>
      </c>
      <c r="G7" s="149"/>
      <c r="H7" s="149"/>
      <c r="I7" s="149"/>
      <c r="J7" s="149"/>
      <c r="K7" s="150"/>
      <c r="L7" s="151">
        <f>COUNTIF(E39:HQ39,"N")</f>
        <v>12</v>
      </c>
      <c r="M7" s="151">
        <f>COUNTIF(E39:HQ39,"A")</f>
        <v>2</v>
      </c>
      <c r="N7" s="151">
        <f>COUNTIF(E39:HQ39,"B")</f>
        <v>1</v>
      </c>
      <c r="O7" s="152">
        <f>COUNTA(E9:HT9)</f>
        <v>15</v>
      </c>
      <c r="P7" s="149"/>
      <c r="Q7" s="149"/>
      <c r="R7" s="149"/>
      <c r="S7" s="149"/>
      <c r="T7" s="153"/>
      <c r="U7" s="154"/>
    </row>
    <row r="8" spans="1:23" ht="11.25" thickBot="1"/>
    <row r="9" spans="1:23" ht="43.5" thickTop="1" thickBot="1">
      <c r="A9" s="210"/>
      <c r="B9" s="343"/>
      <c r="C9" s="344"/>
      <c r="D9" s="345"/>
      <c r="E9" s="344"/>
      <c r="F9" s="346" t="s">
        <v>44</v>
      </c>
      <c r="G9" s="346" t="s">
        <v>45</v>
      </c>
      <c r="H9" s="346" t="s">
        <v>46</v>
      </c>
      <c r="I9" s="346" t="s">
        <v>47</v>
      </c>
      <c r="J9" s="346" t="s">
        <v>48</v>
      </c>
      <c r="K9" s="346" t="s">
        <v>49</v>
      </c>
      <c r="L9" s="346" t="s">
        <v>50</v>
      </c>
      <c r="M9" s="346" t="s">
        <v>51</v>
      </c>
      <c r="N9" s="346" t="s">
        <v>52</v>
      </c>
      <c r="O9" s="346" t="s">
        <v>53</v>
      </c>
      <c r="P9" s="346" t="s">
        <v>54</v>
      </c>
      <c r="Q9" s="346" t="s">
        <v>55</v>
      </c>
      <c r="R9" s="346" t="s">
        <v>56</v>
      </c>
      <c r="S9" s="346" t="s">
        <v>57</v>
      </c>
      <c r="T9" s="347" t="s">
        <v>58</v>
      </c>
      <c r="U9" s="156"/>
      <c r="V9" s="157"/>
      <c r="W9" s="158"/>
    </row>
    <row r="10" spans="1:23" ht="13.5" customHeight="1">
      <c r="A10" s="216" t="s">
        <v>108</v>
      </c>
      <c r="B10" s="159" t="s">
        <v>94</v>
      </c>
      <c r="C10" s="160"/>
      <c r="D10" s="161"/>
      <c r="E10" s="162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4"/>
    </row>
    <row r="11" spans="1:23" ht="13.5" customHeight="1">
      <c r="A11" s="217"/>
      <c r="B11" s="159"/>
      <c r="C11" s="160"/>
      <c r="D11" s="161" t="s">
        <v>59</v>
      </c>
      <c r="E11" s="165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4"/>
      <c r="V11" s="119"/>
    </row>
    <row r="12" spans="1:23" ht="13.5" customHeight="1">
      <c r="A12" s="217"/>
      <c r="B12" s="159"/>
      <c r="C12" s="160"/>
      <c r="D12" s="161"/>
      <c r="E12" s="165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4"/>
    </row>
    <row r="13" spans="1:23" ht="13.5" customHeight="1">
      <c r="A13" s="217"/>
      <c r="B13" s="159"/>
      <c r="C13" s="160"/>
      <c r="D13" s="161"/>
      <c r="E13" s="166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4"/>
      <c r="V13" s="119"/>
    </row>
    <row r="14" spans="1:23" ht="13.5" customHeight="1">
      <c r="A14" s="217"/>
      <c r="B14" s="159" t="s">
        <v>95</v>
      </c>
      <c r="C14" s="160"/>
      <c r="D14" s="161"/>
      <c r="E14" s="167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4"/>
    </row>
    <row r="15" spans="1:23" ht="13.5" customHeight="1">
      <c r="A15" s="217"/>
      <c r="B15" s="159"/>
      <c r="C15" s="160"/>
      <c r="D15" s="161" t="s">
        <v>60</v>
      </c>
      <c r="E15" s="167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4"/>
    </row>
    <row r="16" spans="1:23" ht="13.5" customHeight="1">
      <c r="A16" s="217"/>
      <c r="B16" s="159"/>
      <c r="C16" s="160"/>
      <c r="D16" s="161" t="s">
        <v>61</v>
      </c>
      <c r="E16" s="167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4"/>
    </row>
    <row r="17" spans="1:21" ht="13.5" customHeight="1">
      <c r="A17" s="217"/>
      <c r="B17" s="159"/>
      <c r="C17" s="160"/>
      <c r="D17" s="161" t="s">
        <v>62</v>
      </c>
      <c r="E17" s="167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4"/>
      <c r="U17" s="168"/>
    </row>
    <row r="18" spans="1:21" ht="13.5" customHeight="1">
      <c r="A18" s="217"/>
      <c r="B18" s="159" t="s">
        <v>96</v>
      </c>
      <c r="C18" s="160"/>
      <c r="D18" s="161"/>
      <c r="E18" s="167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4"/>
      <c r="U18" s="168"/>
    </row>
    <row r="19" spans="1:21" ht="13.5" customHeight="1">
      <c r="A19" s="217"/>
      <c r="B19" s="159"/>
      <c r="C19" s="160"/>
      <c r="D19" s="169" t="s">
        <v>63</v>
      </c>
      <c r="E19" s="169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4"/>
    </row>
    <row r="20" spans="1:21" ht="13.5" customHeight="1">
      <c r="A20" s="217"/>
      <c r="B20" s="159"/>
      <c r="C20" s="160"/>
      <c r="D20" s="161">
        <v>5</v>
      </c>
      <c r="E20" s="167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4"/>
    </row>
    <row r="21" spans="1:21" ht="13.5" customHeight="1">
      <c r="A21" s="217"/>
      <c r="B21" s="159"/>
      <c r="C21" s="160"/>
      <c r="D21" s="161">
        <v>10</v>
      </c>
      <c r="E21" s="167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4"/>
    </row>
    <row r="22" spans="1:21" ht="13.5" customHeight="1">
      <c r="A22" s="217"/>
      <c r="B22" s="159"/>
      <c r="C22" s="160"/>
      <c r="D22" s="161"/>
      <c r="E22" s="167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>
      <c r="A23" s="217"/>
      <c r="B23" s="159"/>
      <c r="C23" s="160"/>
      <c r="D23" s="161"/>
      <c r="E23" s="167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4"/>
    </row>
    <row r="24" spans="1:21" ht="13.5" customHeight="1">
      <c r="A24" s="217"/>
      <c r="B24" s="159"/>
      <c r="C24" s="160"/>
      <c r="D24" s="161"/>
      <c r="E24" s="167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4"/>
    </row>
    <row r="25" spans="1:21" ht="13.5" customHeight="1">
      <c r="A25" s="217"/>
      <c r="B25" s="159"/>
      <c r="C25" s="160"/>
      <c r="D25" s="161"/>
      <c r="E25" s="167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>
      <c r="A26" s="217"/>
      <c r="B26" s="159"/>
      <c r="C26" s="160"/>
      <c r="D26" s="161"/>
      <c r="E26" s="167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4"/>
    </row>
    <row r="27" spans="1:21" ht="13.5" customHeight="1">
      <c r="A27" s="217"/>
      <c r="B27" s="159"/>
      <c r="C27" s="160"/>
      <c r="D27" s="161"/>
      <c r="E27" s="167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4"/>
    </row>
    <row r="28" spans="1:21" ht="13.5" customHeight="1">
      <c r="A28" s="217"/>
      <c r="B28" s="159"/>
      <c r="C28" s="160"/>
      <c r="D28" s="161"/>
      <c r="E28" s="167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4"/>
    </row>
    <row r="29" spans="1:21" ht="13.5" customHeight="1">
      <c r="A29" s="217"/>
      <c r="B29" s="159"/>
      <c r="C29" s="160"/>
      <c r="D29" s="161"/>
      <c r="E29" s="167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4"/>
    </row>
    <row r="30" spans="1:21" ht="13.5" customHeight="1" thickBot="1">
      <c r="A30" s="217"/>
      <c r="B30" s="170"/>
      <c r="C30" s="171"/>
      <c r="D30" s="172"/>
      <c r="E30" s="173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5"/>
    </row>
    <row r="31" spans="1:21" ht="13.5" customHeight="1" thickTop="1">
      <c r="A31" s="218" t="s">
        <v>112</v>
      </c>
      <c r="B31" s="176" t="s">
        <v>97</v>
      </c>
      <c r="C31" s="177"/>
      <c r="D31" s="178"/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1"/>
    </row>
    <row r="32" spans="1:21" ht="13.5" customHeight="1">
      <c r="A32" s="219"/>
      <c r="B32" s="186"/>
      <c r="C32" s="183"/>
      <c r="D32" s="184">
        <v>1</v>
      </c>
      <c r="E32" s="185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</row>
    <row r="33" spans="1:20" ht="13.5" customHeight="1">
      <c r="A33" s="219"/>
      <c r="B33" s="186"/>
      <c r="C33" s="187"/>
      <c r="D33" s="184">
        <v>2</v>
      </c>
      <c r="E33" s="188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4"/>
    </row>
    <row r="34" spans="1:20" ht="13.5" customHeight="1">
      <c r="A34" s="219"/>
      <c r="B34" s="186" t="s">
        <v>98</v>
      </c>
      <c r="C34" s="187"/>
      <c r="D34" s="184"/>
      <c r="E34" s="188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4"/>
    </row>
    <row r="35" spans="1:20" ht="13.5" customHeight="1">
      <c r="A35" s="219"/>
      <c r="B35" s="186"/>
      <c r="C35" s="187"/>
      <c r="D35" s="184"/>
      <c r="E35" s="188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4"/>
    </row>
    <row r="36" spans="1:20" ht="13.5" customHeight="1">
      <c r="A36" s="219"/>
      <c r="B36" s="186" t="s">
        <v>99</v>
      </c>
      <c r="C36" s="187"/>
      <c r="D36" s="184"/>
      <c r="E36" s="188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4"/>
    </row>
    <row r="37" spans="1:20" ht="13.5" customHeight="1">
      <c r="A37" s="219"/>
      <c r="B37" s="186"/>
      <c r="C37" s="187"/>
      <c r="D37" s="184" t="s">
        <v>64</v>
      </c>
      <c r="E37" s="188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4"/>
    </row>
    <row r="38" spans="1:20" ht="13.5" customHeight="1" thickBot="1">
      <c r="A38" s="219"/>
      <c r="B38" s="189"/>
      <c r="C38" s="190"/>
      <c r="D38" s="191" t="s">
        <v>65</v>
      </c>
      <c r="E38" s="192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4"/>
    </row>
    <row r="39" spans="1:20" ht="13.5" customHeight="1" thickTop="1">
      <c r="A39" s="218" t="s">
        <v>66</v>
      </c>
      <c r="B39" s="195" t="s">
        <v>67</v>
      </c>
      <c r="C39" s="195"/>
      <c r="D39" s="195"/>
      <c r="E39" s="196"/>
      <c r="F39" s="197" t="s">
        <v>68</v>
      </c>
      <c r="G39" s="197" t="s">
        <v>68</v>
      </c>
      <c r="H39" s="197" t="s">
        <v>68</v>
      </c>
      <c r="I39" s="197" t="s">
        <v>68</v>
      </c>
      <c r="J39" s="197" t="s">
        <v>68</v>
      </c>
      <c r="K39" s="197" t="s">
        <v>69</v>
      </c>
      <c r="L39" s="197" t="s">
        <v>70</v>
      </c>
      <c r="M39" s="197" t="s">
        <v>68</v>
      </c>
      <c r="N39" s="197" t="s">
        <v>68</v>
      </c>
      <c r="O39" s="197" t="s">
        <v>68</v>
      </c>
      <c r="P39" s="197" t="s">
        <v>68</v>
      </c>
      <c r="Q39" s="197" t="s">
        <v>68</v>
      </c>
      <c r="R39" s="197" t="s">
        <v>70</v>
      </c>
      <c r="S39" s="197" t="s">
        <v>68</v>
      </c>
      <c r="T39" s="198" t="s">
        <v>68</v>
      </c>
    </row>
    <row r="40" spans="1:20" ht="13.5" customHeight="1">
      <c r="A40" s="219"/>
      <c r="B40" s="199" t="s">
        <v>71</v>
      </c>
      <c r="C40" s="199"/>
      <c r="D40" s="199"/>
      <c r="E40" s="200"/>
      <c r="F40" s="201" t="s">
        <v>72</v>
      </c>
      <c r="G40" s="201" t="s">
        <v>72</v>
      </c>
      <c r="H40" s="201" t="s">
        <v>72</v>
      </c>
      <c r="I40" s="201" t="s">
        <v>72</v>
      </c>
      <c r="J40" s="201" t="s">
        <v>72</v>
      </c>
      <c r="K40" s="201" t="s">
        <v>73</v>
      </c>
      <c r="L40" s="201" t="s">
        <v>73</v>
      </c>
      <c r="M40" s="201" t="s">
        <v>72</v>
      </c>
      <c r="N40" s="201" t="s">
        <v>72</v>
      </c>
      <c r="O40" s="201" t="s">
        <v>72</v>
      </c>
      <c r="P40" s="201" t="s">
        <v>72</v>
      </c>
      <c r="Q40" s="201" t="s">
        <v>72</v>
      </c>
      <c r="R40" s="201" t="s">
        <v>73</v>
      </c>
      <c r="S40" s="201" t="s">
        <v>72</v>
      </c>
      <c r="T40" s="202" t="s">
        <v>72</v>
      </c>
    </row>
    <row r="41" spans="1:20" ht="13.5" customHeight="1">
      <c r="A41" s="219"/>
      <c r="B41" s="203" t="s">
        <v>74</v>
      </c>
      <c r="C41" s="203"/>
      <c r="D41" s="203"/>
      <c r="E41" s="188"/>
      <c r="F41" s="204">
        <v>39139</v>
      </c>
      <c r="G41" s="204">
        <v>39139</v>
      </c>
      <c r="H41" s="204">
        <v>39140</v>
      </c>
      <c r="I41" s="204">
        <v>39141</v>
      </c>
      <c r="J41" s="204">
        <v>39142</v>
      </c>
      <c r="K41" s="204">
        <v>39143</v>
      </c>
      <c r="L41" s="204">
        <v>39144</v>
      </c>
      <c r="M41" s="204">
        <v>39145</v>
      </c>
      <c r="N41" s="204">
        <v>39146</v>
      </c>
      <c r="O41" s="204">
        <v>39147</v>
      </c>
      <c r="P41" s="204">
        <v>39148</v>
      </c>
      <c r="Q41" s="204">
        <v>39149</v>
      </c>
      <c r="R41" s="204">
        <v>39150</v>
      </c>
      <c r="S41" s="204">
        <v>39151</v>
      </c>
      <c r="T41" s="205">
        <v>39152</v>
      </c>
    </row>
    <row r="42" spans="1:20" ht="75.75" thickBot="1">
      <c r="A42" s="348"/>
      <c r="B42" s="206" t="s">
        <v>75</v>
      </c>
      <c r="C42" s="206"/>
      <c r="D42" s="206"/>
      <c r="E42" s="207"/>
      <c r="F42" s="208"/>
      <c r="G42" s="208"/>
      <c r="H42" s="208"/>
      <c r="I42" s="208"/>
      <c r="J42" s="208"/>
      <c r="K42" s="208" t="s">
        <v>76</v>
      </c>
      <c r="L42" s="208" t="s">
        <v>77</v>
      </c>
      <c r="M42" s="208" t="s">
        <v>78</v>
      </c>
      <c r="N42" s="208" t="s">
        <v>79</v>
      </c>
      <c r="O42" s="208" t="s">
        <v>80</v>
      </c>
      <c r="P42" s="208" t="s">
        <v>81</v>
      </c>
      <c r="Q42" s="208" t="s">
        <v>82</v>
      </c>
      <c r="R42" s="208" t="s">
        <v>83</v>
      </c>
      <c r="S42" s="208" t="s">
        <v>84</v>
      </c>
      <c r="T42" s="209" t="s">
        <v>85</v>
      </c>
    </row>
    <row r="43" spans="1:20" ht="11.25" thickTop="1">
      <c r="A43" s="155"/>
      <c r="B43" s="107"/>
      <c r="C43" s="108"/>
      <c r="D43" s="107"/>
    </row>
  </sheetData>
  <mergeCells count="28"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  <mergeCell ref="B41:D41"/>
    <mergeCell ref="A7:B7"/>
    <mergeCell ref="B42:D42"/>
    <mergeCell ref="B39:D39"/>
    <mergeCell ref="C3:E3"/>
    <mergeCell ref="A3:B3"/>
    <mergeCell ref="A4:B4"/>
    <mergeCell ref="C4:D4"/>
    <mergeCell ref="D19:E19"/>
    <mergeCell ref="A6:B6"/>
    <mergeCell ref="B40:D40"/>
    <mergeCell ref="A5:B5"/>
  </mergeCells>
  <phoneticPr fontId="34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3.5" customHeight="1"/>
  <cols>
    <col min="1" max="1" width="6.75" style="224" customWidth="1"/>
    <col min="2" max="2" width="13.375" style="269" customWidth="1"/>
    <col min="3" max="3" width="10.75" style="224" customWidth="1"/>
    <col min="4" max="4" width="11.375" style="225" customWidth="1"/>
    <col min="5" max="5" width="1.75" style="224" hidden="1" customWidth="1"/>
    <col min="6" max="7" width="2.875" style="224" bestFit="1" customWidth="1"/>
    <col min="8" max="8" width="2.875" style="224" customWidth="1"/>
    <col min="9" max="10" width="2.875" style="224" bestFit="1" customWidth="1"/>
    <col min="11" max="19" width="2.875" style="224" customWidth="1"/>
    <col min="20" max="20" width="2.875" style="224" bestFit="1" customWidth="1"/>
    <col min="21" max="21" width="2.875" style="224" customWidth="1"/>
    <col min="22" max="16384" width="9" style="224"/>
  </cols>
  <sheetData>
    <row r="1" spans="1:23" ht="13.5" customHeight="1" thickBot="1">
      <c r="A1" s="222"/>
      <c r="B1" s="223"/>
    </row>
    <row r="2" spans="1:23" ht="13.5" customHeight="1">
      <c r="A2" s="226" t="s">
        <v>101</v>
      </c>
      <c r="B2" s="227"/>
      <c r="C2" s="228" t="str">
        <f>機能一覧!E13</f>
        <v>Function3</v>
      </c>
      <c r="D2" s="229"/>
      <c r="F2" s="227" t="s">
        <v>186</v>
      </c>
      <c r="G2" s="227"/>
      <c r="H2" s="227"/>
      <c r="I2" s="227"/>
      <c r="J2" s="227"/>
      <c r="K2" s="227"/>
      <c r="L2" s="230" t="str">
        <f>機能一覧!D13</f>
        <v>Function C</v>
      </c>
      <c r="M2" s="231"/>
      <c r="N2" s="231"/>
      <c r="O2" s="231"/>
      <c r="P2" s="231"/>
      <c r="Q2" s="231"/>
      <c r="R2" s="231"/>
      <c r="S2" s="231"/>
      <c r="T2" s="232"/>
    </row>
    <row r="3" spans="1:23" ht="13.5" customHeight="1">
      <c r="A3" s="233" t="s">
        <v>102</v>
      </c>
      <c r="B3" s="234"/>
      <c r="C3" s="235" t="s">
        <v>43</v>
      </c>
      <c r="D3" s="236"/>
      <c r="E3" s="237"/>
      <c r="F3" s="238" t="s">
        <v>103</v>
      </c>
      <c r="G3" s="239"/>
      <c r="H3" s="239"/>
      <c r="I3" s="239"/>
      <c r="J3" s="239"/>
      <c r="K3" s="240"/>
      <c r="L3" s="236"/>
      <c r="M3" s="236"/>
      <c r="N3" s="236"/>
      <c r="O3" s="241"/>
      <c r="P3" s="241"/>
      <c r="Q3" s="241"/>
      <c r="R3" s="241"/>
      <c r="S3" s="241"/>
      <c r="T3" s="242"/>
    </row>
    <row r="4" spans="1:23" ht="13.5" customHeight="1">
      <c r="A4" s="233" t="s">
        <v>104</v>
      </c>
      <c r="B4" s="234"/>
      <c r="C4" s="243">
        <v>300</v>
      </c>
      <c r="D4" s="244"/>
      <c r="E4" s="245"/>
      <c r="F4" s="238" t="s">
        <v>105</v>
      </c>
      <c r="G4" s="239"/>
      <c r="H4" s="239"/>
      <c r="I4" s="239"/>
      <c r="J4" s="239"/>
      <c r="K4" s="240"/>
      <c r="L4" s="246">
        <f xml:space="preserve"> IF(機能一覧!E6&lt;&gt;"N/A",SUM(C4*機能一覧!E6/1000,- O7),"N/A")</f>
        <v>15</v>
      </c>
      <c r="M4" s="247"/>
      <c r="N4" s="247"/>
      <c r="O4" s="247"/>
      <c r="P4" s="247"/>
      <c r="Q4" s="247"/>
      <c r="R4" s="247"/>
      <c r="S4" s="247"/>
      <c r="T4" s="248"/>
      <c r="V4" s="249"/>
    </row>
    <row r="5" spans="1:23" ht="13.5" customHeight="1">
      <c r="A5" s="233" t="s">
        <v>106</v>
      </c>
      <c r="B5" s="234"/>
      <c r="C5" s="250" t="s">
        <v>100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182</v>
      </c>
      <c r="B6" s="253"/>
      <c r="C6" s="254" t="s">
        <v>183</v>
      </c>
      <c r="D6" s="255"/>
      <c r="E6" s="256"/>
      <c r="F6" s="254" t="s">
        <v>184</v>
      </c>
      <c r="G6" s="255"/>
      <c r="H6" s="255"/>
      <c r="I6" s="255"/>
      <c r="J6" s="255"/>
      <c r="K6" s="257"/>
      <c r="L6" s="255" t="s">
        <v>107</v>
      </c>
      <c r="M6" s="255"/>
      <c r="N6" s="255"/>
      <c r="O6" s="258" t="s">
        <v>185</v>
      </c>
      <c r="P6" s="255"/>
      <c r="Q6" s="255"/>
      <c r="R6" s="255"/>
      <c r="S6" s="255"/>
      <c r="T6" s="259"/>
      <c r="V6" s="249"/>
    </row>
    <row r="7" spans="1:23" ht="13.5" customHeight="1" thickBot="1">
      <c r="A7" s="260">
        <f>COUNTIF(F40:HQ40,"P")</f>
        <v>12</v>
      </c>
      <c r="B7" s="261"/>
      <c r="C7" s="262">
        <f>COUNTIF(F40:HQ40,"F")</f>
        <v>2</v>
      </c>
      <c r="D7" s="263"/>
      <c r="E7" s="261"/>
      <c r="F7" s="262">
        <f>SUM(O7,- A7,- C7)</f>
        <v>1</v>
      </c>
      <c r="G7" s="263"/>
      <c r="H7" s="263"/>
      <c r="I7" s="263"/>
      <c r="J7" s="263"/>
      <c r="K7" s="264"/>
      <c r="L7" s="265">
        <f>COUNTIF(E39:HQ39,"N")</f>
        <v>12</v>
      </c>
      <c r="M7" s="265">
        <f>COUNTIF(E39:HQ39,"A")</f>
        <v>2</v>
      </c>
      <c r="N7" s="265">
        <f>COUNTIF(E39:HQ39,"B")</f>
        <v>1</v>
      </c>
      <c r="O7" s="266">
        <f>COUNTA(E9:HT9)</f>
        <v>15</v>
      </c>
      <c r="P7" s="263"/>
      <c r="Q7" s="263"/>
      <c r="R7" s="263"/>
      <c r="S7" s="263"/>
      <c r="T7" s="267"/>
      <c r="U7" s="268"/>
    </row>
    <row r="8" spans="1:23" ht="11.25" thickBot="1"/>
    <row r="9" spans="1:23" ht="46.5" customHeight="1" thickTop="1" thickBot="1">
      <c r="A9" s="322"/>
      <c r="B9" s="323"/>
      <c r="C9" s="324"/>
      <c r="D9" s="325"/>
      <c r="E9" s="324"/>
      <c r="F9" s="326" t="s">
        <v>44</v>
      </c>
      <c r="G9" s="326" t="s">
        <v>45</v>
      </c>
      <c r="H9" s="326" t="s">
        <v>46</v>
      </c>
      <c r="I9" s="326" t="s">
        <v>47</v>
      </c>
      <c r="J9" s="326" t="s">
        <v>48</v>
      </c>
      <c r="K9" s="326" t="s">
        <v>49</v>
      </c>
      <c r="L9" s="326" t="s">
        <v>50</v>
      </c>
      <c r="M9" s="326" t="s">
        <v>51</v>
      </c>
      <c r="N9" s="326" t="s">
        <v>52</v>
      </c>
      <c r="O9" s="326" t="s">
        <v>53</v>
      </c>
      <c r="P9" s="326" t="s">
        <v>54</v>
      </c>
      <c r="Q9" s="326" t="s">
        <v>55</v>
      </c>
      <c r="R9" s="326" t="s">
        <v>56</v>
      </c>
      <c r="S9" s="326" t="s">
        <v>57</v>
      </c>
      <c r="T9" s="327" t="s">
        <v>58</v>
      </c>
      <c r="U9" s="270"/>
      <c r="V9" s="271"/>
      <c r="W9" s="222"/>
    </row>
    <row r="10" spans="1:23" ht="13.5" customHeight="1">
      <c r="A10" s="328" t="s">
        <v>108</v>
      </c>
      <c r="B10" s="272" t="s">
        <v>109</v>
      </c>
      <c r="C10" s="273"/>
      <c r="D10" s="274"/>
      <c r="E10" s="275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7"/>
    </row>
    <row r="11" spans="1:23" ht="13.5" customHeight="1">
      <c r="A11" s="329"/>
      <c r="B11" s="272"/>
      <c r="C11" s="273"/>
      <c r="D11" s="274" t="s">
        <v>59</v>
      </c>
      <c r="E11" s="278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7"/>
      <c r="V11" s="249"/>
    </row>
    <row r="12" spans="1:23" ht="13.5" customHeight="1">
      <c r="A12" s="329"/>
      <c r="B12" s="272"/>
      <c r="C12" s="273"/>
      <c r="D12" s="274"/>
      <c r="E12" s="278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7"/>
    </row>
    <row r="13" spans="1:23" ht="13.5" customHeight="1">
      <c r="A13" s="329"/>
      <c r="B13" s="272"/>
      <c r="C13" s="273"/>
      <c r="D13" s="274"/>
      <c r="E13" s="279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7"/>
    </row>
    <row r="14" spans="1:23" ht="13.5" customHeight="1">
      <c r="A14" s="329"/>
      <c r="B14" s="272" t="s">
        <v>110</v>
      </c>
      <c r="C14" s="273"/>
      <c r="D14" s="274"/>
      <c r="E14" s="280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7"/>
    </row>
    <row r="15" spans="1:23" ht="13.5" customHeight="1">
      <c r="A15" s="329"/>
      <c r="B15" s="272"/>
      <c r="C15" s="273"/>
      <c r="D15" s="274" t="s">
        <v>60</v>
      </c>
      <c r="E15" s="280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7"/>
      <c r="W15" s="249"/>
    </row>
    <row r="16" spans="1:23" ht="13.5" customHeight="1">
      <c r="A16" s="329"/>
      <c r="B16" s="272"/>
      <c r="C16" s="273"/>
      <c r="D16" s="274" t="s">
        <v>61</v>
      </c>
      <c r="E16" s="280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7"/>
    </row>
    <row r="17" spans="1:21" ht="13.5" customHeight="1">
      <c r="A17" s="329"/>
      <c r="B17" s="272"/>
      <c r="C17" s="273"/>
      <c r="D17" s="274" t="s">
        <v>62</v>
      </c>
      <c r="E17" s="280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7"/>
      <c r="U17" s="281"/>
    </row>
    <row r="18" spans="1:21" ht="13.5" customHeight="1">
      <c r="A18" s="329"/>
      <c r="B18" s="272" t="s">
        <v>111</v>
      </c>
      <c r="C18" s="273"/>
      <c r="D18" s="274"/>
      <c r="E18" s="280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7"/>
      <c r="U18" s="281"/>
    </row>
    <row r="19" spans="1:21" ht="13.5" customHeight="1">
      <c r="A19" s="329"/>
      <c r="B19" s="272"/>
      <c r="C19" s="273"/>
      <c r="D19" s="282" t="s">
        <v>63</v>
      </c>
      <c r="E19" s="282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7"/>
    </row>
    <row r="20" spans="1:21" ht="13.5" customHeight="1">
      <c r="A20" s="329"/>
      <c r="B20" s="272"/>
      <c r="C20" s="273"/>
      <c r="D20" s="274">
        <v>5</v>
      </c>
      <c r="E20" s="280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7"/>
    </row>
    <row r="21" spans="1:21" ht="13.5" customHeight="1">
      <c r="A21" s="329"/>
      <c r="B21" s="272"/>
      <c r="C21" s="273"/>
      <c r="D21" s="274">
        <v>10</v>
      </c>
      <c r="E21" s="280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7"/>
    </row>
    <row r="22" spans="1:21" ht="13.5" customHeight="1">
      <c r="A22" s="329"/>
      <c r="B22" s="272"/>
      <c r="C22" s="273"/>
      <c r="D22" s="274"/>
      <c r="E22" s="280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7"/>
    </row>
    <row r="23" spans="1:21" ht="13.5" customHeight="1">
      <c r="A23" s="329"/>
      <c r="B23" s="272"/>
      <c r="C23" s="273"/>
      <c r="D23" s="274"/>
      <c r="E23" s="280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7"/>
    </row>
    <row r="24" spans="1:21" ht="13.5" customHeight="1">
      <c r="A24" s="329"/>
      <c r="B24" s="272"/>
      <c r="C24" s="273"/>
      <c r="D24" s="274"/>
      <c r="E24" s="280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7"/>
    </row>
    <row r="25" spans="1:21" ht="13.5" customHeight="1">
      <c r="A25" s="329"/>
      <c r="B25" s="272"/>
      <c r="C25" s="273"/>
      <c r="D25" s="274"/>
      <c r="E25" s="280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7"/>
    </row>
    <row r="26" spans="1:21" ht="13.5" customHeight="1">
      <c r="A26" s="329"/>
      <c r="B26" s="272"/>
      <c r="C26" s="273"/>
      <c r="D26" s="274"/>
      <c r="E26" s="280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7"/>
    </row>
    <row r="27" spans="1:21" ht="13.5" customHeight="1">
      <c r="A27" s="329"/>
      <c r="B27" s="272"/>
      <c r="C27" s="273"/>
      <c r="D27" s="274"/>
      <c r="E27" s="280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7"/>
    </row>
    <row r="28" spans="1:21" ht="13.5" customHeight="1">
      <c r="A28" s="329"/>
      <c r="B28" s="272"/>
      <c r="C28" s="273"/>
      <c r="D28" s="274"/>
      <c r="E28" s="280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7"/>
    </row>
    <row r="29" spans="1:21" ht="13.5" customHeight="1">
      <c r="A29" s="329"/>
      <c r="B29" s="272"/>
      <c r="C29" s="273"/>
      <c r="D29" s="274"/>
      <c r="E29" s="280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7"/>
    </row>
    <row r="30" spans="1:21" ht="13.5" customHeight="1" thickBot="1">
      <c r="A30" s="329"/>
      <c r="B30" s="283"/>
      <c r="C30" s="284"/>
      <c r="D30" s="285"/>
      <c r="E30" s="286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8"/>
    </row>
    <row r="31" spans="1:21" ht="13.5" customHeight="1" thickTop="1">
      <c r="A31" s="330" t="s">
        <v>112</v>
      </c>
      <c r="B31" s="289" t="s">
        <v>113</v>
      </c>
      <c r="C31" s="290"/>
      <c r="D31" s="291"/>
      <c r="E31" s="292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4"/>
    </row>
    <row r="32" spans="1:21" ht="13.5" customHeight="1">
      <c r="A32" s="331"/>
      <c r="B32" s="295"/>
      <c r="C32" s="296"/>
      <c r="D32" s="297">
        <v>1</v>
      </c>
      <c r="E32" s="298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7"/>
    </row>
    <row r="33" spans="1:20" ht="13.5" customHeight="1">
      <c r="A33" s="331"/>
      <c r="B33" s="295"/>
      <c r="C33" s="299"/>
      <c r="D33" s="297">
        <v>2</v>
      </c>
      <c r="E33" s="300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7"/>
    </row>
    <row r="34" spans="1:20" ht="13.5" customHeight="1">
      <c r="A34" s="331"/>
      <c r="B34" s="295" t="s">
        <v>114</v>
      </c>
      <c r="C34" s="299"/>
      <c r="D34" s="297"/>
      <c r="E34" s="300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7"/>
    </row>
    <row r="35" spans="1:20" ht="13.5" customHeight="1">
      <c r="A35" s="331"/>
      <c r="B35" s="295"/>
      <c r="C35" s="299"/>
      <c r="D35" s="297"/>
      <c r="E35" s="300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7"/>
    </row>
    <row r="36" spans="1:20" ht="13.5" customHeight="1">
      <c r="A36" s="331"/>
      <c r="B36" s="295" t="s">
        <v>115</v>
      </c>
      <c r="C36" s="299"/>
      <c r="D36" s="297"/>
      <c r="E36" s="300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7"/>
    </row>
    <row r="37" spans="1:20" ht="13.5" customHeight="1">
      <c r="A37" s="331"/>
      <c r="B37" s="295"/>
      <c r="C37" s="299"/>
      <c r="D37" s="297" t="s">
        <v>64</v>
      </c>
      <c r="E37" s="300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7"/>
    </row>
    <row r="38" spans="1:20" ht="13.5" customHeight="1" thickBot="1">
      <c r="A38" s="331"/>
      <c r="B38" s="301"/>
      <c r="C38" s="302"/>
      <c r="D38" s="303" t="s">
        <v>65</v>
      </c>
      <c r="E38" s="304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6"/>
    </row>
    <row r="39" spans="1:20" ht="13.5" customHeight="1" thickTop="1">
      <c r="A39" s="330" t="s">
        <v>66</v>
      </c>
      <c r="B39" s="307" t="s">
        <v>67</v>
      </c>
      <c r="C39" s="307"/>
      <c r="D39" s="307"/>
      <c r="E39" s="308"/>
      <c r="F39" s="309" t="s">
        <v>68</v>
      </c>
      <c r="G39" s="309" t="s">
        <v>68</v>
      </c>
      <c r="H39" s="309" t="s">
        <v>68</v>
      </c>
      <c r="I39" s="309" t="s">
        <v>68</v>
      </c>
      <c r="J39" s="309" t="s">
        <v>68</v>
      </c>
      <c r="K39" s="309" t="s">
        <v>69</v>
      </c>
      <c r="L39" s="309" t="s">
        <v>70</v>
      </c>
      <c r="M39" s="309" t="s">
        <v>68</v>
      </c>
      <c r="N39" s="309" t="s">
        <v>68</v>
      </c>
      <c r="O39" s="309" t="s">
        <v>68</v>
      </c>
      <c r="P39" s="309" t="s">
        <v>68</v>
      </c>
      <c r="Q39" s="309" t="s">
        <v>68</v>
      </c>
      <c r="R39" s="309" t="s">
        <v>70</v>
      </c>
      <c r="S39" s="309" t="s">
        <v>68</v>
      </c>
      <c r="T39" s="310" t="s">
        <v>68</v>
      </c>
    </row>
    <row r="40" spans="1:20" ht="13.5" customHeight="1">
      <c r="A40" s="332"/>
      <c r="B40" s="311" t="s">
        <v>71</v>
      </c>
      <c r="C40" s="311"/>
      <c r="D40" s="311"/>
      <c r="E40" s="312"/>
      <c r="F40" s="313" t="s">
        <v>72</v>
      </c>
      <c r="G40" s="313" t="s">
        <v>72</v>
      </c>
      <c r="H40" s="313" t="s">
        <v>72</v>
      </c>
      <c r="I40" s="313" t="s">
        <v>72</v>
      </c>
      <c r="J40" s="313" t="s">
        <v>72</v>
      </c>
      <c r="K40" s="313" t="s">
        <v>73</v>
      </c>
      <c r="L40" s="313" t="s">
        <v>73</v>
      </c>
      <c r="M40" s="313" t="s">
        <v>72</v>
      </c>
      <c r="N40" s="313" t="s">
        <v>72</v>
      </c>
      <c r="O40" s="313" t="s">
        <v>72</v>
      </c>
      <c r="P40" s="313" t="s">
        <v>72</v>
      </c>
      <c r="Q40" s="313" t="s">
        <v>72</v>
      </c>
      <c r="R40" s="313"/>
      <c r="S40" s="313" t="s">
        <v>72</v>
      </c>
      <c r="T40" s="314" t="s">
        <v>72</v>
      </c>
    </row>
    <row r="41" spans="1:20" ht="13.5" customHeight="1">
      <c r="A41" s="332"/>
      <c r="B41" s="315" t="s">
        <v>74</v>
      </c>
      <c r="C41" s="315"/>
      <c r="D41" s="315"/>
      <c r="E41" s="300"/>
      <c r="F41" s="316">
        <v>39139</v>
      </c>
      <c r="G41" s="316">
        <v>39139</v>
      </c>
      <c r="H41" s="316">
        <v>39140</v>
      </c>
      <c r="I41" s="316">
        <v>39141</v>
      </c>
      <c r="J41" s="316">
        <v>39142</v>
      </c>
      <c r="K41" s="316">
        <v>39143</v>
      </c>
      <c r="L41" s="316">
        <v>39144</v>
      </c>
      <c r="M41" s="316">
        <v>39145</v>
      </c>
      <c r="N41" s="316">
        <v>39146</v>
      </c>
      <c r="O41" s="316">
        <v>39147</v>
      </c>
      <c r="P41" s="316">
        <v>39148</v>
      </c>
      <c r="Q41" s="316">
        <v>39149</v>
      </c>
      <c r="R41" s="316">
        <v>39150</v>
      </c>
      <c r="S41" s="316">
        <v>39151</v>
      </c>
      <c r="T41" s="317">
        <v>39152</v>
      </c>
    </row>
    <row r="42" spans="1:20" ht="75.75" thickBot="1">
      <c r="A42" s="333"/>
      <c r="B42" s="318" t="s">
        <v>75</v>
      </c>
      <c r="C42" s="318"/>
      <c r="D42" s="318"/>
      <c r="E42" s="319"/>
      <c r="F42" s="320"/>
      <c r="G42" s="320"/>
      <c r="H42" s="320"/>
      <c r="I42" s="320"/>
      <c r="J42" s="320"/>
      <c r="K42" s="320" t="s">
        <v>76</v>
      </c>
      <c r="L42" s="320" t="s">
        <v>77</v>
      </c>
      <c r="M42" s="320" t="s">
        <v>78</v>
      </c>
      <c r="N42" s="320" t="s">
        <v>79</v>
      </c>
      <c r="O42" s="320" t="s">
        <v>80</v>
      </c>
      <c r="P42" s="320" t="s">
        <v>81</v>
      </c>
      <c r="Q42" s="320" t="s">
        <v>82</v>
      </c>
      <c r="R42" s="320" t="s">
        <v>83</v>
      </c>
      <c r="S42" s="320" t="s">
        <v>84</v>
      </c>
      <c r="T42" s="321" t="s">
        <v>85</v>
      </c>
    </row>
    <row r="43" spans="1:20" ht="11.25" thickTop="1">
      <c r="A43" s="269"/>
      <c r="B43" s="224"/>
      <c r="C43" s="225"/>
      <c r="D43" s="224"/>
    </row>
  </sheetData>
  <mergeCells count="28">
    <mergeCell ref="L2:T2"/>
    <mergeCell ref="C2:D2"/>
    <mergeCell ref="F6:K6"/>
    <mergeCell ref="F4:K4"/>
    <mergeCell ref="O6:T6"/>
    <mergeCell ref="L3:N3"/>
    <mergeCell ref="L4:T4"/>
    <mergeCell ref="C4:D4"/>
    <mergeCell ref="A2:B2"/>
    <mergeCell ref="F2:K2"/>
    <mergeCell ref="B40:D40"/>
    <mergeCell ref="B41:D41"/>
    <mergeCell ref="C7:E7"/>
    <mergeCell ref="A7:B7"/>
    <mergeCell ref="C6:E6"/>
    <mergeCell ref="F3:K3"/>
    <mergeCell ref="A3:B3"/>
    <mergeCell ref="A4:B4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F7:K7"/>
  </mergeCells>
  <phoneticPr fontId="34" type="noConversion"/>
  <dataValidations disablePrompts="1"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3.5" customHeight="1"/>
  <cols>
    <col min="1" max="1" width="8.125" style="107" customWidth="1"/>
    <col min="2" max="2" width="13.375" style="155" customWidth="1"/>
    <col min="3" max="3" width="10.75" style="107" customWidth="1"/>
    <col min="4" max="4" width="11.375" style="108" customWidth="1"/>
    <col min="5" max="5" width="1.75" style="107" hidden="1" customWidth="1"/>
    <col min="6" max="11" width="2.875" style="107" bestFit="1" customWidth="1"/>
    <col min="12" max="19" width="2.875" style="107" customWidth="1"/>
    <col min="20" max="20" width="2.875" style="107" bestFit="1" customWidth="1"/>
    <col min="21" max="21" width="2.875" style="107" customWidth="1"/>
    <col min="22" max="16384" width="9" style="107"/>
  </cols>
  <sheetData>
    <row r="1" spans="1:23" ht="13.5" customHeight="1" thickBot="1">
      <c r="A1" s="105"/>
      <c r="B1" s="106"/>
    </row>
    <row r="2" spans="1:23" ht="13.5" customHeight="1">
      <c r="A2" s="109" t="s">
        <v>101</v>
      </c>
      <c r="B2" s="110"/>
      <c r="C2" s="111" t="str">
        <f>機能一覧!E11</f>
        <v>Function1</v>
      </c>
      <c r="D2" s="112"/>
      <c r="E2" s="113"/>
      <c r="F2" s="114" t="s">
        <v>186</v>
      </c>
      <c r="G2" s="115"/>
      <c r="H2" s="115"/>
      <c r="I2" s="115"/>
      <c r="J2" s="115"/>
      <c r="K2" s="115"/>
      <c r="L2" s="116" t="str">
        <f>機能一覧!D11</f>
        <v>Function A</v>
      </c>
      <c r="M2" s="117"/>
      <c r="N2" s="117"/>
      <c r="O2" s="117"/>
      <c r="P2" s="117"/>
      <c r="Q2" s="117"/>
      <c r="R2" s="117"/>
      <c r="S2" s="117"/>
      <c r="T2" s="118"/>
      <c r="V2" s="119"/>
    </row>
    <row r="3" spans="1:23" ht="13.5" customHeight="1">
      <c r="A3" s="120" t="s">
        <v>102</v>
      </c>
      <c r="B3" s="121"/>
      <c r="C3" s="122" t="s">
        <v>43</v>
      </c>
      <c r="D3" s="123"/>
      <c r="E3" s="124"/>
      <c r="F3" s="125" t="s">
        <v>103</v>
      </c>
      <c r="G3" s="126"/>
      <c r="H3" s="126"/>
      <c r="I3" s="126"/>
      <c r="J3" s="126"/>
      <c r="K3" s="127"/>
      <c r="L3" s="123"/>
      <c r="M3" s="123"/>
      <c r="N3" s="123"/>
      <c r="O3" s="128"/>
      <c r="P3" s="128"/>
      <c r="Q3" s="128"/>
      <c r="R3" s="128"/>
      <c r="S3" s="128"/>
      <c r="T3" s="129"/>
    </row>
    <row r="4" spans="1:23" ht="13.5" customHeight="1">
      <c r="A4" s="120" t="s">
        <v>104</v>
      </c>
      <c r="B4" s="121"/>
      <c r="C4" s="130">
        <v>100</v>
      </c>
      <c r="D4" s="131"/>
      <c r="E4" s="132"/>
      <c r="F4" s="125" t="s">
        <v>105</v>
      </c>
      <c r="G4" s="126"/>
      <c r="H4" s="126"/>
      <c r="I4" s="126"/>
      <c r="J4" s="126"/>
      <c r="K4" s="127"/>
      <c r="L4" s="133">
        <f xml:space="preserve"> IF(機能一覧!E6&lt;&gt;"N/A",SUM(C4*機能一覧!E6/1000,- O7),"N/A")</f>
        <v>-5</v>
      </c>
      <c r="M4" s="134"/>
      <c r="N4" s="134"/>
      <c r="O4" s="134"/>
      <c r="P4" s="134"/>
      <c r="Q4" s="134"/>
      <c r="R4" s="134"/>
      <c r="S4" s="134"/>
      <c r="T4" s="135"/>
      <c r="V4" s="119"/>
    </row>
    <row r="5" spans="1:23" ht="13.5" customHeight="1">
      <c r="A5" s="120" t="s">
        <v>106</v>
      </c>
      <c r="B5" s="121"/>
      <c r="C5" s="136" t="s">
        <v>100</v>
      </c>
      <c r="D5" s="136"/>
      <c r="E5" s="136"/>
      <c r="F5" s="137"/>
      <c r="G5" s="137"/>
      <c r="H5" s="137"/>
      <c r="I5" s="137"/>
      <c r="J5" s="137"/>
      <c r="K5" s="137"/>
      <c r="L5" s="136"/>
      <c r="M5" s="136"/>
      <c r="N5" s="136"/>
      <c r="O5" s="136"/>
      <c r="P5" s="136"/>
      <c r="Q5" s="136"/>
      <c r="R5" s="136"/>
      <c r="S5" s="136"/>
      <c r="T5" s="136"/>
    </row>
    <row r="6" spans="1:23" ht="13.5" customHeight="1">
      <c r="A6" s="138" t="s">
        <v>182</v>
      </c>
      <c r="B6" s="139"/>
      <c r="C6" s="140" t="s">
        <v>183</v>
      </c>
      <c r="D6" s="141"/>
      <c r="E6" s="142"/>
      <c r="F6" s="140" t="s">
        <v>184</v>
      </c>
      <c r="G6" s="141"/>
      <c r="H6" s="141"/>
      <c r="I6" s="141"/>
      <c r="J6" s="141"/>
      <c r="K6" s="143"/>
      <c r="L6" s="141" t="s">
        <v>107</v>
      </c>
      <c r="M6" s="141"/>
      <c r="N6" s="141"/>
      <c r="O6" s="144" t="s">
        <v>185</v>
      </c>
      <c r="P6" s="141"/>
      <c r="Q6" s="141"/>
      <c r="R6" s="141"/>
      <c r="S6" s="141"/>
      <c r="T6" s="145"/>
      <c r="V6" s="119"/>
    </row>
    <row r="7" spans="1:23" ht="13.5" customHeight="1" thickBot="1">
      <c r="A7" s="146">
        <f>COUNTIF(F47:HQ47,"P")</f>
        <v>0</v>
      </c>
      <c r="B7" s="147"/>
      <c r="C7" s="148">
        <f>COUNTIF(F47:HQ47,"F")</f>
        <v>0</v>
      </c>
      <c r="D7" s="149"/>
      <c r="E7" s="147"/>
      <c r="F7" s="148">
        <f>SUM(O7,- A7,- C7)</f>
        <v>15</v>
      </c>
      <c r="G7" s="149"/>
      <c r="H7" s="149"/>
      <c r="I7" s="149"/>
      <c r="J7" s="149"/>
      <c r="K7" s="150"/>
      <c r="L7" s="151">
        <f>COUNTIF(E46:HQ46,"N")</f>
        <v>0</v>
      </c>
      <c r="M7" s="151">
        <f>COUNTIF(E46:HQ46,"A")</f>
        <v>0</v>
      </c>
      <c r="N7" s="151">
        <f>COUNTIF(E46:HQ46,"B")</f>
        <v>0</v>
      </c>
      <c r="O7" s="152">
        <f>COUNTA(E9:HT9)</f>
        <v>15</v>
      </c>
      <c r="P7" s="149"/>
      <c r="Q7" s="149"/>
      <c r="R7" s="149"/>
      <c r="S7" s="149"/>
      <c r="T7" s="153"/>
      <c r="U7" s="154"/>
    </row>
    <row r="8" spans="1:23" ht="11.25" thickBot="1"/>
    <row r="9" spans="1:23" ht="45" customHeight="1" thickTop="1" thickBot="1">
      <c r="A9" s="210"/>
      <c r="B9" s="211"/>
      <c r="C9" s="212"/>
      <c r="D9" s="213"/>
      <c r="E9" s="212"/>
      <c r="F9" s="214" t="s">
        <v>44</v>
      </c>
      <c r="G9" s="214" t="s">
        <v>45</v>
      </c>
      <c r="H9" s="214" t="s">
        <v>45</v>
      </c>
      <c r="I9" s="214" t="s">
        <v>45</v>
      </c>
      <c r="J9" s="214" t="s">
        <v>45</v>
      </c>
      <c r="K9" s="214" t="s">
        <v>45</v>
      </c>
      <c r="L9" s="214" t="s">
        <v>50</v>
      </c>
      <c r="M9" s="214" t="s">
        <v>51</v>
      </c>
      <c r="N9" s="214" t="s">
        <v>52</v>
      </c>
      <c r="O9" s="214" t="s">
        <v>53</v>
      </c>
      <c r="P9" s="214" t="s">
        <v>54</v>
      </c>
      <c r="Q9" s="214" t="s">
        <v>55</v>
      </c>
      <c r="R9" s="214" t="s">
        <v>56</v>
      </c>
      <c r="S9" s="214" t="s">
        <v>57</v>
      </c>
      <c r="T9" s="215" t="s">
        <v>58</v>
      </c>
      <c r="U9" s="156"/>
      <c r="V9" s="157"/>
      <c r="W9" s="158"/>
    </row>
    <row r="10" spans="1:23" ht="13.5" customHeight="1">
      <c r="A10" s="216" t="s">
        <v>108</v>
      </c>
      <c r="B10" s="159" t="s">
        <v>86</v>
      </c>
      <c r="C10" s="160"/>
      <c r="D10" s="161"/>
      <c r="E10" s="162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4"/>
    </row>
    <row r="11" spans="1:23" ht="13.5" customHeight="1">
      <c r="A11" s="217"/>
      <c r="B11" s="159"/>
      <c r="C11" s="160"/>
      <c r="D11" s="161"/>
      <c r="E11" s="165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4"/>
      <c r="V11" s="119"/>
    </row>
    <row r="12" spans="1:23" ht="13.5" customHeight="1">
      <c r="A12" s="217"/>
      <c r="B12" s="159"/>
      <c r="C12" s="160"/>
      <c r="D12" s="161"/>
      <c r="E12" s="165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4"/>
    </row>
    <row r="13" spans="1:23" ht="13.5" customHeight="1">
      <c r="A13" s="217"/>
      <c r="B13" s="159"/>
      <c r="C13" s="160"/>
      <c r="D13" s="161"/>
      <c r="E13" s="166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4"/>
    </row>
    <row r="14" spans="1:23" ht="13.5" customHeight="1">
      <c r="A14" s="217"/>
      <c r="B14" s="159" t="s">
        <v>133</v>
      </c>
      <c r="C14" s="160"/>
      <c r="D14" s="161"/>
      <c r="E14" s="167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4"/>
    </row>
    <row r="15" spans="1:23" ht="13.5" customHeight="1">
      <c r="A15" s="217"/>
      <c r="B15" s="159"/>
      <c r="C15" s="160"/>
      <c r="D15" s="161">
        <v>-2</v>
      </c>
      <c r="E15" s="167"/>
      <c r="F15" s="163" t="s">
        <v>139</v>
      </c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4"/>
    </row>
    <row r="16" spans="1:23" ht="13.5" customHeight="1">
      <c r="A16" s="217"/>
      <c r="B16" s="159"/>
      <c r="C16" s="160"/>
      <c r="D16" s="161">
        <v>-1</v>
      </c>
      <c r="E16" s="167"/>
      <c r="F16" s="163"/>
      <c r="G16" s="163"/>
      <c r="H16" s="163"/>
      <c r="I16" s="163"/>
      <c r="J16" s="163"/>
      <c r="K16" s="163"/>
      <c r="L16" s="163" t="s">
        <v>139</v>
      </c>
      <c r="M16" s="163"/>
      <c r="N16" s="163"/>
      <c r="O16" s="163"/>
      <c r="P16" s="163"/>
      <c r="Q16" s="163"/>
      <c r="R16" s="163"/>
      <c r="S16" s="163"/>
      <c r="T16" s="164"/>
    </row>
    <row r="17" spans="1:21" ht="13.5" customHeight="1">
      <c r="A17" s="217"/>
      <c r="B17" s="159"/>
      <c r="C17" s="160"/>
      <c r="D17" s="161">
        <v>0</v>
      </c>
      <c r="E17" s="167"/>
      <c r="F17" s="163"/>
      <c r="G17" s="163" t="s">
        <v>139</v>
      </c>
      <c r="H17" s="163" t="s">
        <v>139</v>
      </c>
      <c r="I17" s="163" t="s">
        <v>139</v>
      </c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4"/>
      <c r="U17" s="168"/>
    </row>
    <row r="18" spans="1:21" ht="13.5" customHeight="1">
      <c r="A18" s="217"/>
      <c r="B18" s="159"/>
      <c r="C18" s="160"/>
      <c r="D18" s="161">
        <v>1</v>
      </c>
      <c r="E18" s="167"/>
      <c r="F18" s="163"/>
      <c r="G18" s="163"/>
      <c r="H18" s="163"/>
      <c r="I18" s="163"/>
      <c r="J18" s="163" t="s">
        <v>139</v>
      </c>
      <c r="K18" s="163" t="s">
        <v>139</v>
      </c>
      <c r="L18" s="163"/>
      <c r="M18" s="163"/>
      <c r="N18" s="163"/>
      <c r="O18" s="163"/>
      <c r="P18" s="163"/>
      <c r="Q18" s="163"/>
      <c r="R18" s="163"/>
      <c r="S18" s="163"/>
      <c r="T18" s="164"/>
      <c r="U18" s="168"/>
    </row>
    <row r="19" spans="1:21" ht="13.5" customHeight="1">
      <c r="A19" s="217"/>
      <c r="B19" s="159" t="s">
        <v>134</v>
      </c>
      <c r="C19" s="160"/>
      <c r="D19" s="161"/>
      <c r="E19" s="167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4"/>
      <c r="U19" s="168"/>
    </row>
    <row r="20" spans="1:21" ht="13.5" customHeight="1">
      <c r="A20" s="217"/>
      <c r="B20" s="159"/>
      <c r="C20" s="160"/>
      <c r="D20" s="169">
        <v>0</v>
      </c>
      <c r="E20" s="169"/>
      <c r="F20" s="163"/>
      <c r="G20" s="163" t="s">
        <v>139</v>
      </c>
      <c r="H20" s="163" t="s">
        <v>139</v>
      </c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4"/>
    </row>
    <row r="21" spans="1:21" ht="13.5" customHeight="1">
      <c r="A21" s="217"/>
      <c r="B21" s="159"/>
      <c r="C21" s="160"/>
      <c r="D21" s="161">
        <v>-2</v>
      </c>
      <c r="E21" s="167"/>
      <c r="F21" s="163"/>
      <c r="G21" s="163"/>
      <c r="H21" s="163"/>
      <c r="I21" s="163"/>
      <c r="J21" s="163" t="s">
        <v>139</v>
      </c>
      <c r="K21" s="163" t="s">
        <v>139</v>
      </c>
      <c r="L21" s="163" t="s">
        <v>139</v>
      </c>
      <c r="M21" s="163"/>
      <c r="N21" s="163"/>
      <c r="O21" s="163"/>
      <c r="P21" s="163"/>
      <c r="Q21" s="163"/>
      <c r="R21" s="163"/>
      <c r="S21" s="163"/>
      <c r="T21" s="164"/>
    </row>
    <row r="22" spans="1:21" ht="13.5" customHeight="1">
      <c r="A22" s="217"/>
      <c r="B22" s="159"/>
      <c r="C22" s="160"/>
      <c r="D22" s="161">
        <v>2</v>
      </c>
      <c r="E22" s="167"/>
      <c r="F22" s="163"/>
      <c r="G22" s="163"/>
      <c r="H22" s="163"/>
      <c r="I22" s="163" t="s">
        <v>139</v>
      </c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>
      <c r="A23" s="217"/>
      <c r="B23" s="159" t="s">
        <v>135</v>
      </c>
      <c r="C23" s="160"/>
      <c r="D23" s="161"/>
      <c r="E23" s="167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4"/>
    </row>
    <row r="24" spans="1:21" ht="13.5" customHeight="1">
      <c r="A24" s="217"/>
      <c r="B24" s="159"/>
      <c r="C24" s="160"/>
      <c r="D24" s="161">
        <v>0</v>
      </c>
      <c r="E24" s="167"/>
      <c r="F24" s="163"/>
      <c r="G24" s="163" t="s">
        <v>139</v>
      </c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4"/>
    </row>
    <row r="25" spans="1:21" ht="13.5" customHeight="1">
      <c r="A25" s="217"/>
      <c r="B25" s="159"/>
      <c r="C25" s="160"/>
      <c r="D25" s="161">
        <v>1</v>
      </c>
      <c r="E25" s="167"/>
      <c r="F25" s="163"/>
      <c r="G25" s="163"/>
      <c r="H25" s="163" t="s">
        <v>139</v>
      </c>
      <c r="I25" s="163" t="s">
        <v>139</v>
      </c>
      <c r="J25" s="163" t="s">
        <v>139</v>
      </c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>
      <c r="A26" s="217"/>
      <c r="B26" s="159"/>
      <c r="C26" s="160"/>
      <c r="D26" s="161">
        <v>3</v>
      </c>
      <c r="E26" s="167"/>
      <c r="F26" s="163"/>
      <c r="G26" s="163"/>
      <c r="H26" s="163"/>
      <c r="I26" s="163"/>
      <c r="J26" s="163"/>
      <c r="K26" s="163"/>
      <c r="L26" s="163" t="s">
        <v>139</v>
      </c>
      <c r="M26" s="163"/>
      <c r="N26" s="163"/>
      <c r="O26" s="163"/>
      <c r="P26" s="163"/>
      <c r="Q26" s="163"/>
      <c r="R26" s="163"/>
      <c r="S26" s="163"/>
      <c r="T26" s="164"/>
    </row>
    <row r="27" spans="1:21" ht="13.5" customHeight="1">
      <c r="A27" s="217"/>
      <c r="B27" s="159"/>
      <c r="C27" s="160"/>
      <c r="D27" s="161">
        <v>5</v>
      </c>
      <c r="E27" s="167"/>
      <c r="F27" s="163"/>
      <c r="G27" s="163"/>
      <c r="H27" s="163"/>
      <c r="I27" s="163"/>
      <c r="J27" s="163"/>
      <c r="K27" s="163" t="s">
        <v>139</v>
      </c>
      <c r="L27" s="163"/>
      <c r="M27" s="163"/>
      <c r="N27" s="163"/>
      <c r="O27" s="163"/>
      <c r="P27" s="163"/>
      <c r="Q27" s="163"/>
      <c r="R27" s="163"/>
      <c r="S27" s="163"/>
      <c r="T27" s="164"/>
    </row>
    <row r="28" spans="1:21" ht="13.5" customHeight="1">
      <c r="A28" s="217"/>
      <c r="B28" s="159"/>
      <c r="C28" s="160"/>
      <c r="D28" s="161"/>
      <c r="E28" s="167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4"/>
    </row>
    <row r="29" spans="1:21" ht="13.5" customHeight="1">
      <c r="A29" s="217"/>
      <c r="B29" s="159"/>
      <c r="C29" s="160"/>
      <c r="D29" s="161"/>
      <c r="E29" s="167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4"/>
    </row>
    <row r="30" spans="1:21" ht="13.5" customHeight="1">
      <c r="A30" s="217"/>
      <c r="B30" s="159"/>
      <c r="C30" s="160"/>
      <c r="D30" s="161"/>
      <c r="E30" s="167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4"/>
    </row>
    <row r="31" spans="1:21" ht="13.5" customHeight="1">
      <c r="A31" s="217"/>
      <c r="B31" s="159"/>
      <c r="C31" s="160"/>
      <c r="D31" s="161"/>
      <c r="E31" s="167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4"/>
    </row>
    <row r="32" spans="1:21" ht="13.5" customHeight="1" thickBot="1">
      <c r="A32" s="217"/>
      <c r="B32" s="170"/>
      <c r="C32" s="171"/>
      <c r="D32" s="172"/>
      <c r="E32" s="173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5"/>
    </row>
    <row r="33" spans="1:20" ht="13.5" customHeight="1" thickTop="1">
      <c r="A33" s="218" t="s">
        <v>112</v>
      </c>
      <c r="B33" s="176" t="s">
        <v>87</v>
      </c>
      <c r="C33" s="177"/>
      <c r="D33" s="178"/>
      <c r="E33" s="179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1"/>
    </row>
    <row r="34" spans="1:20" ht="13.5" customHeight="1">
      <c r="A34" s="219"/>
      <c r="B34" s="182" t="s">
        <v>136</v>
      </c>
      <c r="C34" s="183"/>
      <c r="D34" s="184"/>
      <c r="E34" s="185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4"/>
    </row>
    <row r="35" spans="1:20" ht="13.5" customHeight="1">
      <c r="A35" s="219"/>
      <c r="B35" s="182"/>
      <c r="C35" s="183"/>
      <c r="D35" s="184" t="s">
        <v>137</v>
      </c>
      <c r="E35" s="185"/>
      <c r="F35" s="163" t="s">
        <v>139</v>
      </c>
      <c r="G35" s="163"/>
      <c r="H35" s="163" t="s">
        <v>139</v>
      </c>
      <c r="I35" s="163"/>
      <c r="J35" s="163"/>
      <c r="K35" s="163" t="s">
        <v>139</v>
      </c>
      <c r="L35" s="163"/>
      <c r="M35" s="163"/>
      <c r="N35" s="163"/>
      <c r="O35" s="163"/>
      <c r="P35" s="163"/>
      <c r="Q35" s="163"/>
      <c r="R35" s="163"/>
      <c r="S35" s="163"/>
      <c r="T35" s="164"/>
    </row>
    <row r="36" spans="1:20" ht="13.5" customHeight="1">
      <c r="A36" s="219"/>
      <c r="B36" s="182"/>
      <c r="C36" s="183"/>
      <c r="D36" s="184" t="s">
        <v>138</v>
      </c>
      <c r="E36" s="185"/>
      <c r="F36" s="163"/>
      <c r="G36" s="163" t="s">
        <v>139</v>
      </c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4"/>
    </row>
    <row r="37" spans="1:20" ht="13.5" customHeight="1">
      <c r="A37" s="219"/>
      <c r="B37" s="182"/>
      <c r="C37" s="183"/>
      <c r="D37" s="184" t="s">
        <v>141</v>
      </c>
      <c r="E37" s="185"/>
      <c r="F37" s="163"/>
      <c r="G37" s="163"/>
      <c r="H37" s="163"/>
      <c r="I37" s="163" t="s">
        <v>139</v>
      </c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4"/>
    </row>
    <row r="38" spans="1:20" ht="13.5" customHeight="1">
      <c r="A38" s="219"/>
      <c r="B38" s="182"/>
      <c r="C38" s="183"/>
      <c r="D38" s="184" t="s">
        <v>142</v>
      </c>
      <c r="E38" s="185"/>
      <c r="F38" s="163"/>
      <c r="G38" s="163"/>
      <c r="H38" s="163"/>
      <c r="I38" s="163"/>
      <c r="J38" s="163" t="s">
        <v>139</v>
      </c>
      <c r="K38" s="163"/>
      <c r="L38" s="163"/>
      <c r="M38" s="163"/>
      <c r="N38" s="163"/>
      <c r="O38" s="163"/>
      <c r="P38" s="163"/>
      <c r="Q38" s="163"/>
      <c r="R38" s="163"/>
      <c r="S38" s="163"/>
      <c r="T38" s="164"/>
    </row>
    <row r="39" spans="1:20" ht="13.5" customHeight="1">
      <c r="A39" s="219"/>
      <c r="B39" s="186"/>
      <c r="C39" s="187"/>
      <c r="D39" s="184" t="s">
        <v>143</v>
      </c>
      <c r="E39" s="188"/>
      <c r="F39" s="163"/>
      <c r="G39" s="163"/>
      <c r="H39" s="163"/>
      <c r="I39" s="163"/>
      <c r="J39" s="163"/>
      <c r="K39" s="163"/>
      <c r="L39" s="163" t="s">
        <v>139</v>
      </c>
      <c r="M39" s="163"/>
      <c r="N39" s="163"/>
      <c r="O39" s="163"/>
      <c r="P39" s="163"/>
      <c r="Q39" s="163"/>
      <c r="R39" s="163"/>
      <c r="S39" s="163"/>
      <c r="T39" s="164"/>
    </row>
    <row r="40" spans="1:20" ht="13.5" customHeight="1">
      <c r="A40" s="219"/>
      <c r="B40" s="186" t="s">
        <v>88</v>
      </c>
      <c r="C40" s="187"/>
      <c r="D40" s="184"/>
      <c r="E40" s="188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4"/>
    </row>
    <row r="41" spans="1:20" ht="13.5" customHeight="1">
      <c r="A41" s="219"/>
      <c r="B41" s="186"/>
      <c r="C41" s="187"/>
      <c r="D41" s="184"/>
      <c r="E41" s="188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4"/>
    </row>
    <row r="42" spans="1:20" ht="13.5" customHeight="1">
      <c r="A42" s="219"/>
      <c r="B42" s="186" t="s">
        <v>89</v>
      </c>
      <c r="C42" s="187"/>
      <c r="D42" s="184"/>
      <c r="E42" s="188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</row>
    <row r="43" spans="1:20" ht="13.5" customHeight="1">
      <c r="A43" s="219"/>
      <c r="B43" s="186"/>
      <c r="C43" s="187"/>
      <c r="D43" s="184" t="s">
        <v>140</v>
      </c>
      <c r="E43" s="188"/>
      <c r="F43" s="163" t="s">
        <v>139</v>
      </c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</row>
    <row r="44" spans="1:20" ht="13.5" customHeight="1" thickBot="1">
      <c r="A44" s="219"/>
      <c r="B44" s="189"/>
      <c r="C44" s="190"/>
      <c r="D44" s="191"/>
      <c r="E44" s="192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4"/>
    </row>
    <row r="45" spans="1:20" ht="13.5" customHeight="1" thickTop="1">
      <c r="A45" s="218" t="s">
        <v>66</v>
      </c>
      <c r="B45" s="195" t="s">
        <v>67</v>
      </c>
      <c r="C45" s="195"/>
      <c r="D45" s="195"/>
      <c r="E45" s="196"/>
      <c r="F45" s="197" t="s">
        <v>70</v>
      </c>
      <c r="G45" s="197" t="s">
        <v>68</v>
      </c>
      <c r="H45" s="197" t="s">
        <v>68</v>
      </c>
      <c r="I45" s="197" t="s">
        <v>68</v>
      </c>
      <c r="J45" s="197" t="s">
        <v>68</v>
      </c>
      <c r="K45" s="197" t="s">
        <v>68</v>
      </c>
      <c r="L45" s="197" t="s">
        <v>69</v>
      </c>
      <c r="M45" s="197"/>
      <c r="N45" s="197"/>
      <c r="O45" s="197"/>
      <c r="P45" s="197"/>
      <c r="Q45" s="197"/>
      <c r="R45" s="197"/>
      <c r="S45" s="197"/>
      <c r="T45" s="198"/>
    </row>
    <row r="46" spans="1:20" ht="13.5" customHeight="1">
      <c r="A46" s="220"/>
      <c r="B46" s="199" t="s">
        <v>71</v>
      </c>
      <c r="C46" s="199"/>
      <c r="D46" s="199"/>
      <c r="E46" s="200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2"/>
    </row>
    <row r="47" spans="1:20" ht="13.5" customHeight="1">
      <c r="A47" s="220"/>
      <c r="B47" s="203" t="s">
        <v>74</v>
      </c>
      <c r="C47" s="203"/>
      <c r="D47" s="203"/>
      <c r="E47" s="188"/>
      <c r="F47" s="204">
        <v>39139</v>
      </c>
      <c r="G47" s="204">
        <v>39139</v>
      </c>
      <c r="H47" s="204">
        <v>39139</v>
      </c>
      <c r="I47" s="204">
        <v>39139</v>
      </c>
      <c r="J47" s="204">
        <v>39139</v>
      </c>
      <c r="K47" s="204">
        <v>39139</v>
      </c>
      <c r="L47" s="204">
        <v>39144</v>
      </c>
      <c r="M47" s="204"/>
      <c r="N47" s="204"/>
      <c r="O47" s="204"/>
      <c r="P47" s="204"/>
      <c r="Q47" s="204"/>
      <c r="R47" s="204"/>
      <c r="S47" s="204"/>
      <c r="T47" s="205"/>
    </row>
    <row r="48" spans="1:20" ht="11.25" thickBot="1">
      <c r="A48" s="221"/>
      <c r="B48" s="206" t="s">
        <v>75</v>
      </c>
      <c r="C48" s="206"/>
      <c r="D48" s="206"/>
      <c r="E48" s="207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9"/>
    </row>
    <row r="49" spans="1:4" ht="11.25" thickTop="1">
      <c r="A49" s="155"/>
      <c r="B49" s="107"/>
      <c r="C49" s="108"/>
      <c r="D49" s="10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8:D48"/>
    <mergeCell ref="D20:E20"/>
    <mergeCell ref="B45:D45"/>
    <mergeCell ref="B46:D46"/>
    <mergeCell ref="B47:D47"/>
  </mergeCells>
  <phoneticPr fontId="44"/>
  <dataValidations count="3">
    <dataValidation type="list" allowBlank="1" showInputMessage="1" showErrorMessage="1" sqref="F46:T46">
      <formula1>"P,F, "</formula1>
    </dataValidation>
    <dataValidation type="list" allowBlank="1" showInputMessage="1" showErrorMessage="1" sqref="F45:T45">
      <formula1>"N,A,B, "</formula1>
    </dataValidation>
    <dataValidation type="list" allowBlank="1" showInputMessage="1" showErrorMessage="1" sqref="F10:T44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ガイドライン</vt:lpstr>
      <vt:lpstr>表紙</vt:lpstr>
      <vt:lpstr>機能一覧</vt:lpstr>
      <vt:lpstr>テスト報告</vt:lpstr>
      <vt:lpstr>Function1</vt:lpstr>
      <vt:lpstr>Function2</vt:lpstr>
      <vt:lpstr>Function3</vt:lpstr>
      <vt:lpstr>Example</vt:lpstr>
      <vt:lpstr>Function1!Print_Area</vt:lpstr>
      <vt:lpstr>Function2!Print_Area</vt:lpstr>
      <vt:lpstr>Function3!Print_Area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thanhntp</cp:lastModifiedBy>
  <cp:lastPrinted>2012-08-10T10:31:13Z</cp:lastPrinted>
  <dcterms:created xsi:type="dcterms:W3CDTF">2007-10-09T09:39:48Z</dcterms:created>
  <dcterms:modified xsi:type="dcterms:W3CDTF">2012-08-10T10:31:40Z</dcterms:modified>
  <cp:category>Template</cp:category>
  <cp:contentStatus>20/8/2012</cp:contentStatus>
</cp:coreProperties>
</file>