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65565FA-3793-48C7-9403-381FCAA9F895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over Page" sheetId="1" r:id="rId1"/>
    <sheet name="Long Strangle" sheetId="4" r:id="rId2"/>
    <sheet name="Short Strangle" sheetId="6" r:id="rId3"/>
    <sheet name="Sheet1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  <c r="D9" i="6"/>
  <c r="D9" i="4"/>
  <c r="D8" i="4"/>
  <c r="D10" i="4" s="1"/>
  <c r="D8" i="6"/>
  <c r="C23" i="4"/>
  <c r="C14" i="4" s="1"/>
  <c r="C15" i="4" s="1"/>
  <c r="C16" i="4" s="1"/>
  <c r="C17" i="4" s="1"/>
  <c r="C18" i="4" s="1"/>
  <c r="C19" i="4" s="1"/>
  <c r="C20" i="4" s="1"/>
  <c r="C21" i="4" s="1"/>
  <c r="D10" i="6" l="1"/>
  <c r="C24" i="4"/>
  <c r="C25" i="4" s="1"/>
  <c r="C26" i="4" s="1"/>
  <c r="C27" i="4" s="1"/>
  <c r="C28" i="4" s="1"/>
  <c r="C29" i="4" s="1"/>
  <c r="C30" i="4" s="1"/>
  <c r="C31" i="4" s="1"/>
  <c r="C32" i="4" s="1"/>
  <c r="C23" i="6"/>
  <c r="C14" i="6" s="1"/>
  <c r="D5" i="6"/>
  <c r="D5" i="4" s="1"/>
  <c r="J16" i="7"/>
  <c r="J11" i="7"/>
  <c r="J10" i="7"/>
  <c r="C24" i="6" l="1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4" i="6"/>
  <c r="G14" i="6"/>
  <c r="D14" i="6"/>
  <c r="D15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14" i="4"/>
  <c r="G15" i="4"/>
  <c r="G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14" i="4"/>
  <c r="D14" i="4"/>
  <c r="G16" i="4"/>
  <c r="I16" i="4" s="1"/>
  <c r="I15" i="4" l="1"/>
  <c r="F14" i="4"/>
  <c r="I14" i="4"/>
  <c r="C25" i="6"/>
  <c r="C15" i="6"/>
  <c r="D15" i="6" s="1"/>
  <c r="F15" i="6" s="1"/>
  <c r="I14" i="6"/>
  <c r="F14" i="6"/>
  <c r="F15" i="4"/>
  <c r="J15" i="4" s="1"/>
  <c r="D16" i="4"/>
  <c r="F16" i="4" s="1"/>
  <c r="J16" i="4" s="1"/>
  <c r="G15" i="6" l="1"/>
  <c r="J14" i="4"/>
  <c r="C26" i="6"/>
  <c r="C16" i="6"/>
  <c r="J14" i="6"/>
  <c r="I15" i="6"/>
  <c r="J15" i="6" s="1"/>
  <c r="D17" i="4"/>
  <c r="F17" i="4" s="1"/>
  <c r="G17" i="4"/>
  <c r="I17" i="4" s="1"/>
  <c r="G16" i="6" l="1"/>
  <c r="I16" i="6" s="1"/>
  <c r="D16" i="6"/>
  <c r="F16" i="6" s="1"/>
  <c r="J16" i="6" s="1"/>
  <c r="C17" i="6"/>
  <c r="C27" i="6"/>
  <c r="J17" i="4"/>
  <c r="G18" i="4"/>
  <c r="I18" i="4" s="1"/>
  <c r="D18" i="4"/>
  <c r="F18" i="4" s="1"/>
  <c r="C18" i="6" l="1"/>
  <c r="C28" i="6"/>
  <c r="G17" i="6"/>
  <c r="I17" i="6" s="1"/>
  <c r="D17" i="6"/>
  <c r="F17" i="6" s="1"/>
  <c r="G19" i="4"/>
  <c r="I19" i="4" s="1"/>
  <c r="D19" i="4"/>
  <c r="F19" i="4" s="1"/>
  <c r="J18" i="4"/>
  <c r="J17" i="6" l="1"/>
  <c r="C29" i="6"/>
  <c r="C19" i="6"/>
  <c r="G18" i="6"/>
  <c r="I18" i="6" s="1"/>
  <c r="D18" i="6"/>
  <c r="F18" i="6" s="1"/>
  <c r="G20" i="4"/>
  <c r="I20" i="4" s="1"/>
  <c r="D20" i="4"/>
  <c r="F20" i="4" s="1"/>
  <c r="J19" i="4"/>
  <c r="J18" i="6" l="1"/>
  <c r="D19" i="6"/>
  <c r="F19" i="6" s="1"/>
  <c r="G19" i="6"/>
  <c r="I19" i="6" s="1"/>
  <c r="C20" i="6"/>
  <c r="C30" i="6"/>
  <c r="D21" i="4"/>
  <c r="F21" i="4" s="1"/>
  <c r="G21" i="4"/>
  <c r="I21" i="4" s="1"/>
  <c r="J20" i="4"/>
  <c r="C31" i="6" l="1"/>
  <c r="C21" i="6"/>
  <c r="D20" i="6"/>
  <c r="F20" i="6" s="1"/>
  <c r="G20" i="6"/>
  <c r="I20" i="6" s="1"/>
  <c r="J19" i="6"/>
  <c r="J21" i="4"/>
  <c r="D22" i="4"/>
  <c r="F22" i="4" s="1"/>
  <c r="G22" i="4"/>
  <c r="I22" i="4" s="1"/>
  <c r="J20" i="6" l="1"/>
  <c r="D21" i="6"/>
  <c r="F21" i="6" s="1"/>
  <c r="G21" i="6"/>
  <c r="I21" i="6" s="1"/>
  <c r="C32" i="6"/>
  <c r="C22" i="6"/>
  <c r="J22" i="4"/>
  <c r="G23" i="6"/>
  <c r="I23" i="6" s="1"/>
  <c r="D23" i="6"/>
  <c r="F23" i="6" s="1"/>
  <c r="G23" i="4"/>
  <c r="I23" i="4" s="1"/>
  <c r="D23" i="4"/>
  <c r="F23" i="4" s="1"/>
  <c r="J21" i="6" l="1"/>
  <c r="G22" i="6"/>
  <c r="I22" i="6" s="1"/>
  <c r="D22" i="6"/>
  <c r="F22" i="6" s="1"/>
  <c r="G24" i="6"/>
  <c r="I24" i="6" s="1"/>
  <c r="D24" i="6"/>
  <c r="F24" i="6" s="1"/>
  <c r="J23" i="6"/>
  <c r="G24" i="4"/>
  <c r="I24" i="4" s="1"/>
  <c r="D24" i="4"/>
  <c r="F24" i="4" s="1"/>
  <c r="J23" i="4"/>
  <c r="J22" i="6" l="1"/>
  <c r="G25" i="6"/>
  <c r="I25" i="6" s="1"/>
  <c r="D25" i="6"/>
  <c r="F25" i="6" s="1"/>
  <c r="J24" i="6"/>
  <c r="D25" i="4"/>
  <c r="F25" i="4" s="1"/>
  <c r="G25" i="4"/>
  <c r="I25" i="4" s="1"/>
  <c r="J24" i="4"/>
  <c r="G26" i="6" l="1"/>
  <c r="I26" i="6" s="1"/>
  <c r="D26" i="6"/>
  <c r="F26" i="6" s="1"/>
  <c r="J25" i="6"/>
  <c r="J25" i="4"/>
  <c r="G26" i="4"/>
  <c r="I26" i="4" s="1"/>
  <c r="D26" i="4"/>
  <c r="F26" i="4" s="1"/>
  <c r="G27" i="6" l="1"/>
  <c r="I27" i="6" s="1"/>
  <c r="D27" i="6"/>
  <c r="F27" i="6" s="1"/>
  <c r="J26" i="6"/>
  <c r="G27" i="4"/>
  <c r="I27" i="4" s="1"/>
  <c r="D27" i="4"/>
  <c r="F27" i="4" s="1"/>
  <c r="J26" i="4"/>
  <c r="G28" i="6" l="1"/>
  <c r="I28" i="6" s="1"/>
  <c r="D28" i="6"/>
  <c r="F28" i="6" s="1"/>
  <c r="J27" i="6"/>
  <c r="G28" i="4"/>
  <c r="I28" i="4" s="1"/>
  <c r="D28" i="4"/>
  <c r="F28" i="4" s="1"/>
  <c r="J27" i="4"/>
  <c r="G29" i="6" l="1"/>
  <c r="I29" i="6" s="1"/>
  <c r="D29" i="6"/>
  <c r="F29" i="6" s="1"/>
  <c r="J28" i="6"/>
  <c r="D29" i="4"/>
  <c r="F29" i="4" s="1"/>
  <c r="G29" i="4"/>
  <c r="I29" i="4" s="1"/>
  <c r="J28" i="4"/>
  <c r="G30" i="6" l="1"/>
  <c r="I30" i="6" s="1"/>
  <c r="D30" i="6"/>
  <c r="F30" i="6" s="1"/>
  <c r="J29" i="6"/>
  <c r="J29" i="4"/>
  <c r="D30" i="4"/>
  <c r="F30" i="4" s="1"/>
  <c r="G30" i="4"/>
  <c r="I30" i="4" s="1"/>
  <c r="J30" i="4" l="1"/>
  <c r="G31" i="6"/>
  <c r="I31" i="6" s="1"/>
  <c r="D31" i="6"/>
  <c r="F31" i="6" s="1"/>
  <c r="J30" i="6"/>
  <c r="G31" i="4"/>
  <c r="I31" i="4" s="1"/>
  <c r="D31" i="4"/>
  <c r="F31" i="4" s="1"/>
  <c r="G32" i="6" l="1"/>
  <c r="I32" i="6" s="1"/>
  <c r="D32" i="6"/>
  <c r="F32" i="6" s="1"/>
  <c r="J31" i="6"/>
  <c r="G32" i="4"/>
  <c r="I32" i="4" s="1"/>
  <c r="D32" i="4"/>
  <c r="F32" i="4" s="1"/>
  <c r="J31" i="4"/>
  <c r="J32" i="6" l="1"/>
  <c r="J32" i="4"/>
</calcChain>
</file>

<file path=xl/sharedStrings.xml><?xml version="1.0" encoding="utf-8"?>
<sst xmlns="http://schemas.openxmlformats.org/spreadsheetml/2006/main" count="61" uniqueCount="36">
  <si>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</si>
  <si>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</si>
  <si>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</si>
  <si>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</si>
  <si>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</si>
  <si>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</si>
  <si>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</si>
  <si>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</si>
  <si>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Spot Price</t>
  </si>
  <si>
    <t>Calculations</t>
  </si>
  <si>
    <t>Market Expiry</t>
  </si>
  <si>
    <t>Spread</t>
  </si>
  <si>
    <t>Details</t>
  </si>
  <si>
    <t>Max Profit</t>
  </si>
  <si>
    <t>Max Loss</t>
  </si>
  <si>
    <t>Lower Breakeven</t>
  </si>
  <si>
    <t>Upper Breakeven</t>
  </si>
  <si>
    <t>Unlimited</t>
  </si>
  <si>
    <t>Max Loss level</t>
  </si>
  <si>
    <t>Market Neutral</t>
  </si>
  <si>
    <t>CE Premium</t>
  </si>
  <si>
    <t>PE Premium</t>
  </si>
  <si>
    <t>Net debit</t>
  </si>
  <si>
    <t>CE_IV</t>
  </si>
  <si>
    <t>CE Payoff</t>
  </si>
  <si>
    <t>PE_IV</t>
  </si>
  <si>
    <t>PE_Payoff</t>
  </si>
  <si>
    <t>Strangle</t>
  </si>
  <si>
    <t>Long Strangle</t>
  </si>
  <si>
    <t>OTM PE, Buy</t>
  </si>
  <si>
    <t>OTM CE, Buy</t>
  </si>
  <si>
    <t>PP</t>
  </si>
  <si>
    <t>OTM CE, Sell</t>
  </si>
  <si>
    <t>OTM PE, Sell</t>
  </si>
  <si>
    <t>Net Credit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</si>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</sst>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3" xfId="0" applyFont="1" applyBorder="1"/>
    <xf numFmtId="0" fontId="0" fillId="0" borderId="8" xfId="0" applyBorder="1"/>
    <xf numFmtId="0" fontId="5" fillId="0" borderId="0" xfId="0" applyFont="1"/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Strangle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'Long Strangle'!$C$14:$C$32</c:f>
              <c:numCache>
                <c:formatCode>General</c:formatCode>
                <c:ptCount val="19"/>
                <c:pt idx="0">
                  <c:v>10600</c:v>
                </c:pt>
                <c:pt idx="1">
                  <c:v>10700</c:v>
                </c:pt>
                <c:pt idx="2">
                  <c:v>10800</c:v>
                </c:pt>
                <c:pt idx="3">
                  <c:v>10900</c:v>
                </c:pt>
                <c:pt idx="4">
                  <c:v>11000</c:v>
                </c:pt>
                <c:pt idx="5">
                  <c:v>11100</c:v>
                </c:pt>
                <c:pt idx="6">
                  <c:v>11200</c:v>
                </c:pt>
                <c:pt idx="7">
                  <c:v>11300</c:v>
                </c:pt>
                <c:pt idx="8">
                  <c:v>11400</c:v>
                </c:pt>
                <c:pt idx="9">
                  <c:v>11500</c:v>
                </c:pt>
                <c:pt idx="10">
                  <c:v>11600</c:v>
                </c:pt>
                <c:pt idx="11">
                  <c:v>11700</c:v>
                </c:pt>
                <c:pt idx="12">
                  <c:v>11800</c:v>
                </c:pt>
                <c:pt idx="13">
                  <c:v>11900</c:v>
                </c:pt>
                <c:pt idx="14">
                  <c:v>12000</c:v>
                </c:pt>
                <c:pt idx="15">
                  <c:v>12100</c:v>
                </c:pt>
                <c:pt idx="16">
                  <c:v>12200</c:v>
                </c:pt>
                <c:pt idx="17">
                  <c:v>12300</c:v>
                </c:pt>
                <c:pt idx="18">
                  <c:v>12400</c:v>
                </c:pt>
              </c:numCache>
            </c:numRef>
          </c:cat>
          <c:val>
            <c:numRef>
              <c:f>'Long Strangle'!$J$14:$J$34</c:f>
              <c:numCache>
                <c:formatCode>General</c:formatCode>
                <c:ptCount val="21"/>
                <c:pt idx="0">
                  <c:v>826.4</c:v>
                </c:pt>
                <c:pt idx="1">
                  <c:v>726.4</c:v>
                </c:pt>
                <c:pt idx="2">
                  <c:v>626.4</c:v>
                </c:pt>
                <c:pt idx="3">
                  <c:v>526.4</c:v>
                </c:pt>
                <c:pt idx="4">
                  <c:v>426.4</c:v>
                </c:pt>
                <c:pt idx="5">
                  <c:v>326.39999999999998</c:v>
                </c:pt>
                <c:pt idx="6">
                  <c:v>226.4</c:v>
                </c:pt>
                <c:pt idx="7">
                  <c:v>126.4</c:v>
                </c:pt>
                <c:pt idx="8">
                  <c:v>26.4</c:v>
                </c:pt>
                <c:pt idx="9">
                  <c:v>-73.599999999999994</c:v>
                </c:pt>
                <c:pt idx="10">
                  <c:v>26.4</c:v>
                </c:pt>
                <c:pt idx="11">
                  <c:v>126.4</c:v>
                </c:pt>
                <c:pt idx="12">
                  <c:v>226.4</c:v>
                </c:pt>
                <c:pt idx="13">
                  <c:v>326.39999999999998</c:v>
                </c:pt>
                <c:pt idx="14">
                  <c:v>426.4</c:v>
                </c:pt>
                <c:pt idx="15">
                  <c:v>526.4</c:v>
                </c:pt>
                <c:pt idx="16">
                  <c:v>626.4</c:v>
                </c:pt>
                <c:pt idx="17">
                  <c:v>726.4</c:v>
                </c:pt>
                <c:pt idx="18">
                  <c:v>826.4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C2F-A484-63F5A47B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42240"/>
        <c:axId val="107243776"/>
      </c:lineChart>
      <c:catAx>
        <c:axId val="1072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43776"/>
        <c:crosses val="autoZero"/>
        <c:auto val="1"/>
        <c:lblAlgn val="ctr"/>
        <c:lblOffset val="100"/>
        <c:noMultiLvlLbl val="0"/>
      </c:catAx>
      <c:valAx>
        <c:axId val="107243776"/>
        <c:scaling>
          <c:orientation val="minMax"/>
          <c:min val="-150"/>
        </c:scaling>
        <c:delete val="0"/>
        <c:axPos val="l"/>
        <c:majorGridlines>
          <c:spPr>
            <a:ln>
              <a:solidFill>
                <a:srgbClr val="4F81BD">
                  <a:alpha val="2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724224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Short</a:t>
            </a:r>
            <a:r>
              <a:rPr lang="en-US" baseline="0"/>
              <a:t> </a:t>
            </a:r>
            <a:r>
              <a:rPr lang="en-US"/>
              <a:t>Strangle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'Short Strangle'!$C$14:$C$32</c:f>
              <c:numCache>
                <c:formatCode>General</c:formatCode>
                <c:ptCount val="19"/>
                <c:pt idx="0">
                  <c:v>10500</c:v>
                </c:pt>
                <c:pt idx="1">
                  <c:v>10600</c:v>
                </c:pt>
                <c:pt idx="2">
                  <c:v>10700</c:v>
                </c:pt>
                <c:pt idx="3">
                  <c:v>10800</c:v>
                </c:pt>
                <c:pt idx="4">
                  <c:v>10900</c:v>
                </c:pt>
                <c:pt idx="5">
                  <c:v>11000</c:v>
                </c:pt>
                <c:pt idx="6">
                  <c:v>11100</c:v>
                </c:pt>
                <c:pt idx="7">
                  <c:v>11200</c:v>
                </c:pt>
                <c:pt idx="8">
                  <c:v>11300</c:v>
                </c:pt>
                <c:pt idx="9">
                  <c:v>11400</c:v>
                </c:pt>
                <c:pt idx="10">
                  <c:v>11500</c:v>
                </c:pt>
                <c:pt idx="11">
                  <c:v>11600</c:v>
                </c:pt>
                <c:pt idx="12">
                  <c:v>11700</c:v>
                </c:pt>
                <c:pt idx="13">
                  <c:v>11800</c:v>
                </c:pt>
                <c:pt idx="14">
                  <c:v>11900</c:v>
                </c:pt>
                <c:pt idx="15">
                  <c:v>12000</c:v>
                </c:pt>
                <c:pt idx="16">
                  <c:v>12100</c:v>
                </c:pt>
                <c:pt idx="17">
                  <c:v>12200</c:v>
                </c:pt>
                <c:pt idx="18">
                  <c:v>12300</c:v>
                </c:pt>
              </c:numCache>
            </c:numRef>
          </c:cat>
          <c:val>
            <c:numRef>
              <c:f>'Short Strangle'!$J$14:$J$34</c:f>
              <c:numCache>
                <c:formatCode>General</c:formatCode>
                <c:ptCount val="21"/>
                <c:pt idx="0">
                  <c:v>-855.03</c:v>
                </c:pt>
                <c:pt idx="1">
                  <c:v>-755.03</c:v>
                </c:pt>
                <c:pt idx="2">
                  <c:v>-655.03</c:v>
                </c:pt>
                <c:pt idx="3">
                  <c:v>-555.03</c:v>
                </c:pt>
                <c:pt idx="4">
                  <c:v>-455.03</c:v>
                </c:pt>
                <c:pt idx="5">
                  <c:v>-355.03</c:v>
                </c:pt>
                <c:pt idx="6">
                  <c:v>-255.02999999999997</c:v>
                </c:pt>
                <c:pt idx="7">
                  <c:v>-155.03</c:v>
                </c:pt>
                <c:pt idx="8">
                  <c:v>-55.03</c:v>
                </c:pt>
                <c:pt idx="9">
                  <c:v>44.97</c:v>
                </c:pt>
                <c:pt idx="10">
                  <c:v>44.97</c:v>
                </c:pt>
                <c:pt idx="11">
                  <c:v>44.97</c:v>
                </c:pt>
                <c:pt idx="12">
                  <c:v>-55.029999999999994</c:v>
                </c:pt>
                <c:pt idx="13">
                  <c:v>-155.03</c:v>
                </c:pt>
                <c:pt idx="14">
                  <c:v>-255.03</c:v>
                </c:pt>
                <c:pt idx="15">
                  <c:v>-355.03</c:v>
                </c:pt>
                <c:pt idx="16">
                  <c:v>-455.03</c:v>
                </c:pt>
                <c:pt idx="17">
                  <c:v>-555.03</c:v>
                </c:pt>
                <c:pt idx="18">
                  <c:v>-655.03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3-480C-9BC2-484BDB0A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7072"/>
        <c:axId val="128548864"/>
      </c:lineChart>
      <c:catAx>
        <c:axId val="1285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48864"/>
        <c:crosses val="autoZero"/>
        <c:auto val="1"/>
        <c:lblAlgn val="ctr"/>
        <c:lblOffset val="100"/>
        <c:noMultiLvlLbl val="0"/>
      </c:catAx>
      <c:valAx>
        <c:axId val="128548864"/>
        <c:scaling>
          <c:orientation val="minMax"/>
          <c:min val="-150"/>
        </c:scaling>
        <c:delete val="0"/>
        <c:axPos val="l"/>
        <c:majorGridlines>
          <c:spPr>
            <a:ln>
              <a:solidFill>
                <a:srgbClr val="4F81BD">
                  <a:alpha val="2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854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15</xdr:row>
      <xdr:rowOff>11906</xdr:rowOff>
    </xdr:from>
    <xdr:to>
      <xdr:col>18</xdr:col>
      <xdr:colOff>107156</xdr:colOff>
      <xdr:row>29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15</xdr:row>
      <xdr:rowOff>11906</xdr:rowOff>
    </xdr:from>
    <xdr:to>
      <xdr:col>18</xdr:col>
      <xdr:colOff>107156</xdr:colOff>
      <xdr:row>29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/Desktop/sangram/New%20folder/live%20option%20cha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F1" t="str">
            <v>CALL</v>
          </cell>
          <cell r="I1" t="str">
            <v xml:space="preserve">P/C </v>
          </cell>
          <cell r="K1">
            <v>-10.272741961544677</v>
          </cell>
          <cell r="M1" t="str">
            <v>P/CV</v>
          </cell>
          <cell r="N1">
            <v>0.90034689650574007</v>
          </cell>
          <cell r="R1" t="str">
            <v>PUT</v>
          </cell>
        </row>
        <row r="2">
          <cell r="A2" t="str">
            <v>strikePrice</v>
          </cell>
          <cell r="B2" t="str">
            <v>Column1.expiryDate</v>
          </cell>
          <cell r="C2" t="str">
            <v>strikePrice2</v>
          </cell>
          <cell r="D2" t="str">
            <v>OPEN INTREST</v>
          </cell>
          <cell r="E2" t="str">
            <v>COPEN INTREST</v>
          </cell>
          <cell r="F2" t="str">
            <v>P.COI</v>
          </cell>
          <cell r="G2" t="str">
            <v>TV</v>
          </cell>
          <cell r="H2" t="str">
            <v>IV</v>
          </cell>
          <cell r="I2" t="str">
            <v>LTP</v>
          </cell>
          <cell r="J2" t="str">
            <v>strikePrice3</v>
          </cell>
          <cell r="K2" t="str">
            <v>CHANGE</v>
          </cell>
          <cell r="L2" t="str">
            <v>PCHANGE</v>
          </cell>
          <cell r="M2" t="str">
            <v>PRICE</v>
          </cell>
          <cell r="N2" t="str">
            <v>.OPEN INTREST</v>
          </cell>
          <cell r="O2" t="str">
            <v>.COPEN INTREST</v>
          </cell>
          <cell r="P2" t="str">
            <v>.P COI</v>
          </cell>
          <cell r="Q2" t="str">
            <v>.TV</v>
          </cell>
          <cell r="R2" t="str">
            <v>.IV</v>
          </cell>
          <cell r="S2" t="str">
            <v>.LTP</v>
          </cell>
        </row>
        <row r="3">
          <cell r="A3">
            <v>11500</v>
          </cell>
          <cell r="B3" t="str">
            <v>17-Sep-2020</v>
          </cell>
          <cell r="D3">
            <v>38648</v>
          </cell>
          <cell r="E3">
            <v>3667</v>
          </cell>
          <cell r="F3">
            <v>10.482833538206457</v>
          </cell>
          <cell r="G3">
            <v>669204</v>
          </cell>
          <cell r="H3">
            <v>18.25</v>
          </cell>
          <cell r="I3">
            <v>78</v>
          </cell>
          <cell r="K3">
            <v>18.950000000000003</v>
          </cell>
          <cell r="L3">
            <v>32.091447925486882</v>
          </cell>
          <cell r="M3">
            <v>11500</v>
          </cell>
          <cell r="N3">
            <v>31648</v>
          </cell>
          <cell r="O3">
            <v>19994</v>
          </cell>
          <cell r="P3">
            <v>171.56341170413592</v>
          </cell>
          <cell r="Q3">
            <v>479777</v>
          </cell>
          <cell r="R3">
            <v>20.75</v>
          </cell>
          <cell r="S3">
            <v>55.35</v>
          </cell>
        </row>
        <row r="4">
          <cell r="A4">
            <v>11400</v>
          </cell>
          <cell r="B4" t="str">
            <v>17-Sep-2020</v>
          </cell>
          <cell r="C4">
            <v>10850</v>
          </cell>
          <cell r="D4">
            <v>13142</v>
          </cell>
          <cell r="E4">
            <v>-2934</v>
          </cell>
          <cell r="F4">
            <v>-18.250808658870369</v>
          </cell>
          <cell r="G4">
            <v>158073</v>
          </cell>
          <cell r="H4">
            <v>19.850000000000001</v>
          </cell>
          <cell r="I4">
            <v>150.44999999999999</v>
          </cell>
          <cell r="J4">
            <v>11150</v>
          </cell>
          <cell r="K4">
            <v>39.199999999999989</v>
          </cell>
          <cell r="L4">
            <v>35.235955056179762</v>
          </cell>
          <cell r="M4">
            <v>11400</v>
          </cell>
          <cell r="N4">
            <v>39491</v>
          </cell>
          <cell r="O4">
            <v>15675</v>
          </cell>
          <cell r="P4">
            <v>65.817097749412156</v>
          </cell>
          <cell r="Q4">
            <v>470900</v>
          </cell>
          <cell r="R4">
            <v>22.39</v>
          </cell>
          <cell r="S4">
            <v>27.6</v>
          </cell>
        </row>
        <row r="5">
          <cell r="A5">
            <v>11450</v>
          </cell>
          <cell r="B5" t="str">
            <v>17-Sep-2020</v>
          </cell>
          <cell r="C5">
            <v>11300</v>
          </cell>
          <cell r="D5">
            <v>9143</v>
          </cell>
          <cell r="E5">
            <v>-2604</v>
          </cell>
          <cell r="F5">
            <v>-22.167361879628839</v>
          </cell>
          <cell r="G5">
            <v>161948</v>
          </cell>
          <cell r="H5">
            <v>19.21</v>
          </cell>
          <cell r="I5">
            <v>112.35</v>
          </cell>
          <cell r="J5">
            <v>10050</v>
          </cell>
          <cell r="K5">
            <v>29.699999999999989</v>
          </cell>
          <cell r="L5">
            <v>35.934664246823935</v>
          </cell>
          <cell r="M5">
            <v>11450</v>
          </cell>
          <cell r="N5">
            <v>19807</v>
          </cell>
          <cell r="O5">
            <v>9695</v>
          </cell>
          <cell r="P5">
            <v>95.876186708860757</v>
          </cell>
          <cell r="Q5">
            <v>275989</v>
          </cell>
          <cell r="R5">
            <v>21.31</v>
          </cell>
          <cell r="S5">
            <v>39.049999999999997</v>
          </cell>
        </row>
        <row r="6">
          <cell r="A6">
            <v>11300</v>
          </cell>
          <cell r="B6" t="str">
            <v>17-Sep-2020</v>
          </cell>
          <cell r="C6">
            <v>7850</v>
          </cell>
          <cell r="D6">
            <v>6058</v>
          </cell>
          <cell r="E6">
            <v>-186</v>
          </cell>
          <cell r="F6">
            <v>-2.9788597053171042</v>
          </cell>
          <cell r="G6">
            <v>22964</v>
          </cell>
          <cell r="H6">
            <v>19.84</v>
          </cell>
          <cell r="I6">
            <v>237.4</v>
          </cell>
          <cell r="J6">
            <v>7500</v>
          </cell>
          <cell r="K6">
            <v>53.900000000000006</v>
          </cell>
          <cell r="L6">
            <v>29.373297002724797</v>
          </cell>
          <cell r="M6">
            <v>11300</v>
          </cell>
          <cell r="N6">
            <v>29541</v>
          </cell>
          <cell r="O6">
            <v>5621</v>
          </cell>
          <cell r="P6">
            <v>23.499163879598662</v>
          </cell>
          <cell r="Q6">
            <v>291415</v>
          </cell>
          <cell r="R6">
            <v>24.8</v>
          </cell>
          <cell r="S6">
            <v>14.05</v>
          </cell>
        </row>
        <row r="7">
          <cell r="A7">
            <v>11100</v>
          </cell>
          <cell r="B7" t="str">
            <v>17-Sep-2020</v>
          </cell>
          <cell r="D7">
            <v>523</v>
          </cell>
          <cell r="E7">
            <v>-151</v>
          </cell>
          <cell r="F7">
            <v>-22.403560830860535</v>
          </cell>
          <cell r="G7">
            <v>533</v>
          </cell>
          <cell r="H7">
            <v>0</v>
          </cell>
          <cell r="I7">
            <v>428.35</v>
          </cell>
          <cell r="K7">
            <v>73.75</v>
          </cell>
          <cell r="L7">
            <v>20.798082346305694</v>
          </cell>
          <cell r="M7">
            <v>11100</v>
          </cell>
          <cell r="N7">
            <v>22528</v>
          </cell>
          <cell r="O7">
            <v>3721</v>
          </cell>
          <cell r="P7">
            <v>19.785186366778326</v>
          </cell>
          <cell r="Q7">
            <v>113089</v>
          </cell>
          <cell r="R7">
            <v>30.44</v>
          </cell>
          <cell r="S7">
            <v>4.5999999999999996</v>
          </cell>
        </row>
        <row r="8">
          <cell r="A8">
            <v>11150</v>
          </cell>
          <cell r="B8" t="str">
            <v>17-Sep-2020</v>
          </cell>
          <cell r="C8">
            <v>7550</v>
          </cell>
          <cell r="D8">
            <v>157</v>
          </cell>
          <cell r="E8">
            <v>69</v>
          </cell>
          <cell r="F8">
            <v>78.409090909090907</v>
          </cell>
          <cell r="G8">
            <v>384</v>
          </cell>
          <cell r="H8">
            <v>19.649999999999999</v>
          </cell>
          <cell r="I8">
            <v>380.7</v>
          </cell>
          <cell r="J8">
            <v>8900</v>
          </cell>
          <cell r="K8">
            <v>64</v>
          </cell>
          <cell r="L8">
            <v>20.208399115882539</v>
          </cell>
          <cell r="M8">
            <v>11150</v>
          </cell>
          <cell r="N8">
            <v>9336</v>
          </cell>
          <cell r="O8">
            <v>3427</v>
          </cell>
          <cell r="P8">
            <v>57.996276865797938</v>
          </cell>
          <cell r="Q8">
            <v>54903</v>
          </cell>
          <cell r="R8">
            <v>28.82</v>
          </cell>
          <cell r="S8">
            <v>5.6</v>
          </cell>
        </row>
        <row r="9">
          <cell r="A9">
            <v>11550</v>
          </cell>
          <cell r="B9" t="str">
            <v>17-Sep-2020</v>
          </cell>
          <cell r="D9">
            <v>22922</v>
          </cell>
          <cell r="E9">
            <v>-1425</v>
          </cell>
          <cell r="F9">
            <v>-5.852877151189058</v>
          </cell>
          <cell r="G9">
            <v>326652</v>
          </cell>
          <cell r="H9">
            <v>17.7</v>
          </cell>
          <cell r="I9">
            <v>51</v>
          </cell>
          <cell r="K9">
            <v>10.549999999999995</v>
          </cell>
          <cell r="L9">
            <v>26.081582200247212</v>
          </cell>
          <cell r="M9">
            <v>11550</v>
          </cell>
          <cell r="N9">
            <v>6751</v>
          </cell>
          <cell r="O9">
            <v>3258</v>
          </cell>
          <cell r="P9">
            <v>93.272258803320923</v>
          </cell>
          <cell r="Q9">
            <v>76601</v>
          </cell>
          <cell r="R9">
            <v>20.22</v>
          </cell>
          <cell r="S9">
            <v>78.099999999999994</v>
          </cell>
        </row>
        <row r="10">
          <cell r="A10">
            <v>11350</v>
          </cell>
          <cell r="B10" t="str">
            <v>17-Sep-2020</v>
          </cell>
          <cell r="D10">
            <v>2706</v>
          </cell>
          <cell r="E10">
            <v>-163</v>
          </cell>
          <cell r="F10">
            <v>-5.6814220982920878</v>
          </cell>
          <cell r="G10">
            <v>10923</v>
          </cell>
          <cell r="H10">
            <v>20.86</v>
          </cell>
          <cell r="I10">
            <v>193.7</v>
          </cell>
          <cell r="K10">
            <v>47.549999999999983</v>
          </cell>
          <cell r="L10">
            <v>32.535066712281889</v>
          </cell>
          <cell r="M10">
            <v>11350</v>
          </cell>
          <cell r="N10">
            <v>11049</v>
          </cell>
          <cell r="O10">
            <v>3199</v>
          </cell>
          <cell r="P10">
            <v>40.751592356687901</v>
          </cell>
          <cell r="Q10">
            <v>146446</v>
          </cell>
          <cell r="R10">
            <v>23.63</v>
          </cell>
          <cell r="S10">
            <v>19.850000000000001</v>
          </cell>
        </row>
        <row r="11">
          <cell r="A11">
            <v>11000</v>
          </cell>
          <cell r="B11" t="str">
            <v>17-Sep-2020</v>
          </cell>
          <cell r="D11">
            <v>836</v>
          </cell>
          <cell r="E11">
            <v>-48</v>
          </cell>
          <cell r="F11">
            <v>-5.4298642533936654</v>
          </cell>
          <cell r="G11">
            <v>876</v>
          </cell>
          <cell r="H11">
            <v>0</v>
          </cell>
          <cell r="I11">
            <v>522.95000000000005</v>
          </cell>
          <cell r="K11">
            <v>74.550000000000068</v>
          </cell>
          <cell r="L11">
            <v>16.625780553077625</v>
          </cell>
          <cell r="M11">
            <v>11000</v>
          </cell>
          <cell r="N11">
            <v>29833</v>
          </cell>
          <cell r="O11">
            <v>2395</v>
          </cell>
          <cell r="P11">
            <v>8.7287703185363359</v>
          </cell>
          <cell r="Q11">
            <v>85855</v>
          </cell>
          <cell r="R11">
            <v>34.380000000000003</v>
          </cell>
          <cell r="S11">
            <v>3.4</v>
          </cell>
        </row>
        <row r="12">
          <cell r="A12">
            <v>11200</v>
          </cell>
          <cell r="B12" t="str">
            <v>17-Sep-2020</v>
          </cell>
          <cell r="C12">
            <v>9750</v>
          </cell>
          <cell r="D12">
            <v>2325</v>
          </cell>
          <cell r="E12">
            <v>24</v>
          </cell>
          <cell r="F12">
            <v>1.0430247718383312</v>
          </cell>
          <cell r="G12">
            <v>3241</v>
          </cell>
          <cell r="H12">
            <v>0</v>
          </cell>
          <cell r="I12">
            <v>330</v>
          </cell>
          <cell r="J12">
            <v>8850</v>
          </cell>
          <cell r="K12">
            <v>60.300000000000011</v>
          </cell>
          <cell r="L12">
            <v>22.358175750834267</v>
          </cell>
          <cell r="M12">
            <v>11200</v>
          </cell>
          <cell r="N12">
            <v>27976</v>
          </cell>
          <cell r="O12">
            <v>2059</v>
          </cell>
          <cell r="P12">
            <v>7.944592352509936</v>
          </cell>
          <cell r="Q12">
            <v>190336</v>
          </cell>
          <cell r="R12">
            <v>27.48</v>
          </cell>
          <cell r="S12">
            <v>7.5</v>
          </cell>
        </row>
        <row r="13">
          <cell r="A13">
            <v>11250</v>
          </cell>
          <cell r="B13" t="str">
            <v>17-Sep-2020</v>
          </cell>
          <cell r="D13">
            <v>387</v>
          </cell>
          <cell r="E13">
            <v>35</v>
          </cell>
          <cell r="F13">
            <v>9.9431818181818183</v>
          </cell>
          <cell r="G13">
            <v>574</v>
          </cell>
          <cell r="H13">
            <v>21.66</v>
          </cell>
          <cell r="I13">
            <v>281.39999999999998</v>
          </cell>
          <cell r="K13">
            <v>56.149999999999977</v>
          </cell>
          <cell r="L13">
            <v>24.92785793562707</v>
          </cell>
          <cell r="M13">
            <v>11250</v>
          </cell>
          <cell r="N13">
            <v>8518</v>
          </cell>
          <cell r="O13">
            <v>1782</v>
          </cell>
          <cell r="P13">
            <v>26.454869358669832</v>
          </cell>
          <cell r="Q13">
            <v>84607</v>
          </cell>
          <cell r="R13">
            <v>26.11</v>
          </cell>
          <cell r="S13">
            <v>10.050000000000001</v>
          </cell>
        </row>
        <row r="14">
          <cell r="A14">
            <v>11600</v>
          </cell>
          <cell r="B14" t="str">
            <v>17-Sep-2020</v>
          </cell>
          <cell r="D14">
            <v>35061</v>
          </cell>
          <cell r="E14">
            <v>973</v>
          </cell>
          <cell r="F14">
            <v>2.8543769068293829</v>
          </cell>
          <cell r="G14">
            <v>500172</v>
          </cell>
          <cell r="H14">
            <v>17.37</v>
          </cell>
          <cell r="I14">
            <v>30.75</v>
          </cell>
          <cell r="K14">
            <v>4.6000000000000014</v>
          </cell>
          <cell r="L14">
            <v>17.590822179732321</v>
          </cell>
          <cell r="M14">
            <v>11600</v>
          </cell>
          <cell r="N14">
            <v>5286</v>
          </cell>
          <cell r="O14">
            <v>1726</v>
          </cell>
          <cell r="P14">
            <v>48.483146067415731</v>
          </cell>
          <cell r="Q14">
            <v>72525</v>
          </cell>
          <cell r="R14">
            <v>20.11</v>
          </cell>
          <cell r="S14">
            <v>107.25</v>
          </cell>
        </row>
        <row r="15">
          <cell r="A15">
            <v>10500</v>
          </cell>
          <cell r="B15" t="str">
            <v>17-Sep-2020</v>
          </cell>
          <cell r="D15">
            <v>14</v>
          </cell>
          <cell r="E15">
            <v>5</v>
          </cell>
          <cell r="F15">
            <v>55.555555555555557</v>
          </cell>
          <cell r="G15">
            <v>20</v>
          </cell>
          <cell r="H15">
            <v>0</v>
          </cell>
          <cell r="I15">
            <v>996.45</v>
          </cell>
          <cell r="K15">
            <v>48.450000000000045</v>
          </cell>
          <cell r="L15">
            <v>5.1107594936708907</v>
          </cell>
          <cell r="M15">
            <v>10500</v>
          </cell>
          <cell r="N15">
            <v>27029</v>
          </cell>
          <cell r="O15">
            <v>1375</v>
          </cell>
          <cell r="P15">
            <v>5.3597879472986669</v>
          </cell>
          <cell r="Q15">
            <v>27458</v>
          </cell>
          <cell r="R15">
            <v>53.89</v>
          </cell>
          <cell r="S15">
            <v>1.4</v>
          </cell>
        </row>
        <row r="16">
          <cell r="A16">
            <v>11050</v>
          </cell>
          <cell r="B16" t="str">
            <v>17-Sep-2020</v>
          </cell>
          <cell r="D16">
            <v>49</v>
          </cell>
          <cell r="E16">
            <v>1</v>
          </cell>
          <cell r="F16">
            <v>2.0833333333333335</v>
          </cell>
          <cell r="G16">
            <v>26</v>
          </cell>
          <cell r="H16">
            <v>0</v>
          </cell>
          <cell r="I16">
            <v>458.95</v>
          </cell>
          <cell r="K16">
            <v>50.800000000000011</v>
          </cell>
          <cell r="L16">
            <v>12.446404508146518</v>
          </cell>
          <cell r="M16">
            <v>11050</v>
          </cell>
          <cell r="N16">
            <v>5052</v>
          </cell>
          <cell r="O16">
            <v>1017</v>
          </cell>
          <cell r="P16">
            <v>25.204460966542751</v>
          </cell>
          <cell r="Q16">
            <v>29343</v>
          </cell>
          <cell r="R16">
            <v>32.22</v>
          </cell>
          <cell r="S16">
            <v>3.8</v>
          </cell>
        </row>
        <row r="17">
          <cell r="A17">
            <v>11700</v>
          </cell>
          <cell r="B17" t="str">
            <v>17-Sep-2020</v>
          </cell>
          <cell r="C17">
            <v>10650</v>
          </cell>
          <cell r="D17">
            <v>35266</v>
          </cell>
          <cell r="E17">
            <v>3538</v>
          </cell>
          <cell r="F17">
            <v>11.151033787191125</v>
          </cell>
          <cell r="G17">
            <v>314960</v>
          </cell>
          <cell r="H17">
            <v>16.75</v>
          </cell>
          <cell r="I17">
            <v>8.4</v>
          </cell>
          <cell r="J17">
            <v>11200</v>
          </cell>
          <cell r="K17">
            <v>-1.4499999999999993</v>
          </cell>
          <cell r="L17">
            <v>-14.720812182741112</v>
          </cell>
          <cell r="M17">
            <v>11700</v>
          </cell>
          <cell r="N17">
            <v>2638</v>
          </cell>
          <cell r="O17">
            <v>370</v>
          </cell>
          <cell r="P17">
            <v>16.313932980599649</v>
          </cell>
          <cell r="Q17">
            <v>11992</v>
          </cell>
          <cell r="R17">
            <v>20.37</v>
          </cell>
          <cell r="S17">
            <v>184</v>
          </cell>
        </row>
        <row r="18">
          <cell r="A18">
            <v>9800</v>
          </cell>
          <cell r="B18" t="str">
            <v>17-Sep-2020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9800</v>
          </cell>
          <cell r="N18">
            <v>218</v>
          </cell>
          <cell r="O18">
            <v>95</v>
          </cell>
          <cell r="P18">
            <v>77.235772357723576</v>
          </cell>
          <cell r="Q18">
            <v>151</v>
          </cell>
          <cell r="R18">
            <v>82.2</v>
          </cell>
          <cell r="S18">
            <v>0.75</v>
          </cell>
        </row>
        <row r="19">
          <cell r="A19">
            <v>9700</v>
          </cell>
          <cell r="B19" t="str">
            <v>17-Sep-2020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9700</v>
          </cell>
          <cell r="N19">
            <v>123</v>
          </cell>
          <cell r="O19">
            <v>72</v>
          </cell>
          <cell r="P19">
            <v>141.1764705882353</v>
          </cell>
          <cell r="Q19">
            <v>266</v>
          </cell>
          <cell r="R19">
            <v>87.47</v>
          </cell>
          <cell r="S19">
            <v>0.8</v>
          </cell>
        </row>
        <row r="20">
          <cell r="A20">
            <v>11800</v>
          </cell>
          <cell r="B20" t="str">
            <v>17-Sep-2020</v>
          </cell>
          <cell r="D20">
            <v>26025</v>
          </cell>
          <cell r="E20">
            <v>-2500</v>
          </cell>
          <cell r="F20">
            <v>-8.7642418930762496</v>
          </cell>
          <cell r="G20">
            <v>153190</v>
          </cell>
          <cell r="H20">
            <v>18.61</v>
          </cell>
          <cell r="I20">
            <v>2.9</v>
          </cell>
          <cell r="K20">
            <v>-1.5500000000000005</v>
          </cell>
          <cell r="L20">
            <v>-34.831460674157313</v>
          </cell>
          <cell r="M20">
            <v>11800</v>
          </cell>
          <cell r="N20">
            <v>499</v>
          </cell>
          <cell r="O20">
            <v>70</v>
          </cell>
          <cell r="P20">
            <v>16.317016317016318</v>
          </cell>
          <cell r="Q20">
            <v>924</v>
          </cell>
          <cell r="R20">
            <v>24.7</v>
          </cell>
          <cell r="S20">
            <v>280</v>
          </cell>
        </row>
        <row r="21">
          <cell r="A21">
            <v>10400</v>
          </cell>
          <cell r="B21" t="str">
            <v>17-Sep-2020</v>
          </cell>
          <cell r="D21">
            <v>1</v>
          </cell>
          <cell r="E21">
            <v>-2</v>
          </cell>
          <cell r="F21">
            <v>-66.666666666666671</v>
          </cell>
          <cell r="G21">
            <v>6</v>
          </cell>
          <cell r="H21">
            <v>0</v>
          </cell>
          <cell r="I21">
            <v>1050</v>
          </cell>
          <cell r="K21">
            <v>2.0499999999999545</v>
          </cell>
          <cell r="L21">
            <v>0.19562002003911969</v>
          </cell>
          <cell r="M21">
            <v>10400</v>
          </cell>
          <cell r="N21">
            <v>3957</v>
          </cell>
          <cell r="O21">
            <v>65</v>
          </cell>
          <cell r="P21">
            <v>1.6700924974306268</v>
          </cell>
          <cell r="Q21">
            <v>3539</v>
          </cell>
          <cell r="R21">
            <v>57.91</v>
          </cell>
          <cell r="S21">
            <v>1.25</v>
          </cell>
        </row>
        <row r="22">
          <cell r="A22">
            <v>9500</v>
          </cell>
          <cell r="B22" t="str">
            <v>17-Sep-2020</v>
          </cell>
          <cell r="C22">
            <v>10800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11400</v>
          </cell>
          <cell r="K22">
            <v>0</v>
          </cell>
          <cell r="L22">
            <v>0</v>
          </cell>
          <cell r="M22">
            <v>9500</v>
          </cell>
          <cell r="N22">
            <v>1683</v>
          </cell>
          <cell r="O22">
            <v>59</v>
          </cell>
          <cell r="P22">
            <v>3.6330049261083746</v>
          </cell>
          <cell r="Q22">
            <v>2618</v>
          </cell>
          <cell r="R22">
            <v>91.69</v>
          </cell>
          <cell r="S22">
            <v>0.45</v>
          </cell>
        </row>
        <row r="23">
          <cell r="A23">
            <v>11750</v>
          </cell>
          <cell r="B23" t="str">
            <v>17-Sep-2020</v>
          </cell>
          <cell r="D23">
            <v>14827</v>
          </cell>
          <cell r="E23">
            <v>-34</v>
          </cell>
          <cell r="F23">
            <v>-0.22878675728416659</v>
          </cell>
          <cell r="G23">
            <v>114037</v>
          </cell>
          <cell r="H23">
            <v>17.18</v>
          </cell>
          <cell r="I23">
            <v>4.4000000000000004</v>
          </cell>
          <cell r="K23">
            <v>-1.7999999999999998</v>
          </cell>
          <cell r="L23">
            <v>-29.032258064516125</v>
          </cell>
          <cell r="M23">
            <v>11750</v>
          </cell>
          <cell r="N23">
            <v>218</v>
          </cell>
          <cell r="O23">
            <v>52</v>
          </cell>
          <cell r="P23">
            <v>31.325301204819276</v>
          </cell>
          <cell r="Q23">
            <v>284</v>
          </cell>
          <cell r="R23">
            <v>20.81</v>
          </cell>
          <cell r="S23">
            <v>229.1</v>
          </cell>
        </row>
        <row r="24">
          <cell r="A24">
            <v>9300</v>
          </cell>
          <cell r="B24" t="str">
            <v>17-Sep-2020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9300</v>
          </cell>
          <cell r="N24">
            <v>114</v>
          </cell>
          <cell r="O24">
            <v>39</v>
          </cell>
          <cell r="P24">
            <v>52</v>
          </cell>
          <cell r="Q24">
            <v>135</v>
          </cell>
          <cell r="R24">
            <v>100.88</v>
          </cell>
          <cell r="S24">
            <v>0.45</v>
          </cell>
        </row>
        <row r="25">
          <cell r="A25">
            <v>10250</v>
          </cell>
          <cell r="B25" t="str">
            <v>17-Sep-2020</v>
          </cell>
          <cell r="C25">
            <v>11550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11350</v>
          </cell>
          <cell r="K25">
            <v>0</v>
          </cell>
          <cell r="L25">
            <v>0</v>
          </cell>
          <cell r="M25">
            <v>10250</v>
          </cell>
          <cell r="N25">
            <v>123</v>
          </cell>
          <cell r="O25">
            <v>35</v>
          </cell>
          <cell r="P25">
            <v>39.772727272727273</v>
          </cell>
          <cell r="Q25">
            <v>84</v>
          </cell>
          <cell r="R25">
            <v>64.78</v>
          </cell>
          <cell r="S25">
            <v>1.2</v>
          </cell>
        </row>
        <row r="26">
          <cell r="A26">
            <v>10350</v>
          </cell>
          <cell r="B26" t="str">
            <v>17-Sep-2020</v>
          </cell>
          <cell r="C26">
            <v>8050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7300</v>
          </cell>
          <cell r="K26">
            <v>0</v>
          </cell>
          <cell r="L26">
            <v>0</v>
          </cell>
          <cell r="M26">
            <v>10350</v>
          </cell>
          <cell r="N26">
            <v>76</v>
          </cell>
          <cell r="O26">
            <v>27</v>
          </cell>
          <cell r="P26">
            <v>55.102040816326529</v>
          </cell>
          <cell r="Q26">
            <v>98</v>
          </cell>
          <cell r="R26">
            <v>60.86</v>
          </cell>
          <cell r="S26">
            <v>1.35</v>
          </cell>
        </row>
        <row r="27">
          <cell r="A27">
            <v>10150</v>
          </cell>
          <cell r="B27" t="str">
            <v>17-Sep-2020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10150</v>
          </cell>
          <cell r="N27">
            <v>70</v>
          </cell>
          <cell r="O27">
            <v>25</v>
          </cell>
          <cell r="P27">
            <v>55.555555555555557</v>
          </cell>
          <cell r="Q27">
            <v>197</v>
          </cell>
          <cell r="R27">
            <v>69.22</v>
          </cell>
          <cell r="S27">
            <v>1.1499999999999999</v>
          </cell>
        </row>
        <row r="28">
          <cell r="A28">
            <v>11650</v>
          </cell>
          <cell r="B28" t="str">
            <v>17-Sep-2020</v>
          </cell>
          <cell r="C28">
            <v>7300</v>
          </cell>
          <cell r="D28">
            <v>17545</v>
          </cell>
          <cell r="E28">
            <v>3006</v>
          </cell>
          <cell r="F28">
            <v>20.675424719719377</v>
          </cell>
          <cell r="G28">
            <v>206463</v>
          </cell>
          <cell r="H28">
            <v>16.88</v>
          </cell>
          <cell r="I28">
            <v>16.649999999999999</v>
          </cell>
          <cell r="J28">
            <v>7650</v>
          </cell>
          <cell r="K28">
            <v>0.74999999999999822</v>
          </cell>
          <cell r="L28">
            <v>4.7169811320754604</v>
          </cell>
          <cell r="M28">
            <v>11650</v>
          </cell>
          <cell r="N28">
            <v>517</v>
          </cell>
          <cell r="O28">
            <v>22</v>
          </cell>
          <cell r="P28">
            <v>4.4444444444444446</v>
          </cell>
          <cell r="Q28">
            <v>2039</v>
          </cell>
          <cell r="R28">
            <v>19.12</v>
          </cell>
          <cell r="S28">
            <v>142.65</v>
          </cell>
        </row>
        <row r="29">
          <cell r="A29">
            <v>9450</v>
          </cell>
          <cell r="B29" t="str">
            <v>17-Sep-2020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9450</v>
          </cell>
          <cell r="N29">
            <v>15</v>
          </cell>
          <cell r="O29">
            <v>15</v>
          </cell>
          <cell r="P29">
            <v>0</v>
          </cell>
          <cell r="Q29">
            <v>36</v>
          </cell>
          <cell r="R29">
            <v>92.96</v>
          </cell>
          <cell r="S29">
            <v>0.4</v>
          </cell>
        </row>
        <row r="30">
          <cell r="A30">
            <v>9900</v>
          </cell>
          <cell r="B30" t="str">
            <v>17-Sep-2020</v>
          </cell>
          <cell r="C30">
            <v>9250</v>
          </cell>
          <cell r="D30">
            <v>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9000</v>
          </cell>
          <cell r="K30">
            <v>0</v>
          </cell>
          <cell r="L30">
            <v>0</v>
          </cell>
          <cell r="M30">
            <v>9900</v>
          </cell>
          <cell r="N30">
            <v>152</v>
          </cell>
          <cell r="O30">
            <v>15</v>
          </cell>
          <cell r="P30">
            <v>10.948905109489051</v>
          </cell>
          <cell r="Q30">
            <v>172</v>
          </cell>
          <cell r="R30">
            <v>79.06</v>
          </cell>
          <cell r="S30">
            <v>0.9</v>
          </cell>
        </row>
        <row r="31">
          <cell r="A31">
            <v>11900</v>
          </cell>
          <cell r="B31" t="str">
            <v>17-Sep-2020</v>
          </cell>
          <cell r="C31">
            <v>8350</v>
          </cell>
          <cell r="D31">
            <v>13725</v>
          </cell>
          <cell r="E31">
            <v>-1862</v>
          </cell>
          <cell r="F31">
            <v>-11.94585231282479</v>
          </cell>
          <cell r="G31">
            <v>49652</v>
          </cell>
          <cell r="H31">
            <v>22.26</v>
          </cell>
          <cell r="I31">
            <v>2</v>
          </cell>
          <cell r="J31">
            <v>7750</v>
          </cell>
          <cell r="K31">
            <v>-0.89999999999999991</v>
          </cell>
          <cell r="L31">
            <v>-31.034482758620683</v>
          </cell>
          <cell r="M31">
            <v>11900</v>
          </cell>
          <cell r="N31">
            <v>171</v>
          </cell>
          <cell r="O31">
            <v>14</v>
          </cell>
          <cell r="P31">
            <v>8.9171974522292992</v>
          </cell>
          <cell r="Q31">
            <v>124</v>
          </cell>
          <cell r="R31">
            <v>28.56</v>
          </cell>
          <cell r="S31">
            <v>376.85</v>
          </cell>
        </row>
        <row r="32">
          <cell r="A32">
            <v>9400</v>
          </cell>
          <cell r="B32" t="str">
            <v>17-Sep-2020</v>
          </cell>
          <cell r="C32">
            <v>9100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10150</v>
          </cell>
          <cell r="K32">
            <v>0</v>
          </cell>
          <cell r="L32">
            <v>0</v>
          </cell>
          <cell r="M32">
            <v>9400</v>
          </cell>
          <cell r="N32">
            <v>4</v>
          </cell>
          <cell r="O32">
            <v>3</v>
          </cell>
          <cell r="P32">
            <v>300</v>
          </cell>
          <cell r="Q32">
            <v>9</v>
          </cell>
          <cell r="R32">
            <v>98.92</v>
          </cell>
          <cell r="S32">
            <v>0.5</v>
          </cell>
        </row>
        <row r="33">
          <cell r="A33">
            <v>11850</v>
          </cell>
          <cell r="B33" t="str">
            <v>17-Sep-2020</v>
          </cell>
          <cell r="C33">
            <v>11050</v>
          </cell>
          <cell r="D33">
            <v>5576</v>
          </cell>
          <cell r="E33">
            <v>-2052</v>
          </cell>
          <cell r="F33">
            <v>-26.900891452543263</v>
          </cell>
          <cell r="G33">
            <v>25739</v>
          </cell>
          <cell r="H33">
            <v>20.329999999999998</v>
          </cell>
          <cell r="I33">
            <v>2.25</v>
          </cell>
          <cell r="J33">
            <v>8750</v>
          </cell>
          <cell r="K33">
            <v>-1.1499999999999999</v>
          </cell>
          <cell r="L33">
            <v>-33.823529411764703</v>
          </cell>
          <cell r="M33">
            <v>11850</v>
          </cell>
          <cell r="N33">
            <v>36</v>
          </cell>
          <cell r="O33">
            <v>3</v>
          </cell>
          <cell r="P33">
            <v>9.0909090909090917</v>
          </cell>
          <cell r="Q33">
            <v>26</v>
          </cell>
          <cell r="R33">
            <v>26.06</v>
          </cell>
          <cell r="S33">
            <v>331.5</v>
          </cell>
        </row>
        <row r="34">
          <cell r="A34">
            <v>10050</v>
          </cell>
          <cell r="B34" t="str">
            <v>17-Sep-2020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10050</v>
          </cell>
          <cell r="N34">
            <v>24</v>
          </cell>
          <cell r="O34">
            <v>2</v>
          </cell>
          <cell r="P34">
            <v>9.0909090909090917</v>
          </cell>
          <cell r="Q34">
            <v>6</v>
          </cell>
          <cell r="R34">
            <v>70.61</v>
          </cell>
          <cell r="S34">
            <v>0.75</v>
          </cell>
        </row>
        <row r="35">
          <cell r="A35">
            <v>13150</v>
          </cell>
          <cell r="B35" t="str">
            <v>17-Sep-2020</v>
          </cell>
          <cell r="D35">
            <v>270</v>
          </cell>
          <cell r="E35">
            <v>9</v>
          </cell>
          <cell r="F35">
            <v>3.4482758620689653</v>
          </cell>
          <cell r="G35">
            <v>411</v>
          </cell>
          <cell r="H35">
            <v>63.56</v>
          </cell>
          <cell r="I35">
            <v>0.5</v>
          </cell>
          <cell r="K35">
            <v>-0.15000000000000002</v>
          </cell>
          <cell r="L35">
            <v>-23.076923076923077</v>
          </cell>
          <cell r="M35">
            <v>13150</v>
          </cell>
          <cell r="N35">
            <v>1</v>
          </cell>
          <cell r="O35">
            <v>1</v>
          </cell>
          <cell r="P35">
            <v>0</v>
          </cell>
          <cell r="Q35">
            <v>1</v>
          </cell>
          <cell r="R35">
            <v>145.74</v>
          </cell>
          <cell r="S35">
            <v>1690.45</v>
          </cell>
        </row>
        <row r="36">
          <cell r="A36">
            <v>12850</v>
          </cell>
          <cell r="B36" t="str">
            <v>17-Sep-2020</v>
          </cell>
          <cell r="D36">
            <v>18</v>
          </cell>
          <cell r="E36">
            <v>4</v>
          </cell>
          <cell r="F36">
            <v>28.571428571428573</v>
          </cell>
          <cell r="G36">
            <v>6</v>
          </cell>
          <cell r="H36">
            <v>54.56</v>
          </cell>
          <cell r="I36">
            <v>0.55000000000000004</v>
          </cell>
          <cell r="K36">
            <v>-0.45</v>
          </cell>
          <cell r="L36">
            <v>-44.999999999999993</v>
          </cell>
          <cell r="M36">
            <v>12850</v>
          </cell>
          <cell r="N36">
            <v>1</v>
          </cell>
          <cell r="O36">
            <v>1</v>
          </cell>
          <cell r="P36">
            <v>0</v>
          </cell>
          <cell r="Q36">
            <v>3</v>
          </cell>
          <cell r="R36">
            <v>0</v>
          </cell>
          <cell r="S36">
            <v>1294.6500000000001</v>
          </cell>
        </row>
        <row r="37">
          <cell r="A37">
            <v>10550</v>
          </cell>
          <cell r="B37" t="str">
            <v>17-Sep-2020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10550</v>
          </cell>
          <cell r="N37">
            <v>280</v>
          </cell>
          <cell r="O37">
            <v>1</v>
          </cell>
          <cell r="P37">
            <v>0.35842293906810035</v>
          </cell>
          <cell r="Q37">
            <v>98</v>
          </cell>
          <cell r="R37">
            <v>51.71</v>
          </cell>
          <cell r="S37">
            <v>1.6</v>
          </cell>
        </row>
        <row r="38">
          <cell r="A38">
            <v>10750</v>
          </cell>
          <cell r="B38" t="str">
            <v>17-Sep-2020</v>
          </cell>
          <cell r="C38">
            <v>7650</v>
          </cell>
          <cell r="D38">
            <v>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9900</v>
          </cell>
          <cell r="K38">
            <v>0</v>
          </cell>
          <cell r="L38">
            <v>0</v>
          </cell>
          <cell r="M38">
            <v>10750</v>
          </cell>
          <cell r="N38">
            <v>550</v>
          </cell>
          <cell r="O38">
            <v>1</v>
          </cell>
          <cell r="P38">
            <v>0.18214936247723132</v>
          </cell>
          <cell r="Q38">
            <v>1072</v>
          </cell>
          <cell r="R38">
            <v>44.36</v>
          </cell>
          <cell r="S38">
            <v>2</v>
          </cell>
        </row>
        <row r="39">
          <cell r="A39">
            <v>12200</v>
          </cell>
          <cell r="B39" t="str">
            <v>17-Sep-2020</v>
          </cell>
          <cell r="C39">
            <v>9900</v>
          </cell>
          <cell r="D39">
            <v>6835</v>
          </cell>
          <cell r="E39">
            <v>342</v>
          </cell>
          <cell r="F39">
            <v>5.2672108424457109</v>
          </cell>
          <cell r="G39">
            <v>5581</v>
          </cell>
          <cell r="H39">
            <v>33.86</v>
          </cell>
          <cell r="I39">
            <v>1.1000000000000001</v>
          </cell>
          <cell r="J39">
            <v>7550</v>
          </cell>
          <cell r="K39">
            <v>-0.5</v>
          </cell>
          <cell r="L39">
            <v>-31.25</v>
          </cell>
          <cell r="M39">
            <v>12200</v>
          </cell>
          <cell r="N39">
            <v>3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A40">
            <v>12100</v>
          </cell>
          <cell r="B40" t="str">
            <v>17-Sep-2020</v>
          </cell>
          <cell r="D40">
            <v>9210</v>
          </cell>
          <cell r="E40">
            <v>311</v>
          </cell>
          <cell r="F40">
            <v>3.4947746937858186</v>
          </cell>
          <cell r="G40">
            <v>15173</v>
          </cell>
          <cell r="H40">
            <v>30.18</v>
          </cell>
          <cell r="I40">
            <v>1.3</v>
          </cell>
          <cell r="K40">
            <v>-0.5</v>
          </cell>
          <cell r="L40">
            <v>-27.777777777777779</v>
          </cell>
          <cell r="M40">
            <v>12100</v>
          </cell>
          <cell r="N40">
            <v>5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>
            <v>12300</v>
          </cell>
          <cell r="B41" t="str">
            <v>17-Sep-2020</v>
          </cell>
          <cell r="C41">
            <v>9850</v>
          </cell>
          <cell r="D41">
            <v>3463</v>
          </cell>
          <cell r="E41">
            <v>104</v>
          </cell>
          <cell r="F41">
            <v>3.0961595713009822</v>
          </cell>
          <cell r="G41">
            <v>2462</v>
          </cell>
          <cell r="H41">
            <v>37.86</v>
          </cell>
          <cell r="I41">
            <v>1.1000000000000001</v>
          </cell>
          <cell r="J41">
            <v>9750</v>
          </cell>
          <cell r="K41">
            <v>-0.45</v>
          </cell>
          <cell r="L41">
            <v>-29.032258064516125</v>
          </cell>
          <cell r="M41">
            <v>12300</v>
          </cell>
          <cell r="N41">
            <v>1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13100</v>
          </cell>
          <cell r="B42" t="str">
            <v>17-Sep-2020</v>
          </cell>
          <cell r="C42">
            <v>10250</v>
          </cell>
          <cell r="D42">
            <v>298</v>
          </cell>
          <cell r="E42">
            <v>27</v>
          </cell>
          <cell r="F42">
            <v>9.9630996309963091</v>
          </cell>
          <cell r="G42">
            <v>42</v>
          </cell>
          <cell r="H42">
            <v>63.7</v>
          </cell>
          <cell r="I42">
            <v>0.6</v>
          </cell>
          <cell r="J42">
            <v>9100</v>
          </cell>
          <cell r="K42">
            <v>-0.25</v>
          </cell>
          <cell r="L42">
            <v>-29.411764705882355</v>
          </cell>
          <cell r="M42">
            <v>13100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A43">
            <v>12600</v>
          </cell>
          <cell r="B43" t="str">
            <v>17-Sep-2020</v>
          </cell>
          <cell r="D43">
            <v>398</v>
          </cell>
          <cell r="E43">
            <v>10</v>
          </cell>
          <cell r="F43">
            <v>2.5773195876288661</v>
          </cell>
          <cell r="G43">
            <v>337</v>
          </cell>
          <cell r="H43">
            <v>47.9</v>
          </cell>
          <cell r="I43">
            <v>0.8</v>
          </cell>
          <cell r="K43">
            <v>-0.34999999999999987</v>
          </cell>
          <cell r="L43">
            <v>-30.434782608695642</v>
          </cell>
          <cell r="M43">
            <v>12600</v>
          </cell>
          <cell r="N43">
            <v>1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>
            <v>12900</v>
          </cell>
          <cell r="B44" t="str">
            <v>17-Sep-2020</v>
          </cell>
          <cell r="D44">
            <v>258</v>
          </cell>
          <cell r="E44">
            <v>10</v>
          </cell>
          <cell r="F44">
            <v>4.032258064516129</v>
          </cell>
          <cell r="G44">
            <v>320</v>
          </cell>
          <cell r="H44">
            <v>57.73</v>
          </cell>
          <cell r="I44">
            <v>0.7</v>
          </cell>
          <cell r="K44">
            <v>-0.25</v>
          </cell>
          <cell r="L44">
            <v>-26.315789473684209</v>
          </cell>
          <cell r="M44">
            <v>12900</v>
          </cell>
          <cell r="N44">
            <v>1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A45">
            <v>12150</v>
          </cell>
          <cell r="B45" t="str">
            <v>17-Sep-2020</v>
          </cell>
          <cell r="D45">
            <v>133</v>
          </cell>
          <cell r="E45">
            <v>9</v>
          </cell>
          <cell r="F45">
            <v>7.258064516129032</v>
          </cell>
          <cell r="G45">
            <v>241</v>
          </cell>
          <cell r="H45">
            <v>32.22</v>
          </cell>
          <cell r="I45">
            <v>1.1000000000000001</v>
          </cell>
          <cell r="K45">
            <v>-0.7</v>
          </cell>
          <cell r="L45">
            <v>-38.888888888888886</v>
          </cell>
          <cell r="M45">
            <v>12150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12350</v>
          </cell>
          <cell r="B46" t="str">
            <v>17-Sep-2020</v>
          </cell>
          <cell r="D46">
            <v>142</v>
          </cell>
          <cell r="E46">
            <v>2</v>
          </cell>
          <cell r="F46">
            <v>1.4285714285714286</v>
          </cell>
          <cell r="G46">
            <v>18</v>
          </cell>
          <cell r="H46">
            <v>40.32</v>
          </cell>
          <cell r="I46">
            <v>1.3</v>
          </cell>
          <cell r="J46">
            <v>11600</v>
          </cell>
          <cell r="K46">
            <v>-0.14999999999999991</v>
          </cell>
          <cell r="L46">
            <v>-10.344827586206891</v>
          </cell>
          <cell r="M46">
            <v>12350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>
            <v>12550</v>
          </cell>
          <cell r="B47" t="str">
            <v>17-Sep-2020</v>
          </cell>
          <cell r="C47">
            <v>8550</v>
          </cell>
          <cell r="D47">
            <v>25</v>
          </cell>
          <cell r="E47">
            <v>1</v>
          </cell>
          <cell r="F47">
            <v>4.166666666666667</v>
          </cell>
          <cell r="G47">
            <v>15</v>
          </cell>
          <cell r="H47">
            <v>46.88</v>
          </cell>
          <cell r="I47">
            <v>1</v>
          </cell>
          <cell r="J47">
            <v>9650</v>
          </cell>
          <cell r="K47">
            <v>-0.10000000000000007</v>
          </cell>
          <cell r="L47">
            <v>-9.0909090909091006</v>
          </cell>
          <cell r="M47">
            <v>12550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A48">
            <v>9350</v>
          </cell>
          <cell r="B48" t="str">
            <v>17-Sep-2020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9350</v>
          </cell>
          <cell r="N48">
            <v>0</v>
          </cell>
          <cell r="O48">
            <v>0</v>
          </cell>
          <cell r="P48">
            <v>0</v>
          </cell>
          <cell r="Q48">
            <v>1070</v>
          </cell>
          <cell r="R48">
            <v>103.52</v>
          </cell>
          <cell r="S48">
            <v>0.75</v>
          </cell>
        </row>
        <row r="49">
          <cell r="A49">
            <v>9550</v>
          </cell>
          <cell r="B49" t="str">
            <v>17-Sep-2020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9550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9600</v>
          </cell>
          <cell r="B50" t="str">
            <v>17-Sep-2020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9600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>
            <v>9650</v>
          </cell>
          <cell r="B51" t="str">
            <v>17-Sep-2020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9650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A52">
            <v>9850</v>
          </cell>
          <cell r="B52" t="str">
            <v>17-Sep-2020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9850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9950</v>
          </cell>
          <cell r="B53" t="str">
            <v>17-Sep-2020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9950</v>
          </cell>
          <cell r="N53">
            <v>4</v>
          </cell>
          <cell r="O53">
            <v>0</v>
          </cell>
          <cell r="P53">
            <v>0</v>
          </cell>
          <cell r="Q53">
            <v>2</v>
          </cell>
          <cell r="R53">
            <v>0</v>
          </cell>
          <cell r="S53">
            <v>0.85</v>
          </cell>
        </row>
        <row r="54">
          <cell r="A54">
            <v>12650</v>
          </cell>
          <cell r="B54" t="str">
            <v>17-Sep-2020</v>
          </cell>
          <cell r="C54">
            <v>11200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11250</v>
          </cell>
          <cell r="K54">
            <v>0</v>
          </cell>
          <cell r="L54">
            <v>0</v>
          </cell>
          <cell r="M54">
            <v>12650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>
            <v>12750</v>
          </cell>
          <cell r="B55" t="str">
            <v>17-Sep-2020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12750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12950</v>
          </cell>
          <cell r="B56" t="str">
            <v>17-Sep-2020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12950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13050</v>
          </cell>
          <cell r="B57" t="str">
            <v>17-Sep-2020</v>
          </cell>
          <cell r="D57">
            <v>16</v>
          </cell>
          <cell r="E57">
            <v>0</v>
          </cell>
          <cell r="F57">
            <v>0</v>
          </cell>
          <cell r="G57">
            <v>2</v>
          </cell>
          <cell r="H57">
            <v>61.99</v>
          </cell>
          <cell r="I57">
            <v>0.6</v>
          </cell>
          <cell r="K57">
            <v>-0.4</v>
          </cell>
          <cell r="L57">
            <v>-40</v>
          </cell>
          <cell r="M57">
            <v>13050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>
            <v>12700</v>
          </cell>
          <cell r="B58" t="str">
            <v>17-Sep-2020</v>
          </cell>
          <cell r="D58">
            <v>548</v>
          </cell>
          <cell r="E58">
            <v>-15</v>
          </cell>
          <cell r="F58">
            <v>-2.6642984014209592</v>
          </cell>
          <cell r="G58">
            <v>224</v>
          </cell>
          <cell r="H58">
            <v>51.29</v>
          </cell>
          <cell r="I58">
            <v>0.75</v>
          </cell>
          <cell r="K58">
            <v>-0.39999999999999991</v>
          </cell>
          <cell r="L58">
            <v>-34.782608695652165</v>
          </cell>
          <cell r="M58">
            <v>12700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>
            <v>12800</v>
          </cell>
          <cell r="B59" t="str">
            <v>17-Sep-2020</v>
          </cell>
          <cell r="D59">
            <v>1446</v>
          </cell>
          <cell r="E59">
            <v>-26</v>
          </cell>
          <cell r="F59">
            <v>-1.7663043478260869</v>
          </cell>
          <cell r="G59">
            <v>277</v>
          </cell>
          <cell r="H59">
            <v>54.57</v>
          </cell>
          <cell r="I59">
            <v>0.7</v>
          </cell>
          <cell r="K59">
            <v>-0.35000000000000009</v>
          </cell>
          <cell r="L59">
            <v>-33.333333333333343</v>
          </cell>
          <cell r="M59">
            <v>12800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>
            <v>12250</v>
          </cell>
          <cell r="B60" t="str">
            <v>17-Sep-2020</v>
          </cell>
          <cell r="C60">
            <v>9150</v>
          </cell>
          <cell r="D60">
            <v>63</v>
          </cell>
          <cell r="E60">
            <v>-40</v>
          </cell>
          <cell r="F60">
            <v>-38.834951456310677</v>
          </cell>
          <cell r="G60">
            <v>150</v>
          </cell>
          <cell r="H60">
            <v>35.78</v>
          </cell>
          <cell r="I60">
            <v>1.1499999999999999</v>
          </cell>
          <cell r="J60">
            <v>10450</v>
          </cell>
          <cell r="K60">
            <v>-0.5</v>
          </cell>
          <cell r="L60">
            <v>-30.303030303030305</v>
          </cell>
          <cell r="M60">
            <v>12250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A61">
            <v>12400</v>
          </cell>
          <cell r="B61" t="str">
            <v>17-Sep-2020</v>
          </cell>
          <cell r="C61">
            <v>10950</v>
          </cell>
          <cell r="D61">
            <v>2188</v>
          </cell>
          <cell r="E61">
            <v>-202</v>
          </cell>
          <cell r="F61">
            <v>-8.451882845188285</v>
          </cell>
          <cell r="G61">
            <v>1769</v>
          </cell>
          <cell r="H61">
            <v>41.49</v>
          </cell>
          <cell r="I61">
            <v>1.05</v>
          </cell>
          <cell r="J61">
            <v>11300</v>
          </cell>
          <cell r="K61">
            <v>-0.39999999999999991</v>
          </cell>
          <cell r="L61">
            <v>-27.586206896551719</v>
          </cell>
          <cell r="M61">
            <v>12400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A62">
            <v>11950</v>
          </cell>
          <cell r="B62" t="str">
            <v>17-Sep-2020</v>
          </cell>
          <cell r="D62">
            <v>1344</v>
          </cell>
          <cell r="E62">
            <v>-291</v>
          </cell>
          <cell r="F62">
            <v>-17.798165137614678</v>
          </cell>
          <cell r="G62">
            <v>6083</v>
          </cell>
          <cell r="H62">
            <v>24.3</v>
          </cell>
          <cell r="I62">
            <v>1.85</v>
          </cell>
          <cell r="K62">
            <v>-0.69999999999999973</v>
          </cell>
          <cell r="L62">
            <v>-27.450980392156858</v>
          </cell>
          <cell r="M62">
            <v>11950</v>
          </cell>
          <cell r="N62">
            <v>6</v>
          </cell>
          <cell r="O62">
            <v>0</v>
          </cell>
          <cell r="P62">
            <v>0</v>
          </cell>
          <cell r="Q62">
            <v>1</v>
          </cell>
          <cell r="R62">
            <v>32.81</v>
          </cell>
          <cell r="S62">
            <v>428.35</v>
          </cell>
        </row>
        <row r="63">
          <cell r="A63">
            <v>12500</v>
          </cell>
          <cell r="B63" t="str">
            <v>17-Sep-2020</v>
          </cell>
          <cell r="C63">
            <v>10300</v>
          </cell>
          <cell r="D63">
            <v>18041</v>
          </cell>
          <cell r="E63">
            <v>-429</v>
          </cell>
          <cell r="F63">
            <v>-2.322685435841906</v>
          </cell>
          <cell r="G63">
            <v>16297</v>
          </cell>
          <cell r="H63">
            <v>44.67</v>
          </cell>
          <cell r="I63">
            <v>0.9</v>
          </cell>
          <cell r="J63">
            <v>11500</v>
          </cell>
          <cell r="K63">
            <v>-0.45000000000000007</v>
          </cell>
          <cell r="L63">
            <v>-33.333333333333336</v>
          </cell>
          <cell r="M63">
            <v>12500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12450</v>
          </cell>
          <cell r="B64" t="str">
            <v>17-Sep-2020</v>
          </cell>
          <cell r="D64">
            <v>59</v>
          </cell>
          <cell r="E64">
            <v>-436</v>
          </cell>
          <cell r="F64">
            <v>-88.080808080808083</v>
          </cell>
          <cell r="G64">
            <v>642</v>
          </cell>
          <cell r="H64">
            <v>43.49</v>
          </cell>
          <cell r="I64">
            <v>1</v>
          </cell>
          <cell r="K64">
            <v>-0.55000000000000004</v>
          </cell>
          <cell r="L64">
            <v>-35.483870967741936</v>
          </cell>
          <cell r="M64">
            <v>12450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12050</v>
          </cell>
          <cell r="B65" t="str">
            <v>17-Sep-2020</v>
          </cell>
          <cell r="D65">
            <v>1175</v>
          </cell>
          <cell r="E65">
            <v>-515</v>
          </cell>
          <cell r="F65">
            <v>-30.473372781065088</v>
          </cell>
          <cell r="G65">
            <v>2693</v>
          </cell>
          <cell r="H65">
            <v>28.09</v>
          </cell>
          <cell r="I65">
            <v>1.45</v>
          </cell>
          <cell r="K65">
            <v>-0.5</v>
          </cell>
          <cell r="L65">
            <v>-25.641025641025649</v>
          </cell>
          <cell r="M65">
            <v>12050</v>
          </cell>
          <cell r="N65">
            <v>2</v>
          </cell>
          <cell r="O65">
            <v>0</v>
          </cell>
          <cell r="P65">
            <v>0</v>
          </cell>
          <cell r="Q65">
            <v>1</v>
          </cell>
          <cell r="R65">
            <v>45.21</v>
          </cell>
          <cell r="S65">
            <v>536.70000000000005</v>
          </cell>
        </row>
        <row r="66">
          <cell r="A66">
            <v>13000</v>
          </cell>
          <cell r="B66" t="str">
            <v>17-Sep-2020</v>
          </cell>
          <cell r="D66">
            <v>5141</v>
          </cell>
          <cell r="E66">
            <v>-530</v>
          </cell>
          <cell r="F66">
            <v>-9.3457943925233646</v>
          </cell>
          <cell r="G66">
            <v>9245</v>
          </cell>
          <cell r="H66">
            <v>61.69</v>
          </cell>
          <cell r="I66">
            <v>0.7</v>
          </cell>
          <cell r="K66">
            <v>-0.20000000000000007</v>
          </cell>
          <cell r="L66">
            <v>-22.222222222222229</v>
          </cell>
          <cell r="M66">
            <v>13000</v>
          </cell>
          <cell r="N66">
            <v>1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9250</v>
          </cell>
          <cell r="B67" t="str">
            <v>17-Sep-2020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9250</v>
          </cell>
          <cell r="N67">
            <v>270</v>
          </cell>
          <cell r="O67">
            <v>-2</v>
          </cell>
          <cell r="P67">
            <v>-0.73529411764705888</v>
          </cell>
          <cell r="Q67">
            <v>2793</v>
          </cell>
          <cell r="R67">
            <v>103.2</v>
          </cell>
          <cell r="S67">
            <v>0.45</v>
          </cell>
        </row>
        <row r="68">
          <cell r="A68">
            <v>12000</v>
          </cell>
          <cell r="B68" t="str">
            <v>17-Sep-2020</v>
          </cell>
          <cell r="C68">
            <v>7400</v>
          </cell>
          <cell r="D68">
            <v>22492</v>
          </cell>
          <cell r="E68">
            <v>-1893</v>
          </cell>
          <cell r="F68">
            <v>-7.7629690383432441</v>
          </cell>
          <cell r="G68">
            <v>52904</v>
          </cell>
          <cell r="H68">
            <v>26.31</v>
          </cell>
          <cell r="I68">
            <v>1.6</v>
          </cell>
          <cell r="J68">
            <v>10800</v>
          </cell>
          <cell r="K68">
            <v>-0.69999999999999973</v>
          </cell>
          <cell r="L68">
            <v>-30.434782608695642</v>
          </cell>
          <cell r="M68">
            <v>12000</v>
          </cell>
          <cell r="N68">
            <v>212</v>
          </cell>
          <cell r="O68">
            <v>-2</v>
          </cell>
          <cell r="P68">
            <v>-0.93457943925233644</v>
          </cell>
          <cell r="Q68">
            <v>52</v>
          </cell>
          <cell r="R68">
            <v>35.049999999999997</v>
          </cell>
          <cell r="S68">
            <v>478.95</v>
          </cell>
        </row>
        <row r="69">
          <cell r="A69">
            <v>9750</v>
          </cell>
          <cell r="B69" t="str">
            <v>17-Sep-2020</v>
          </cell>
          <cell r="D69">
            <v>2</v>
          </cell>
          <cell r="E69">
            <v>1</v>
          </cell>
          <cell r="F69">
            <v>100</v>
          </cell>
          <cell r="G69">
            <v>2</v>
          </cell>
          <cell r="H69">
            <v>0</v>
          </cell>
          <cell r="I69">
            <v>1755.35</v>
          </cell>
          <cell r="K69">
            <v>-6.4000000000000909</v>
          </cell>
          <cell r="L69">
            <v>-0.36327515254718834</v>
          </cell>
          <cell r="M69">
            <v>9750</v>
          </cell>
          <cell r="N69">
            <v>32</v>
          </cell>
          <cell r="O69">
            <v>-7</v>
          </cell>
          <cell r="P69">
            <v>-17.948717948717949</v>
          </cell>
          <cell r="Q69">
            <v>33</v>
          </cell>
          <cell r="R69">
            <v>83.95</v>
          </cell>
          <cell r="S69">
            <v>0.7</v>
          </cell>
        </row>
        <row r="70">
          <cell r="A70">
            <v>10450</v>
          </cell>
          <cell r="B70" t="str">
            <v>17-Sep-2020</v>
          </cell>
          <cell r="C70">
            <v>11150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11000</v>
          </cell>
          <cell r="K70">
            <v>0</v>
          </cell>
          <cell r="L70">
            <v>0</v>
          </cell>
          <cell r="M70">
            <v>10450</v>
          </cell>
          <cell r="N70">
            <v>204</v>
          </cell>
          <cell r="O70">
            <v>-13</v>
          </cell>
          <cell r="P70">
            <v>-5.9907834101382491</v>
          </cell>
          <cell r="Q70">
            <v>68</v>
          </cell>
          <cell r="R70">
            <v>56.05</v>
          </cell>
          <cell r="S70">
            <v>1.35</v>
          </cell>
        </row>
        <row r="71">
          <cell r="A71">
            <v>10100</v>
          </cell>
          <cell r="B71" t="str">
            <v>17-Sep-2020</v>
          </cell>
          <cell r="D71">
            <v>21</v>
          </cell>
          <cell r="E71">
            <v>0</v>
          </cell>
          <cell r="F71">
            <v>0</v>
          </cell>
          <cell r="G71">
            <v>1</v>
          </cell>
          <cell r="H71">
            <v>0</v>
          </cell>
          <cell r="I71">
            <v>1390</v>
          </cell>
          <cell r="K71">
            <v>51.299999999999955</v>
          </cell>
          <cell r="L71">
            <v>3.832075894524535</v>
          </cell>
          <cell r="M71">
            <v>10100</v>
          </cell>
          <cell r="N71">
            <v>1337</v>
          </cell>
          <cell r="O71">
            <v>-89</v>
          </cell>
          <cell r="P71">
            <v>-6.2412342215988783</v>
          </cell>
          <cell r="Q71">
            <v>779</v>
          </cell>
          <cell r="R71">
            <v>71.25</v>
          </cell>
          <cell r="S71">
            <v>1.05</v>
          </cell>
        </row>
        <row r="72">
          <cell r="A72">
            <v>10950</v>
          </cell>
          <cell r="B72" t="str">
            <v>17-Sep-2020</v>
          </cell>
          <cell r="D72">
            <v>5</v>
          </cell>
          <cell r="E72">
            <v>0</v>
          </cell>
          <cell r="F72">
            <v>0</v>
          </cell>
          <cell r="G72">
            <v>1</v>
          </cell>
          <cell r="H72">
            <v>0</v>
          </cell>
          <cell r="I72">
            <v>576.75</v>
          </cell>
          <cell r="K72">
            <v>72.199999999999989</v>
          </cell>
          <cell r="L72">
            <v>14.309780992964024</v>
          </cell>
          <cell r="M72">
            <v>10950</v>
          </cell>
          <cell r="N72">
            <v>2333</v>
          </cell>
          <cell r="O72">
            <v>-89</v>
          </cell>
          <cell r="P72">
            <v>-3.6746490503715936</v>
          </cell>
          <cell r="Q72">
            <v>10358</v>
          </cell>
          <cell r="R72">
            <v>36.1</v>
          </cell>
          <cell r="S72">
            <v>2.95</v>
          </cell>
        </row>
        <row r="73">
          <cell r="A73">
            <v>10650</v>
          </cell>
          <cell r="B73" t="str">
            <v>17-Sep-2020</v>
          </cell>
          <cell r="C73">
            <v>11450</v>
          </cell>
          <cell r="D73">
            <v>3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11100</v>
          </cell>
          <cell r="K73">
            <v>0</v>
          </cell>
          <cell r="L73">
            <v>0</v>
          </cell>
          <cell r="M73">
            <v>10650</v>
          </cell>
          <cell r="N73">
            <v>440</v>
          </cell>
          <cell r="O73">
            <v>-152</v>
          </cell>
          <cell r="P73">
            <v>-25.675675675675677</v>
          </cell>
          <cell r="Q73">
            <v>737</v>
          </cell>
          <cell r="R73">
            <v>47.47</v>
          </cell>
          <cell r="S73">
            <v>1.6</v>
          </cell>
        </row>
        <row r="74">
          <cell r="A74">
            <v>10200</v>
          </cell>
          <cell r="B74" t="str">
            <v>17-Sep-2020</v>
          </cell>
          <cell r="D74">
            <v>11</v>
          </cell>
          <cell r="E74">
            <v>0</v>
          </cell>
          <cell r="F74">
            <v>0</v>
          </cell>
          <cell r="G74">
            <v>2</v>
          </cell>
          <cell r="H74">
            <v>0</v>
          </cell>
          <cell r="I74">
            <v>1269</v>
          </cell>
          <cell r="K74">
            <v>59</v>
          </cell>
          <cell r="L74">
            <v>4.8760330578512399</v>
          </cell>
          <cell r="M74">
            <v>10200</v>
          </cell>
          <cell r="N74">
            <v>1698</v>
          </cell>
          <cell r="O74">
            <v>-211</v>
          </cell>
          <cell r="P74">
            <v>-11.05290728129911</v>
          </cell>
          <cell r="Q74">
            <v>1708</v>
          </cell>
          <cell r="R74">
            <v>66.83</v>
          </cell>
          <cell r="S74">
            <v>1.1499999999999999</v>
          </cell>
        </row>
        <row r="75">
          <cell r="A75">
            <v>10300</v>
          </cell>
          <cell r="B75" t="str">
            <v>17-Sep-2020</v>
          </cell>
          <cell r="D75">
            <v>25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10300</v>
          </cell>
          <cell r="N75">
            <v>5424</v>
          </cell>
          <cell r="O75">
            <v>-250</v>
          </cell>
          <cell r="P75">
            <v>-4.4060627423334511</v>
          </cell>
          <cell r="Q75">
            <v>2767</v>
          </cell>
          <cell r="R75">
            <v>62.08</v>
          </cell>
          <cell r="S75">
            <v>1.1499999999999999</v>
          </cell>
        </row>
        <row r="76">
          <cell r="A76">
            <v>10850</v>
          </cell>
          <cell r="B76" t="str">
            <v>17-Sep-2020</v>
          </cell>
          <cell r="D76">
            <v>3</v>
          </cell>
          <cell r="E76">
            <v>0</v>
          </cell>
          <cell r="F76">
            <v>0</v>
          </cell>
          <cell r="G76">
            <v>2</v>
          </cell>
          <cell r="H76">
            <v>0</v>
          </cell>
          <cell r="I76">
            <v>659.75</v>
          </cell>
          <cell r="K76">
            <v>97.950000000000045</v>
          </cell>
          <cell r="L76">
            <v>17.435030259878971</v>
          </cell>
          <cell r="M76">
            <v>10850</v>
          </cell>
          <cell r="N76">
            <v>1122</v>
          </cell>
          <cell r="O76">
            <v>-520</v>
          </cell>
          <cell r="P76">
            <v>-31.668696711327648</v>
          </cell>
          <cell r="Q76">
            <v>5161</v>
          </cell>
          <cell r="R76">
            <v>40.17</v>
          </cell>
          <cell r="S76">
            <v>2.4</v>
          </cell>
        </row>
        <row r="77">
          <cell r="A77">
            <v>10000</v>
          </cell>
          <cell r="B77" t="str">
            <v>17-Sep-2020</v>
          </cell>
          <cell r="D77">
            <v>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10000</v>
          </cell>
          <cell r="N77">
            <v>9414</v>
          </cell>
          <cell r="O77">
            <v>-537</v>
          </cell>
          <cell r="P77">
            <v>-5.396442568586072</v>
          </cell>
          <cell r="Q77">
            <v>9105</v>
          </cell>
          <cell r="R77">
            <v>75.209999999999994</v>
          </cell>
          <cell r="S77">
            <v>1</v>
          </cell>
        </row>
        <row r="78">
          <cell r="A78">
            <v>10600</v>
          </cell>
          <cell r="B78" t="str">
            <v>17-Sep-2020</v>
          </cell>
          <cell r="D78">
            <v>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10600</v>
          </cell>
          <cell r="N78">
            <v>7230</v>
          </cell>
          <cell r="O78">
            <v>-1310</v>
          </cell>
          <cell r="P78">
            <v>-15.339578454332552</v>
          </cell>
          <cell r="Q78">
            <v>9120</v>
          </cell>
          <cell r="R78">
            <v>49.92</v>
          </cell>
          <cell r="S78">
            <v>1.6</v>
          </cell>
        </row>
        <row r="79">
          <cell r="A79">
            <v>10700</v>
          </cell>
          <cell r="B79" t="str">
            <v>17-Sep-2020</v>
          </cell>
          <cell r="C79">
            <v>8150</v>
          </cell>
          <cell r="D79">
            <v>10</v>
          </cell>
          <cell r="E79">
            <v>2</v>
          </cell>
          <cell r="F79">
            <v>25</v>
          </cell>
          <cell r="G79">
            <v>5</v>
          </cell>
          <cell r="H79">
            <v>0</v>
          </cell>
          <cell r="I79">
            <v>799.45</v>
          </cell>
          <cell r="J79">
            <v>7850</v>
          </cell>
          <cell r="K79">
            <v>65.950000000000045</v>
          </cell>
          <cell r="L79">
            <v>8.9911383776414517</v>
          </cell>
          <cell r="M79">
            <v>10700</v>
          </cell>
          <cell r="N79">
            <v>8714</v>
          </cell>
          <cell r="O79">
            <v>-1973</v>
          </cell>
          <cell r="P79">
            <v>-18.461682417890895</v>
          </cell>
          <cell r="Q79">
            <v>14110</v>
          </cell>
          <cell r="R79">
            <v>45.92</v>
          </cell>
          <cell r="S79">
            <v>1.8</v>
          </cell>
        </row>
        <row r="80">
          <cell r="A80">
            <v>10900</v>
          </cell>
          <cell r="B80" t="str">
            <v>17-Sep-2020</v>
          </cell>
          <cell r="C80">
            <v>9800</v>
          </cell>
          <cell r="D80">
            <v>116</v>
          </cell>
          <cell r="E80">
            <v>-1</v>
          </cell>
          <cell r="F80">
            <v>-0.85470085470085466</v>
          </cell>
          <cell r="G80">
            <v>19</v>
          </cell>
          <cell r="H80">
            <v>0</v>
          </cell>
          <cell r="I80">
            <v>620</v>
          </cell>
          <cell r="J80">
            <v>8250</v>
          </cell>
          <cell r="K80">
            <v>72.799999999999955</v>
          </cell>
          <cell r="L80">
            <v>13.304093567251453</v>
          </cell>
          <cell r="M80">
            <v>10900</v>
          </cell>
          <cell r="N80">
            <v>10689</v>
          </cell>
          <cell r="O80">
            <v>-3382</v>
          </cell>
          <cell r="P80">
            <v>-24.035249804562575</v>
          </cell>
          <cell r="Q80">
            <v>47315</v>
          </cell>
          <cell r="R80">
            <v>38.03</v>
          </cell>
          <cell r="S80">
            <v>2.6</v>
          </cell>
        </row>
        <row r="81">
          <cell r="A81">
            <v>10800</v>
          </cell>
          <cell r="B81" t="str">
            <v>17-Sep-2020</v>
          </cell>
          <cell r="D81">
            <v>18</v>
          </cell>
          <cell r="E81">
            <v>0</v>
          </cell>
          <cell r="F81">
            <v>0</v>
          </cell>
          <cell r="G81">
            <v>2</v>
          </cell>
          <cell r="H81">
            <v>0</v>
          </cell>
          <cell r="I81">
            <v>720</v>
          </cell>
          <cell r="K81">
            <v>65.200000000000045</v>
          </cell>
          <cell r="L81">
            <v>9.9572388515577366</v>
          </cell>
          <cell r="M81">
            <v>10800</v>
          </cell>
          <cell r="N81">
            <v>15001</v>
          </cell>
          <cell r="O81">
            <v>-3816</v>
          </cell>
          <cell r="P81">
            <v>-20.279534463517031</v>
          </cell>
          <cell r="Q81">
            <v>23792</v>
          </cell>
          <cell r="R81">
            <v>42.24</v>
          </cell>
          <cell r="S81">
            <v>2.2000000000000002</v>
          </cell>
        </row>
        <row r="82">
          <cell r="E82">
            <v>-6189</v>
          </cell>
          <cell r="G82">
            <v>2834563</v>
          </cell>
          <cell r="O82">
            <v>63578</v>
          </cell>
          <cell r="Q82">
            <v>2552090</v>
          </cell>
        </row>
      </sheetData>
      <sheetData sheetId="1">
        <row r="1">
          <cell r="A1" t="str">
            <v>Name</v>
          </cell>
          <cell r="B1" t="str">
            <v>Value</v>
          </cell>
        </row>
        <row r="2">
          <cell r="A2" t="str">
            <v>market</v>
          </cell>
          <cell r="B2" t="str">
            <v>Capital Market</v>
          </cell>
        </row>
        <row r="3">
          <cell r="A3" t="str">
            <v>marketStatus</v>
          </cell>
          <cell r="B3" t="str">
            <v>Open</v>
          </cell>
        </row>
        <row r="4">
          <cell r="A4" t="str">
            <v>tradeDate</v>
          </cell>
          <cell r="B4" t="str">
            <v>15-Sep-2020</v>
          </cell>
        </row>
        <row r="5">
          <cell r="A5" t="str">
            <v>index</v>
          </cell>
          <cell r="B5" t="str">
            <v>NIFTY 50</v>
          </cell>
        </row>
        <row r="6">
          <cell r="A6" t="str">
            <v>last</v>
          </cell>
          <cell r="B6">
            <v>11527.7</v>
          </cell>
        </row>
        <row r="7">
          <cell r="A7" t="str">
            <v>variation</v>
          </cell>
          <cell r="B7">
            <v>87.650000000001455</v>
          </cell>
        </row>
        <row r="8">
          <cell r="A8" t="str">
            <v>percentChange</v>
          </cell>
          <cell r="B8">
            <v>0.77</v>
          </cell>
        </row>
        <row r="9">
          <cell r="A9" t="str">
            <v>marketStatusMessage</v>
          </cell>
          <cell r="B9" t="str">
            <v>Normal Market is Open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workbookViewId="0">
      <selection activeCell="E8" sqref="E8"/>
    </sheetView>
  </sheetViews>
  <sheetFormatPr defaultColWidth="0" defaultRowHeight="15" zeroHeight="1" x14ac:dyDescent="0.25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>
      <c r="C5" s="1"/>
      <c r="D5" s="6" t="s">
        <v>0</v>
      </c>
      <c r="E5" s="4" t="s">
        <v>27</v>
      </c>
    </row>
    <row r="6" spans="3:5" x14ac:dyDescent="0.25">
      <c r="D6" s="7" t="s">
        <v>1</v>
      </c>
      <c r="E6" s="28">
        <v>2</v>
      </c>
    </row>
    <row r="7" spans="3:5" x14ac:dyDescent="0.25">
      <c r="D7" s="8" t="s">
        <v>2</v>
      </c>
      <c r="E7" s="5" t="s">
        <v>19</v>
      </c>
    </row>
    <row r="8" spans="3:5" x14ac:dyDescent="0.25"/>
    <row r="9" spans="3:5" x14ac:dyDescent="0.25"/>
    <row r="10" spans="3:5" x14ac:dyDescent="0.25"/>
    <row r="11" spans="3: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showGridLines="0" tabSelected="1" zoomScale="80" zoomScaleNormal="80" workbookViewId="0">
      <selection activeCell="J5" sqref="J5"/>
    </sheetView>
  </sheetViews>
  <sheetFormatPr defaultRowHeight="15" x14ac:dyDescent="0.2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3" ht="18.75" x14ac:dyDescent="0.3">
      <c r="A1" s="27" t="s">
        <v>28</v>
      </c>
    </row>
    <row r="2" spans="1:13" ht="6.75" customHeight="1" x14ac:dyDescent="0.25"/>
    <row r="3" spans="1:13" x14ac:dyDescent="0.25">
      <c r="C3" s="11" t="s">
        <v>3</v>
      </c>
      <c r="D3" s="12" t="s">
        <v>4</v>
      </c>
    </row>
    <row r="4" spans="1:13" x14ac:dyDescent="0.25">
      <c r="C4" s="2" t="s">
        <v>5</v>
      </c>
      <c r="D4" s="13" t="s">
        <v>6</v>
      </c>
      <c r="F4" s="10" t="s">
        <v>12</v>
      </c>
    </row>
    <row r="5" spans="1:13" x14ac:dyDescent="0.25">
      <c r="C5" s="2" t="s">
        <v>8</v>
      </c>
      <c r="D5" s="13">
        <f>'Short Strangle'!D5</f>
        <v>11527.7</v>
      </c>
      <c r="F5" s="17" t="s">
        <v>11</v>
      </c>
      <c r="G5" s="18"/>
      <c r="H5" s="19"/>
    </row>
    <row r="6" spans="1:13" x14ac:dyDescent="0.25">
      <c r="C6" s="2" t="s">
        <v>30</v>
      </c>
      <c r="D6" s="13">
        <v>11500</v>
      </c>
      <c r="F6" s="2" t="s">
        <v>15</v>
      </c>
      <c r="G6" s="9"/>
      <c r="H6" s="20"/>
    </row>
    <row r="7" spans="1:13" x14ac:dyDescent="0.25">
      <c r="C7" s="2" t="s">
        <v>29</v>
      </c>
      <c r="D7" s="13">
        <v>11500</v>
      </c>
      <c r="F7" s="25" t="s">
        <v>16</v>
      </c>
      <c r="G7" s="9"/>
      <c r="H7" s="20"/>
    </row>
    <row r="8" spans="1:13" x14ac:dyDescent="0.25">
      <c r="C8" s="2" t="s">
        <v>20</v>
      </c>
      <c r="D8" s="13">
        <f>VLOOKUP(D6,[1]Sheet2!$A:$M,8,0)</f>
        <v>18.25</v>
      </c>
      <c r="F8" s="2" t="s">
        <v>14</v>
      </c>
      <c r="G8" s="9"/>
      <c r="H8" s="20"/>
    </row>
    <row r="9" spans="1:13" x14ac:dyDescent="0.25">
      <c r="C9" s="2" t="s">
        <v>21</v>
      </c>
      <c r="D9" s="13">
        <f>VLOOKUP(D7,[1]Sheet2!$A:$S,19,0)</f>
        <v>55.35</v>
      </c>
      <c r="F9" s="2" t="s">
        <v>18</v>
      </c>
      <c r="G9" s="9"/>
      <c r="H9" s="20"/>
    </row>
    <row r="10" spans="1:13" x14ac:dyDescent="0.25">
      <c r="C10" s="3" t="s">
        <v>22</v>
      </c>
      <c r="D10" s="14">
        <f>D8+D9</f>
        <v>73.599999999999994</v>
      </c>
      <c r="F10" s="24" t="s">
        <v>13</v>
      </c>
      <c r="G10" s="26"/>
      <c r="H10" s="21" t="s">
        <v>17</v>
      </c>
    </row>
    <row r="11" spans="1:13" x14ac:dyDescent="0.25">
      <c r="C11" s="9"/>
      <c r="D11" s="9"/>
    </row>
    <row r="12" spans="1:13" x14ac:dyDescent="0.25">
      <c r="A12" s="10" t="s">
        <v>9</v>
      </c>
    </row>
    <row r="13" spans="1:13" x14ac:dyDescent="0.25">
      <c r="C13" s="33" t="s">
        <v>10</v>
      </c>
      <c r="D13" s="34" t="s">
        <v>23</v>
      </c>
      <c r="E13" s="34" t="s">
        <v>31</v>
      </c>
      <c r="F13" s="34" t="s">
        <v>24</v>
      </c>
      <c r="G13" s="34" t="s">
        <v>25</v>
      </c>
      <c r="H13" s="34" t="s">
        <v>31</v>
      </c>
      <c r="I13" s="34" t="s">
        <v>26</v>
      </c>
      <c r="J13" s="35" t="s">
        <v>7</v>
      </c>
      <c r="K13" s="15"/>
      <c r="L13" s="1"/>
      <c r="M13" s="22"/>
    </row>
    <row r="14" spans="1:13" x14ac:dyDescent="0.25">
      <c r="C14" s="29">
        <f>C23-900</f>
        <v>10600</v>
      </c>
      <c r="D14" s="16">
        <f>MAX(C14-$D$6,0)</f>
        <v>0</v>
      </c>
      <c r="E14" s="16">
        <f>-$D$8</f>
        <v>-18.25</v>
      </c>
      <c r="F14" s="16">
        <f>E14+D14</f>
        <v>-18.25</v>
      </c>
      <c r="G14" s="16">
        <f>MAX($D$7-C14,0)</f>
        <v>900</v>
      </c>
      <c r="H14" s="16">
        <f>-$D$9</f>
        <v>-55.35</v>
      </c>
      <c r="I14" s="16">
        <f>H14+G14</f>
        <v>844.65</v>
      </c>
      <c r="J14" s="30">
        <f>F14+I14</f>
        <v>826.4</v>
      </c>
      <c r="K14" s="15"/>
    </row>
    <row r="15" spans="1:13" x14ac:dyDescent="0.25">
      <c r="C15" s="29">
        <f>C14+100</f>
        <v>10700</v>
      </c>
      <c r="D15" s="16">
        <f t="shared" ref="D15:D32" si="0">MAX(C15-$D$6,0)</f>
        <v>0</v>
      </c>
      <c r="E15" s="16">
        <f t="shared" ref="E15:E32" si="1">-$D$8</f>
        <v>-18.25</v>
      </c>
      <c r="F15" s="16">
        <f t="shared" ref="F15:F32" si="2">E15+D15</f>
        <v>-18.25</v>
      </c>
      <c r="G15" s="16">
        <f t="shared" ref="G15:G32" si="3">MAX($D$7-C15,0)</f>
        <v>800</v>
      </c>
      <c r="H15" s="16">
        <f t="shared" ref="H15:H32" si="4">-$D$9</f>
        <v>-55.35</v>
      </c>
      <c r="I15" s="16">
        <f t="shared" ref="I15:I32" si="5">H15+G15</f>
        <v>744.65</v>
      </c>
      <c r="J15" s="30">
        <f t="shared" ref="J15:J32" si="6">F15+I15</f>
        <v>726.4</v>
      </c>
      <c r="K15" s="15"/>
    </row>
    <row r="16" spans="1:13" x14ac:dyDescent="0.25">
      <c r="C16" s="29">
        <f t="shared" ref="C16:C22" si="7">C15+100</f>
        <v>10800</v>
      </c>
      <c r="D16" s="16">
        <f t="shared" si="0"/>
        <v>0</v>
      </c>
      <c r="E16" s="16">
        <f t="shared" si="1"/>
        <v>-18.25</v>
      </c>
      <c r="F16" s="16">
        <f t="shared" si="2"/>
        <v>-18.25</v>
      </c>
      <c r="G16" s="16">
        <f t="shared" si="3"/>
        <v>700</v>
      </c>
      <c r="H16" s="16">
        <f t="shared" si="4"/>
        <v>-55.35</v>
      </c>
      <c r="I16" s="16">
        <f t="shared" si="5"/>
        <v>644.65</v>
      </c>
      <c r="J16" s="30">
        <f t="shared" si="6"/>
        <v>626.4</v>
      </c>
      <c r="K16" s="15"/>
    </row>
    <row r="17" spans="3:11" x14ac:dyDescent="0.25">
      <c r="C17" s="29">
        <f t="shared" si="7"/>
        <v>10900</v>
      </c>
      <c r="D17" s="16">
        <f t="shared" si="0"/>
        <v>0</v>
      </c>
      <c r="E17" s="16">
        <f t="shared" si="1"/>
        <v>-18.25</v>
      </c>
      <c r="F17" s="16">
        <f t="shared" si="2"/>
        <v>-18.25</v>
      </c>
      <c r="G17" s="16">
        <f t="shared" si="3"/>
        <v>600</v>
      </c>
      <c r="H17" s="16">
        <f t="shared" si="4"/>
        <v>-55.35</v>
      </c>
      <c r="I17" s="16">
        <f t="shared" si="5"/>
        <v>544.65</v>
      </c>
      <c r="J17" s="30">
        <f t="shared" si="6"/>
        <v>526.4</v>
      </c>
      <c r="K17" s="15"/>
    </row>
    <row r="18" spans="3:11" x14ac:dyDescent="0.25">
      <c r="C18" s="29">
        <f t="shared" si="7"/>
        <v>11000</v>
      </c>
      <c r="D18" s="16">
        <f t="shared" si="0"/>
        <v>0</v>
      </c>
      <c r="E18" s="16">
        <f t="shared" si="1"/>
        <v>-18.25</v>
      </c>
      <c r="F18" s="16">
        <f t="shared" si="2"/>
        <v>-18.25</v>
      </c>
      <c r="G18" s="16">
        <f t="shared" si="3"/>
        <v>500</v>
      </c>
      <c r="H18" s="16">
        <f t="shared" si="4"/>
        <v>-55.35</v>
      </c>
      <c r="I18" s="16">
        <f t="shared" si="5"/>
        <v>444.65</v>
      </c>
      <c r="J18" s="30">
        <f t="shared" si="6"/>
        <v>426.4</v>
      </c>
      <c r="K18" s="15"/>
    </row>
    <row r="19" spans="3:11" x14ac:dyDescent="0.25">
      <c r="C19" s="29">
        <f t="shared" si="7"/>
        <v>11100</v>
      </c>
      <c r="D19" s="16">
        <f t="shared" si="0"/>
        <v>0</v>
      </c>
      <c r="E19" s="16">
        <f t="shared" si="1"/>
        <v>-18.25</v>
      </c>
      <c r="F19" s="16">
        <f t="shared" si="2"/>
        <v>-18.25</v>
      </c>
      <c r="G19" s="16">
        <f t="shared" si="3"/>
        <v>400</v>
      </c>
      <c r="H19" s="16">
        <f t="shared" si="4"/>
        <v>-55.35</v>
      </c>
      <c r="I19" s="16">
        <f t="shared" si="5"/>
        <v>344.65</v>
      </c>
      <c r="J19" s="30">
        <f t="shared" si="6"/>
        <v>326.39999999999998</v>
      </c>
      <c r="K19" s="15"/>
    </row>
    <row r="20" spans="3:11" x14ac:dyDescent="0.25">
      <c r="C20" s="29">
        <f t="shared" si="7"/>
        <v>11200</v>
      </c>
      <c r="D20" s="16">
        <f t="shared" si="0"/>
        <v>0</v>
      </c>
      <c r="E20" s="16">
        <f t="shared" si="1"/>
        <v>-18.25</v>
      </c>
      <c r="F20" s="16">
        <f t="shared" si="2"/>
        <v>-18.25</v>
      </c>
      <c r="G20" s="16">
        <f t="shared" si="3"/>
        <v>300</v>
      </c>
      <c r="H20" s="16">
        <f t="shared" si="4"/>
        <v>-55.35</v>
      </c>
      <c r="I20" s="16">
        <f t="shared" si="5"/>
        <v>244.65</v>
      </c>
      <c r="J20" s="30">
        <f t="shared" si="6"/>
        <v>226.4</v>
      </c>
      <c r="K20" s="15"/>
    </row>
    <row r="21" spans="3:11" x14ac:dyDescent="0.25">
      <c r="C21" s="29">
        <f t="shared" si="7"/>
        <v>11300</v>
      </c>
      <c r="D21" s="16">
        <f t="shared" si="0"/>
        <v>0</v>
      </c>
      <c r="E21" s="16">
        <f t="shared" si="1"/>
        <v>-18.25</v>
      </c>
      <c r="F21" s="16">
        <f t="shared" si="2"/>
        <v>-18.25</v>
      </c>
      <c r="G21" s="16">
        <f t="shared" si="3"/>
        <v>200</v>
      </c>
      <c r="H21" s="16">
        <f t="shared" si="4"/>
        <v>-55.35</v>
      </c>
      <c r="I21" s="16">
        <f t="shared" si="5"/>
        <v>144.65</v>
      </c>
      <c r="J21" s="30">
        <f t="shared" si="6"/>
        <v>126.4</v>
      </c>
      <c r="K21" s="15"/>
    </row>
    <row r="22" spans="3:11" x14ac:dyDescent="0.25">
      <c r="C22" s="29">
        <f>C21+100</f>
        <v>11400</v>
      </c>
      <c r="D22" s="16">
        <f t="shared" si="0"/>
        <v>0</v>
      </c>
      <c r="E22" s="16">
        <f t="shared" si="1"/>
        <v>-18.25</v>
      </c>
      <c r="F22" s="16">
        <f t="shared" si="2"/>
        <v>-18.25</v>
      </c>
      <c r="G22" s="16">
        <f t="shared" si="3"/>
        <v>100</v>
      </c>
      <c r="H22" s="16">
        <f t="shared" si="4"/>
        <v>-55.35</v>
      </c>
      <c r="I22" s="16">
        <f t="shared" si="5"/>
        <v>44.65</v>
      </c>
      <c r="J22" s="30">
        <f t="shared" si="6"/>
        <v>26.4</v>
      </c>
      <c r="K22" s="15"/>
    </row>
    <row r="23" spans="3:11" x14ac:dyDescent="0.25">
      <c r="C23" s="29">
        <f>D6</f>
        <v>11500</v>
      </c>
      <c r="D23" s="16">
        <f t="shared" si="0"/>
        <v>0</v>
      </c>
      <c r="E23" s="16">
        <f t="shared" si="1"/>
        <v>-18.25</v>
      </c>
      <c r="F23" s="16">
        <f t="shared" si="2"/>
        <v>-18.25</v>
      </c>
      <c r="G23" s="16">
        <f t="shared" si="3"/>
        <v>0</v>
      </c>
      <c r="H23" s="16">
        <f t="shared" si="4"/>
        <v>-55.35</v>
      </c>
      <c r="I23" s="16">
        <f t="shared" si="5"/>
        <v>-55.35</v>
      </c>
      <c r="J23" s="30">
        <f t="shared" si="6"/>
        <v>-73.599999999999994</v>
      </c>
      <c r="K23" s="15"/>
    </row>
    <row r="24" spans="3:11" x14ac:dyDescent="0.25">
      <c r="C24" s="29">
        <f>C23+100</f>
        <v>11600</v>
      </c>
      <c r="D24" s="16">
        <f t="shared" si="0"/>
        <v>100</v>
      </c>
      <c r="E24" s="16">
        <f t="shared" si="1"/>
        <v>-18.25</v>
      </c>
      <c r="F24" s="16">
        <f t="shared" si="2"/>
        <v>81.75</v>
      </c>
      <c r="G24" s="16">
        <f t="shared" si="3"/>
        <v>0</v>
      </c>
      <c r="H24" s="16">
        <f t="shared" si="4"/>
        <v>-55.35</v>
      </c>
      <c r="I24" s="16">
        <f t="shared" si="5"/>
        <v>-55.35</v>
      </c>
      <c r="J24" s="30">
        <f t="shared" si="6"/>
        <v>26.4</v>
      </c>
      <c r="K24" s="15"/>
    </row>
    <row r="25" spans="3:11" x14ac:dyDescent="0.25">
      <c r="C25" s="29">
        <f t="shared" ref="C25:C32" si="8">C24+100</f>
        <v>11700</v>
      </c>
      <c r="D25" s="16">
        <f t="shared" si="0"/>
        <v>200</v>
      </c>
      <c r="E25" s="16">
        <f t="shared" si="1"/>
        <v>-18.25</v>
      </c>
      <c r="F25" s="16">
        <f t="shared" si="2"/>
        <v>181.75</v>
      </c>
      <c r="G25" s="16">
        <f t="shared" si="3"/>
        <v>0</v>
      </c>
      <c r="H25" s="16">
        <f t="shared" si="4"/>
        <v>-55.35</v>
      </c>
      <c r="I25" s="16">
        <f t="shared" si="5"/>
        <v>-55.35</v>
      </c>
      <c r="J25" s="30">
        <f t="shared" si="6"/>
        <v>126.4</v>
      </c>
      <c r="K25" s="15"/>
    </row>
    <row r="26" spans="3:11" x14ac:dyDescent="0.25">
      <c r="C26" s="29">
        <f t="shared" si="8"/>
        <v>11800</v>
      </c>
      <c r="D26" s="16">
        <f t="shared" si="0"/>
        <v>300</v>
      </c>
      <c r="E26" s="16">
        <f t="shared" si="1"/>
        <v>-18.25</v>
      </c>
      <c r="F26" s="16">
        <f t="shared" si="2"/>
        <v>281.75</v>
      </c>
      <c r="G26" s="16">
        <f t="shared" si="3"/>
        <v>0</v>
      </c>
      <c r="H26" s="16">
        <f t="shared" si="4"/>
        <v>-55.35</v>
      </c>
      <c r="I26" s="16">
        <f t="shared" si="5"/>
        <v>-55.35</v>
      </c>
      <c r="J26" s="30">
        <f t="shared" si="6"/>
        <v>226.4</v>
      </c>
      <c r="K26" s="15"/>
    </row>
    <row r="27" spans="3:11" x14ac:dyDescent="0.25">
      <c r="C27" s="29">
        <f t="shared" si="8"/>
        <v>11900</v>
      </c>
      <c r="D27" s="16">
        <f t="shared" si="0"/>
        <v>400</v>
      </c>
      <c r="E27" s="16">
        <f t="shared" si="1"/>
        <v>-18.25</v>
      </c>
      <c r="F27" s="16">
        <f t="shared" si="2"/>
        <v>381.75</v>
      </c>
      <c r="G27" s="16">
        <f t="shared" si="3"/>
        <v>0</v>
      </c>
      <c r="H27" s="16">
        <f t="shared" si="4"/>
        <v>-55.35</v>
      </c>
      <c r="I27" s="16">
        <f t="shared" si="5"/>
        <v>-55.35</v>
      </c>
      <c r="J27" s="30">
        <f t="shared" si="6"/>
        <v>326.39999999999998</v>
      </c>
      <c r="K27" s="15"/>
    </row>
    <row r="28" spans="3:11" x14ac:dyDescent="0.25">
      <c r="C28" s="29">
        <f t="shared" si="8"/>
        <v>12000</v>
      </c>
      <c r="D28" s="16">
        <f t="shared" si="0"/>
        <v>500</v>
      </c>
      <c r="E28" s="16">
        <f t="shared" si="1"/>
        <v>-18.25</v>
      </c>
      <c r="F28" s="16">
        <f t="shared" si="2"/>
        <v>481.75</v>
      </c>
      <c r="G28" s="16">
        <f t="shared" si="3"/>
        <v>0</v>
      </c>
      <c r="H28" s="16">
        <f t="shared" si="4"/>
        <v>-55.35</v>
      </c>
      <c r="I28" s="16">
        <f t="shared" si="5"/>
        <v>-55.35</v>
      </c>
      <c r="J28" s="30">
        <f t="shared" si="6"/>
        <v>426.4</v>
      </c>
      <c r="K28" s="15"/>
    </row>
    <row r="29" spans="3:11" x14ac:dyDescent="0.25">
      <c r="C29" s="29">
        <f t="shared" si="8"/>
        <v>12100</v>
      </c>
      <c r="D29" s="16">
        <f t="shared" si="0"/>
        <v>600</v>
      </c>
      <c r="E29" s="16">
        <f t="shared" si="1"/>
        <v>-18.25</v>
      </c>
      <c r="F29" s="16">
        <f t="shared" si="2"/>
        <v>581.75</v>
      </c>
      <c r="G29" s="16">
        <f t="shared" si="3"/>
        <v>0</v>
      </c>
      <c r="H29" s="16">
        <f t="shared" si="4"/>
        <v>-55.35</v>
      </c>
      <c r="I29" s="16">
        <f t="shared" si="5"/>
        <v>-55.35</v>
      </c>
      <c r="J29" s="30">
        <f t="shared" si="6"/>
        <v>526.4</v>
      </c>
      <c r="K29" s="15"/>
    </row>
    <row r="30" spans="3:11" x14ac:dyDescent="0.25">
      <c r="C30" s="29">
        <f t="shared" si="8"/>
        <v>12200</v>
      </c>
      <c r="D30" s="16">
        <f t="shared" si="0"/>
        <v>700</v>
      </c>
      <c r="E30" s="16">
        <f t="shared" si="1"/>
        <v>-18.25</v>
      </c>
      <c r="F30" s="16">
        <f t="shared" si="2"/>
        <v>681.75</v>
      </c>
      <c r="G30" s="16">
        <f t="shared" si="3"/>
        <v>0</v>
      </c>
      <c r="H30" s="16">
        <f t="shared" si="4"/>
        <v>-55.35</v>
      </c>
      <c r="I30" s="16">
        <f t="shared" si="5"/>
        <v>-55.35</v>
      </c>
      <c r="J30" s="30">
        <f t="shared" si="6"/>
        <v>626.4</v>
      </c>
    </row>
    <row r="31" spans="3:11" x14ac:dyDescent="0.25">
      <c r="C31" s="29">
        <f t="shared" si="8"/>
        <v>12300</v>
      </c>
      <c r="D31" s="16">
        <f t="shared" si="0"/>
        <v>800</v>
      </c>
      <c r="E31" s="16">
        <f t="shared" si="1"/>
        <v>-18.25</v>
      </c>
      <c r="F31" s="16">
        <f t="shared" si="2"/>
        <v>781.75</v>
      </c>
      <c r="G31" s="16">
        <f t="shared" si="3"/>
        <v>0</v>
      </c>
      <c r="H31" s="16">
        <f t="shared" si="4"/>
        <v>-55.35</v>
      </c>
      <c r="I31" s="16">
        <f t="shared" si="5"/>
        <v>-55.35</v>
      </c>
      <c r="J31" s="30">
        <f t="shared" si="6"/>
        <v>726.4</v>
      </c>
    </row>
    <row r="32" spans="3:11" x14ac:dyDescent="0.25">
      <c r="C32" s="29">
        <f t="shared" si="8"/>
        <v>12400</v>
      </c>
      <c r="D32" s="31">
        <f t="shared" si="0"/>
        <v>900</v>
      </c>
      <c r="E32" s="31">
        <f t="shared" si="1"/>
        <v>-18.25</v>
      </c>
      <c r="F32" s="31">
        <f t="shared" si="2"/>
        <v>881.75</v>
      </c>
      <c r="G32" s="31">
        <f t="shared" si="3"/>
        <v>0</v>
      </c>
      <c r="H32" s="31">
        <f t="shared" si="4"/>
        <v>-55.35</v>
      </c>
      <c r="I32" s="31">
        <f t="shared" si="5"/>
        <v>-55.35</v>
      </c>
      <c r="J32" s="32">
        <f t="shared" si="6"/>
        <v>826.4</v>
      </c>
    </row>
    <row r="33" spans="3:10" x14ac:dyDescent="0.25">
      <c r="C33" s="16"/>
      <c r="D33" s="16"/>
      <c r="E33" s="16"/>
      <c r="F33" s="16"/>
      <c r="G33" s="16"/>
      <c r="H33" s="16"/>
      <c r="I33" s="16"/>
      <c r="J33" s="16"/>
    </row>
    <row r="34" spans="3:10" x14ac:dyDescent="0.25">
      <c r="C34" s="16"/>
      <c r="D34" s="16"/>
      <c r="E34" s="16"/>
      <c r="F34" s="16"/>
      <c r="G34" s="16"/>
      <c r="H34" s="16"/>
      <c r="I34" s="16"/>
      <c r="J34" s="16"/>
    </row>
    <row r="35" spans="3:10" x14ac:dyDescent="0.25">
      <c r="C35" s="9"/>
      <c r="D35" s="9"/>
      <c r="E35" s="9"/>
    </row>
    <row r="36" spans="3:10" x14ac:dyDescent="0.25">
      <c r="C36" s="9"/>
      <c r="D36" s="9"/>
      <c r="E36" s="9"/>
    </row>
    <row r="37" spans="3:10" x14ac:dyDescent="0.25">
      <c r="C37" s="9"/>
      <c r="D37" s="9"/>
      <c r="E37" s="9"/>
    </row>
    <row r="38" spans="3:10" x14ac:dyDescent="0.25">
      <c r="C38" s="23"/>
      <c r="D38" s="23"/>
      <c r="E38" s="9"/>
    </row>
    <row r="39" spans="3:10" x14ac:dyDescent="0.25">
      <c r="C39" s="23"/>
      <c r="D39" s="23"/>
      <c r="E39" s="9"/>
    </row>
    <row r="40" spans="3:10" x14ac:dyDescent="0.25">
      <c r="C40" s="23"/>
      <c r="D40" s="23"/>
      <c r="E40" s="9"/>
    </row>
    <row r="41" spans="3:10" x14ac:dyDescent="0.25">
      <c r="C41" s="23"/>
      <c r="D41" s="23"/>
      <c r="E4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showGridLines="0" zoomScale="80" zoomScaleNormal="80" workbookViewId="0">
      <selection activeCell="J9" sqref="J9"/>
    </sheetView>
  </sheetViews>
  <sheetFormatPr defaultRowHeight="15" x14ac:dyDescent="0.2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3" ht="18.75" x14ac:dyDescent="0.3">
      <c r="A1" s="27" t="s">
        <v>28</v>
      </c>
    </row>
    <row r="2" spans="1:13" ht="6.75" customHeight="1" x14ac:dyDescent="0.25"/>
    <row r="3" spans="1:13" x14ac:dyDescent="0.25">
      <c r="C3" s="11" t="s">
        <v>3</v>
      </c>
      <c r="D3" s="12" t="s">
        <v>4</v>
      </c>
    </row>
    <row r="4" spans="1:13" x14ac:dyDescent="0.25">
      <c r="C4" s="2" t="s">
        <v>5</v>
      </c>
      <c r="D4" s="13" t="s">
        <v>6</v>
      </c>
      <c r="F4" s="10" t="s">
        <v>12</v>
      </c>
    </row>
    <row r="5" spans="1:13" x14ac:dyDescent="0.25">
      <c r="C5" s="2" t="s">
        <v>35</v>
      </c>
      <c r="D5" s="13">
        <f>VLOOKUP(C5,[1]Sheet3!$A$1:$B$10,2,0)</f>
        <v>11527.7</v>
      </c>
      <c r="F5" s="17" t="s">
        <v>11</v>
      </c>
      <c r="G5" s="18"/>
      <c r="H5" s="19"/>
    </row>
    <row r="6" spans="1:13" x14ac:dyDescent="0.25">
      <c r="C6" s="2" t="s">
        <v>32</v>
      </c>
      <c r="D6" s="13">
        <v>11600</v>
      </c>
      <c r="F6" s="2" t="s">
        <v>15</v>
      </c>
      <c r="G6" s="9"/>
      <c r="H6" s="20"/>
    </row>
    <row r="7" spans="1:13" x14ac:dyDescent="0.25">
      <c r="C7" s="2" t="s">
        <v>33</v>
      </c>
      <c r="D7" s="13">
        <v>11400</v>
      </c>
      <c r="F7" s="25" t="s">
        <v>16</v>
      </c>
      <c r="G7" s="9"/>
      <c r="H7" s="20"/>
    </row>
    <row r="8" spans="1:13" x14ac:dyDescent="0.25">
      <c r="C8" s="2" t="s">
        <v>20</v>
      </c>
      <c r="D8" s="13">
        <f>VLOOKUP(D6,[1]Sheet2!$A:$M,8,0)</f>
        <v>17.37</v>
      </c>
      <c r="F8" s="2" t="s">
        <v>14</v>
      </c>
      <c r="G8" s="9"/>
      <c r="H8" s="20"/>
    </row>
    <row r="9" spans="1:13" x14ac:dyDescent="0.25">
      <c r="C9" s="2" t="s">
        <v>21</v>
      </c>
      <c r="D9" s="13">
        <f>VLOOKUP(D7,[1]Sheet2!$A:$S,19,0)</f>
        <v>27.6</v>
      </c>
      <c r="F9" s="2" t="s">
        <v>18</v>
      </c>
      <c r="G9" s="9"/>
      <c r="H9" s="20"/>
    </row>
    <row r="10" spans="1:13" x14ac:dyDescent="0.25">
      <c r="C10" s="3" t="s">
        <v>34</v>
      </c>
      <c r="D10" s="14">
        <f>D8+D9</f>
        <v>44.97</v>
      </c>
      <c r="F10" s="24" t="s">
        <v>13</v>
      </c>
      <c r="G10" s="26"/>
      <c r="H10" s="21" t="s">
        <v>17</v>
      </c>
    </row>
    <row r="11" spans="1:13" x14ac:dyDescent="0.25">
      <c r="C11" s="9"/>
      <c r="D11" s="9"/>
    </row>
    <row r="12" spans="1:13" x14ac:dyDescent="0.25">
      <c r="A12" s="10" t="s">
        <v>9</v>
      </c>
    </row>
    <row r="13" spans="1:13" x14ac:dyDescent="0.25">
      <c r="C13" s="33" t="s">
        <v>10</v>
      </c>
      <c r="D13" s="34" t="s">
        <v>23</v>
      </c>
      <c r="E13" s="34" t="s">
        <v>31</v>
      </c>
      <c r="F13" s="34" t="s">
        <v>24</v>
      </c>
      <c r="G13" s="34" t="s">
        <v>25</v>
      </c>
      <c r="H13" s="34" t="s">
        <v>31</v>
      </c>
      <c r="I13" s="34" t="s">
        <v>26</v>
      </c>
      <c r="J13" s="35" t="s">
        <v>7</v>
      </c>
      <c r="K13" s="15"/>
      <c r="L13" s="1"/>
      <c r="M13" s="22"/>
    </row>
    <row r="14" spans="1:13" x14ac:dyDescent="0.25">
      <c r="C14" s="29">
        <f>C23-900</f>
        <v>10500</v>
      </c>
      <c r="D14" s="16">
        <f>MAX(C14-$D$6,0)</f>
        <v>0</v>
      </c>
      <c r="E14" s="16">
        <f>$D$8</f>
        <v>17.37</v>
      </c>
      <c r="F14" s="16">
        <f>E14-D14</f>
        <v>17.37</v>
      </c>
      <c r="G14" s="16">
        <f>MAX($D$7-C14,0)</f>
        <v>900</v>
      </c>
      <c r="H14" s="16">
        <f>$D$9</f>
        <v>27.6</v>
      </c>
      <c r="I14" s="16">
        <f>H14-G14</f>
        <v>-872.4</v>
      </c>
      <c r="J14" s="30">
        <f>F14+I14</f>
        <v>-855.03</v>
      </c>
      <c r="K14" s="15"/>
    </row>
    <row r="15" spans="1:13" x14ac:dyDescent="0.25">
      <c r="C15" s="29">
        <f t="shared" ref="C15:C22" si="0">C24-900</f>
        <v>10600</v>
      </c>
      <c r="D15" s="16">
        <f t="shared" ref="D15:D32" si="1">MAX(C15-$D$6,0)</f>
        <v>0</v>
      </c>
      <c r="E15" s="16">
        <f t="shared" ref="E15:E32" si="2">$D$8</f>
        <v>17.37</v>
      </c>
      <c r="F15" s="16">
        <f t="shared" ref="F15:F32" si="3">E15-D15</f>
        <v>17.37</v>
      </c>
      <c r="G15" s="16">
        <f t="shared" ref="G15:G32" si="4">MAX($D$7-C15,0)</f>
        <v>800</v>
      </c>
      <c r="H15" s="16">
        <f t="shared" ref="H15:H32" si="5">$D$9</f>
        <v>27.6</v>
      </c>
      <c r="I15" s="16">
        <f t="shared" ref="I15:I32" si="6">H15-G15</f>
        <v>-772.4</v>
      </c>
      <c r="J15" s="30">
        <f t="shared" ref="J15:J32" si="7">F15+I15</f>
        <v>-755.03</v>
      </c>
      <c r="K15" s="15"/>
    </row>
    <row r="16" spans="1:13" x14ac:dyDescent="0.25">
      <c r="C16" s="29">
        <f t="shared" si="0"/>
        <v>10700</v>
      </c>
      <c r="D16" s="16">
        <f t="shared" si="1"/>
        <v>0</v>
      </c>
      <c r="E16" s="16">
        <f t="shared" si="2"/>
        <v>17.37</v>
      </c>
      <c r="F16" s="16">
        <f t="shared" si="3"/>
        <v>17.37</v>
      </c>
      <c r="G16" s="16">
        <f t="shared" si="4"/>
        <v>700</v>
      </c>
      <c r="H16" s="16">
        <f t="shared" si="5"/>
        <v>27.6</v>
      </c>
      <c r="I16" s="16">
        <f t="shared" si="6"/>
        <v>-672.4</v>
      </c>
      <c r="J16" s="30">
        <f t="shared" si="7"/>
        <v>-655.03</v>
      </c>
      <c r="K16" s="15"/>
    </row>
    <row r="17" spans="3:11" x14ac:dyDescent="0.25">
      <c r="C17" s="29">
        <f t="shared" si="0"/>
        <v>10800</v>
      </c>
      <c r="D17" s="16">
        <f t="shared" si="1"/>
        <v>0</v>
      </c>
      <c r="E17" s="16">
        <f t="shared" si="2"/>
        <v>17.37</v>
      </c>
      <c r="F17" s="16">
        <f t="shared" si="3"/>
        <v>17.37</v>
      </c>
      <c r="G17" s="16">
        <f t="shared" si="4"/>
        <v>600</v>
      </c>
      <c r="H17" s="16">
        <f t="shared" si="5"/>
        <v>27.6</v>
      </c>
      <c r="I17" s="16">
        <f t="shared" si="6"/>
        <v>-572.4</v>
      </c>
      <c r="J17" s="30">
        <f t="shared" si="7"/>
        <v>-555.03</v>
      </c>
      <c r="K17" s="15"/>
    </row>
    <row r="18" spans="3:11" x14ac:dyDescent="0.25">
      <c r="C18" s="29">
        <f t="shared" si="0"/>
        <v>10900</v>
      </c>
      <c r="D18" s="16">
        <f t="shared" si="1"/>
        <v>0</v>
      </c>
      <c r="E18" s="16">
        <f t="shared" si="2"/>
        <v>17.37</v>
      </c>
      <c r="F18" s="16">
        <f t="shared" si="3"/>
        <v>17.37</v>
      </c>
      <c r="G18" s="16">
        <f t="shared" si="4"/>
        <v>500</v>
      </c>
      <c r="H18" s="16">
        <f t="shared" si="5"/>
        <v>27.6</v>
      </c>
      <c r="I18" s="16">
        <f t="shared" si="6"/>
        <v>-472.4</v>
      </c>
      <c r="J18" s="30">
        <f t="shared" si="7"/>
        <v>-455.03</v>
      </c>
      <c r="K18" s="15"/>
    </row>
    <row r="19" spans="3:11" x14ac:dyDescent="0.25">
      <c r="C19" s="29">
        <f t="shared" si="0"/>
        <v>11000</v>
      </c>
      <c r="D19" s="16">
        <f t="shared" si="1"/>
        <v>0</v>
      </c>
      <c r="E19" s="16">
        <f t="shared" si="2"/>
        <v>17.37</v>
      </c>
      <c r="F19" s="16">
        <f t="shared" si="3"/>
        <v>17.37</v>
      </c>
      <c r="G19" s="16">
        <f t="shared" si="4"/>
        <v>400</v>
      </c>
      <c r="H19" s="16">
        <f t="shared" si="5"/>
        <v>27.6</v>
      </c>
      <c r="I19" s="16">
        <f t="shared" si="6"/>
        <v>-372.4</v>
      </c>
      <c r="J19" s="30">
        <f t="shared" si="7"/>
        <v>-355.03</v>
      </c>
      <c r="K19" s="15"/>
    </row>
    <row r="20" spans="3:11" x14ac:dyDescent="0.25">
      <c r="C20" s="29">
        <f t="shared" si="0"/>
        <v>11100</v>
      </c>
      <c r="D20" s="16">
        <f t="shared" si="1"/>
        <v>0</v>
      </c>
      <c r="E20" s="16">
        <f t="shared" si="2"/>
        <v>17.37</v>
      </c>
      <c r="F20" s="16">
        <f t="shared" si="3"/>
        <v>17.37</v>
      </c>
      <c r="G20" s="16">
        <f t="shared" si="4"/>
        <v>300</v>
      </c>
      <c r="H20" s="16">
        <f t="shared" si="5"/>
        <v>27.6</v>
      </c>
      <c r="I20" s="16">
        <f t="shared" si="6"/>
        <v>-272.39999999999998</v>
      </c>
      <c r="J20" s="30">
        <f t="shared" si="7"/>
        <v>-255.02999999999997</v>
      </c>
      <c r="K20" s="15"/>
    </row>
    <row r="21" spans="3:11" x14ac:dyDescent="0.25">
      <c r="C21" s="29">
        <f t="shared" si="0"/>
        <v>11200</v>
      </c>
      <c r="D21" s="16">
        <f t="shared" si="1"/>
        <v>0</v>
      </c>
      <c r="E21" s="16">
        <f t="shared" si="2"/>
        <v>17.37</v>
      </c>
      <c r="F21" s="16">
        <f t="shared" si="3"/>
        <v>17.37</v>
      </c>
      <c r="G21" s="16">
        <f t="shared" si="4"/>
        <v>200</v>
      </c>
      <c r="H21" s="16">
        <f t="shared" si="5"/>
        <v>27.6</v>
      </c>
      <c r="I21" s="16">
        <f t="shared" si="6"/>
        <v>-172.4</v>
      </c>
      <c r="J21" s="30">
        <f t="shared" si="7"/>
        <v>-155.03</v>
      </c>
      <c r="K21" s="15"/>
    </row>
    <row r="22" spans="3:11" x14ac:dyDescent="0.25">
      <c r="C22" s="29">
        <f t="shared" si="0"/>
        <v>11300</v>
      </c>
      <c r="D22" s="16">
        <f t="shared" si="1"/>
        <v>0</v>
      </c>
      <c r="E22" s="16">
        <f t="shared" si="2"/>
        <v>17.37</v>
      </c>
      <c r="F22" s="16">
        <f t="shared" si="3"/>
        <v>17.37</v>
      </c>
      <c r="G22" s="16">
        <f t="shared" si="4"/>
        <v>100</v>
      </c>
      <c r="H22" s="16">
        <f t="shared" si="5"/>
        <v>27.6</v>
      </c>
      <c r="I22" s="16">
        <f t="shared" si="6"/>
        <v>-72.400000000000006</v>
      </c>
      <c r="J22" s="30">
        <f t="shared" si="7"/>
        <v>-55.03</v>
      </c>
      <c r="K22" s="15"/>
    </row>
    <row r="23" spans="3:11" x14ac:dyDescent="0.25">
      <c r="C23" s="29">
        <f>D7</f>
        <v>11400</v>
      </c>
      <c r="D23" s="16">
        <f t="shared" si="1"/>
        <v>0</v>
      </c>
      <c r="E23" s="16">
        <f t="shared" si="2"/>
        <v>17.37</v>
      </c>
      <c r="F23" s="16">
        <f t="shared" si="3"/>
        <v>17.37</v>
      </c>
      <c r="G23" s="16">
        <f t="shared" si="4"/>
        <v>0</v>
      </c>
      <c r="H23" s="16">
        <f t="shared" si="5"/>
        <v>27.6</v>
      </c>
      <c r="I23" s="16">
        <f t="shared" si="6"/>
        <v>27.6</v>
      </c>
      <c r="J23" s="30">
        <f t="shared" si="7"/>
        <v>44.97</v>
      </c>
      <c r="K23" s="15"/>
    </row>
    <row r="24" spans="3:11" x14ac:dyDescent="0.25">
      <c r="C24" s="29">
        <f>C23+100</f>
        <v>11500</v>
      </c>
      <c r="D24" s="16">
        <f t="shared" si="1"/>
        <v>0</v>
      </c>
      <c r="E24" s="16">
        <f t="shared" si="2"/>
        <v>17.37</v>
      </c>
      <c r="F24" s="16">
        <f t="shared" si="3"/>
        <v>17.37</v>
      </c>
      <c r="G24" s="16">
        <f t="shared" si="4"/>
        <v>0</v>
      </c>
      <c r="H24" s="16">
        <f t="shared" si="5"/>
        <v>27.6</v>
      </c>
      <c r="I24" s="16">
        <f t="shared" si="6"/>
        <v>27.6</v>
      </c>
      <c r="J24" s="30">
        <f t="shared" si="7"/>
        <v>44.97</v>
      </c>
      <c r="K24" s="15"/>
    </row>
    <row r="25" spans="3:11" x14ac:dyDescent="0.25">
      <c r="C25" s="29">
        <f t="shared" ref="C25:C32" si="8">C24+100</f>
        <v>11600</v>
      </c>
      <c r="D25" s="16">
        <f t="shared" si="1"/>
        <v>0</v>
      </c>
      <c r="E25" s="16">
        <f t="shared" si="2"/>
        <v>17.37</v>
      </c>
      <c r="F25" s="16">
        <f t="shared" si="3"/>
        <v>17.37</v>
      </c>
      <c r="G25" s="16">
        <f t="shared" si="4"/>
        <v>0</v>
      </c>
      <c r="H25" s="16">
        <f t="shared" si="5"/>
        <v>27.6</v>
      </c>
      <c r="I25" s="16">
        <f t="shared" si="6"/>
        <v>27.6</v>
      </c>
      <c r="J25" s="30">
        <f t="shared" si="7"/>
        <v>44.97</v>
      </c>
      <c r="K25" s="15"/>
    </row>
    <row r="26" spans="3:11" x14ac:dyDescent="0.25">
      <c r="C26" s="29">
        <f t="shared" si="8"/>
        <v>11700</v>
      </c>
      <c r="D26" s="16">
        <f t="shared" si="1"/>
        <v>100</v>
      </c>
      <c r="E26" s="16">
        <f t="shared" si="2"/>
        <v>17.37</v>
      </c>
      <c r="F26" s="16">
        <f t="shared" si="3"/>
        <v>-82.63</v>
      </c>
      <c r="G26" s="16">
        <f t="shared" si="4"/>
        <v>0</v>
      </c>
      <c r="H26" s="16">
        <f t="shared" si="5"/>
        <v>27.6</v>
      </c>
      <c r="I26" s="16">
        <f t="shared" si="6"/>
        <v>27.6</v>
      </c>
      <c r="J26" s="30">
        <f t="shared" si="7"/>
        <v>-55.029999999999994</v>
      </c>
      <c r="K26" s="15"/>
    </row>
    <row r="27" spans="3:11" x14ac:dyDescent="0.25">
      <c r="C27" s="29">
        <f t="shared" si="8"/>
        <v>11800</v>
      </c>
      <c r="D27" s="16">
        <f t="shared" si="1"/>
        <v>200</v>
      </c>
      <c r="E27" s="16">
        <f t="shared" si="2"/>
        <v>17.37</v>
      </c>
      <c r="F27" s="16">
        <f t="shared" si="3"/>
        <v>-182.63</v>
      </c>
      <c r="G27" s="16">
        <f t="shared" si="4"/>
        <v>0</v>
      </c>
      <c r="H27" s="16">
        <f t="shared" si="5"/>
        <v>27.6</v>
      </c>
      <c r="I27" s="16">
        <f t="shared" si="6"/>
        <v>27.6</v>
      </c>
      <c r="J27" s="30">
        <f t="shared" si="7"/>
        <v>-155.03</v>
      </c>
      <c r="K27" s="15"/>
    </row>
    <row r="28" spans="3:11" x14ac:dyDescent="0.25">
      <c r="C28" s="29">
        <f t="shared" si="8"/>
        <v>11900</v>
      </c>
      <c r="D28" s="16">
        <f t="shared" si="1"/>
        <v>300</v>
      </c>
      <c r="E28" s="16">
        <f t="shared" si="2"/>
        <v>17.37</v>
      </c>
      <c r="F28" s="16">
        <f t="shared" si="3"/>
        <v>-282.63</v>
      </c>
      <c r="G28" s="16">
        <f t="shared" si="4"/>
        <v>0</v>
      </c>
      <c r="H28" s="16">
        <f t="shared" si="5"/>
        <v>27.6</v>
      </c>
      <c r="I28" s="16">
        <f t="shared" si="6"/>
        <v>27.6</v>
      </c>
      <c r="J28" s="30">
        <f t="shared" si="7"/>
        <v>-255.03</v>
      </c>
      <c r="K28" s="15"/>
    </row>
    <row r="29" spans="3:11" x14ac:dyDescent="0.25">
      <c r="C29" s="29">
        <f t="shared" si="8"/>
        <v>12000</v>
      </c>
      <c r="D29" s="16">
        <f t="shared" si="1"/>
        <v>400</v>
      </c>
      <c r="E29" s="16">
        <f t="shared" si="2"/>
        <v>17.37</v>
      </c>
      <c r="F29" s="16">
        <f t="shared" si="3"/>
        <v>-382.63</v>
      </c>
      <c r="G29" s="16">
        <f t="shared" si="4"/>
        <v>0</v>
      </c>
      <c r="H29" s="16">
        <f t="shared" si="5"/>
        <v>27.6</v>
      </c>
      <c r="I29" s="16">
        <f t="shared" si="6"/>
        <v>27.6</v>
      </c>
      <c r="J29" s="30">
        <f t="shared" si="7"/>
        <v>-355.03</v>
      </c>
      <c r="K29" s="15"/>
    </row>
    <row r="30" spans="3:11" x14ac:dyDescent="0.25">
      <c r="C30" s="29">
        <f t="shared" si="8"/>
        <v>12100</v>
      </c>
      <c r="D30" s="16">
        <f t="shared" si="1"/>
        <v>500</v>
      </c>
      <c r="E30" s="16">
        <f t="shared" si="2"/>
        <v>17.37</v>
      </c>
      <c r="F30" s="16">
        <f t="shared" si="3"/>
        <v>-482.63</v>
      </c>
      <c r="G30" s="16">
        <f t="shared" si="4"/>
        <v>0</v>
      </c>
      <c r="H30" s="16">
        <f t="shared" si="5"/>
        <v>27.6</v>
      </c>
      <c r="I30" s="16">
        <f t="shared" si="6"/>
        <v>27.6</v>
      </c>
      <c r="J30" s="30">
        <f t="shared" si="7"/>
        <v>-455.03</v>
      </c>
    </row>
    <row r="31" spans="3:11" x14ac:dyDescent="0.25">
      <c r="C31" s="29">
        <f t="shared" si="8"/>
        <v>12200</v>
      </c>
      <c r="D31" s="16">
        <f t="shared" si="1"/>
        <v>600</v>
      </c>
      <c r="E31" s="16">
        <f t="shared" si="2"/>
        <v>17.37</v>
      </c>
      <c r="F31" s="16">
        <f t="shared" si="3"/>
        <v>-582.63</v>
      </c>
      <c r="G31" s="16">
        <f t="shared" si="4"/>
        <v>0</v>
      </c>
      <c r="H31" s="16">
        <f t="shared" si="5"/>
        <v>27.6</v>
      </c>
      <c r="I31" s="16">
        <f t="shared" si="6"/>
        <v>27.6</v>
      </c>
      <c r="J31" s="30">
        <f t="shared" si="7"/>
        <v>-555.03</v>
      </c>
    </row>
    <row r="32" spans="3:11" x14ac:dyDescent="0.25">
      <c r="C32" s="29">
        <f t="shared" si="8"/>
        <v>12300</v>
      </c>
      <c r="D32" s="31">
        <f t="shared" si="1"/>
        <v>700</v>
      </c>
      <c r="E32" s="31">
        <f t="shared" si="2"/>
        <v>17.37</v>
      </c>
      <c r="F32" s="31">
        <f t="shared" si="3"/>
        <v>-682.63</v>
      </c>
      <c r="G32" s="31">
        <f t="shared" si="4"/>
        <v>0</v>
      </c>
      <c r="H32" s="31">
        <f t="shared" si="5"/>
        <v>27.6</v>
      </c>
      <c r="I32" s="31">
        <f t="shared" si="6"/>
        <v>27.6</v>
      </c>
      <c r="J32" s="32">
        <f t="shared" si="7"/>
        <v>-655.03</v>
      </c>
    </row>
    <row r="33" spans="3:10" x14ac:dyDescent="0.25">
      <c r="C33" s="16"/>
      <c r="D33" s="16"/>
      <c r="E33" s="16"/>
      <c r="F33" s="16"/>
      <c r="G33" s="16"/>
      <c r="H33" s="16"/>
      <c r="I33" s="16"/>
      <c r="J33" s="16"/>
    </row>
    <row r="34" spans="3:10" x14ac:dyDescent="0.25">
      <c r="C34" s="16"/>
      <c r="D34" s="16"/>
      <c r="E34" s="16"/>
      <c r="F34" s="16"/>
      <c r="G34" s="16"/>
      <c r="H34" s="16"/>
      <c r="I34" s="16"/>
      <c r="J34" s="16"/>
    </row>
    <row r="35" spans="3:10" x14ac:dyDescent="0.25">
      <c r="C35" s="9"/>
      <c r="D35" s="9"/>
      <c r="E35" s="9"/>
    </row>
    <row r="36" spans="3:10" x14ac:dyDescent="0.25">
      <c r="C36" s="9"/>
      <c r="D36" s="9"/>
      <c r="E36" s="9"/>
    </row>
    <row r="37" spans="3:10" x14ac:dyDescent="0.25">
      <c r="C37" s="9"/>
      <c r="D37" s="9"/>
      <c r="E37" s="9"/>
    </row>
    <row r="38" spans="3:10" x14ac:dyDescent="0.25">
      <c r="C38" s="23"/>
      <c r="D38" s="23"/>
      <c r="E38" s="9"/>
    </row>
    <row r="39" spans="3:10" x14ac:dyDescent="0.25">
      <c r="C39" s="23"/>
      <c r="D39" s="23"/>
      <c r="E39" s="9"/>
    </row>
    <row r="40" spans="3:10" x14ac:dyDescent="0.25">
      <c r="C40" s="23"/>
      <c r="D40" s="23"/>
      <c r="E40" s="9"/>
    </row>
    <row r="41" spans="3:10" x14ac:dyDescent="0.25">
      <c r="C41" s="23"/>
      <c r="D41" s="23"/>
      <c r="E41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10:J16"/>
  <sheetViews>
    <sheetView workbookViewId="0">
      <selection activeCell="J10" sqref="J10"/>
    </sheetView>
  </sheetViews>
  <sheetFormatPr defaultRowHeight="15" x14ac:dyDescent="0.25"/>
  <sheetData>
    <row r="10" spans="10:10" x14ac:dyDescent="0.25">
      <c r="J10">
        <f>56+49</f>
        <v>105</v>
      </c>
    </row>
    <row r="11" spans="10:10" x14ac:dyDescent="0.25">
      <c r="J11">
        <f>5921-109</f>
        <v>5812</v>
      </c>
    </row>
    <row r="16" spans="10:10" x14ac:dyDescent="0.25">
      <c r="J16" s="36">
        <f>105/5921</f>
        <v>1.7733490964364128E-2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Long Strangle</vt:lpstr>
      <vt:lpstr>Short Strangle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2020-09-15T09:30:37Z</dcterms:modified>
</cp:coreProperties>
</file>