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97" windowHeight="13487" tabRatio="845"/>
  </bookViews>
  <sheets>
    <sheet name="BED Sadj" sheetId="1" r:id="rId1"/>
    <sheet name="Unempl Data" sheetId="2" r:id="rId2"/>
    <sheet name="Predicted Series Sadj" sheetId="3" r:id="rId3"/>
    <sheet name="Figures1&amp;2" sheetId="4" r:id="rId4"/>
  </sheets>
  <calcPr calcId="144525" concurrentCalc="0"/>
</workbook>
</file>

<file path=xl/comments1.xml><?xml version="1.0" encoding="utf-8"?>
<comments xmlns="http://schemas.openxmlformats.org/spreadsheetml/2006/main">
  <authors>
    <author>Alan Finkelstein Shapiro</author>
  </authors>
  <commentList>
    <comment ref="H2" authorId="0">
      <text>
        <r>
          <rPr>
            <sz val="9"/>
            <color indexed="81"/>
            <rFont val="宋体"/>
            <charset val="134"/>
          </rPr>
          <t xml:space="preserve">JC_Rate starting in Q3 1992 corresponds to Gross Job Gains from BED, with one decimal place</t>
        </r>
      </text>
    </comment>
    <comment ref="I2" authorId="0">
      <text>
        <r>
          <rPr>
            <sz val="9"/>
            <color indexed="81"/>
            <rFont val="宋体"/>
            <charset val="134"/>
          </rPr>
          <t xml:space="preserve">JD_Rate starting in Q3 1992 corresponds to Gross Job Gains from BED, with one decimal place</t>
        </r>
      </text>
    </comment>
  </commentList>
</comments>
</file>

<file path=xl/comments2.xml><?xml version="1.0" encoding="utf-8"?>
<comments xmlns="http://schemas.openxmlformats.org/spreadsheetml/2006/main">
  <authors>
    <author>Alan Finkelstein Shapiro</author>
  </authors>
  <commentList>
    <comment ref="C1" authorId="0">
      <text>
        <r>
          <rPr>
            <sz val="9"/>
            <color indexed="81"/>
            <rFont val="宋体"/>
            <charset val="134"/>
          </rPr>
          <t xml:space="preserve">Computed from UI Claims excel spreadsheet, Monthly Data-UI, CPS, CES, Column S (Separation Rate)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Computed from UI Claims excel spreadsheet, Monthly Data-UI, CPS, CES, Column F (lt)</t>
        </r>
      </text>
    </comment>
  </commentList>
</comments>
</file>

<file path=xl/sharedStrings.xml><?xml version="1.0" encoding="utf-8"?>
<sst xmlns="http://schemas.openxmlformats.org/spreadsheetml/2006/main" count="172">
  <si>
    <t>PRIVATE SECTOR</t>
  </si>
  <si>
    <t>Adjusted (-7.5%)</t>
  </si>
  <si>
    <t>CPS, Quarterly</t>
  </si>
  <si>
    <t>Actual (DFH)</t>
  </si>
  <si>
    <t>Baseline</t>
  </si>
  <si>
    <t>YR_QTR</t>
  </si>
  <si>
    <t>YEAR</t>
  </si>
  <si>
    <t>BCYC</t>
  </si>
  <si>
    <t>EXPAND_RATE</t>
  </si>
  <si>
    <t>CONTRACT_RATE</t>
  </si>
  <si>
    <t>OPEN_RATE</t>
  </si>
  <si>
    <t>CLOSE_RATE</t>
  </si>
  <si>
    <t>JC_Rate</t>
  </si>
  <si>
    <t>JD_Rate</t>
  </si>
  <si>
    <t>Net</t>
  </si>
  <si>
    <t>H_Rate</t>
  </si>
  <si>
    <t>Unemp Rate</t>
  </si>
  <si>
    <t>BED-JC</t>
  </si>
  <si>
    <t>BED-JD</t>
  </si>
  <si>
    <t>Net-BED</t>
  </si>
  <si>
    <t>Hires</t>
  </si>
  <si>
    <t>Seps</t>
  </si>
  <si>
    <t>Quits</t>
  </si>
  <si>
    <t>Layoffs</t>
  </si>
  <si>
    <t>Hires_cs</t>
  </si>
  <si>
    <t>Seps_cs</t>
  </si>
  <si>
    <t>Quits_cs</t>
  </si>
  <si>
    <t>Layoffs_cs</t>
  </si>
  <si>
    <t>CPS Chg UR</t>
  </si>
  <si>
    <t>Job Reallocation (JC+JD)</t>
  </si>
  <si>
    <t>yrqtr</t>
  </si>
  <si>
    <t>B-Cyc</t>
  </si>
  <si>
    <t>CPS_Inflow_sum</t>
  </si>
  <si>
    <t>UI_Inflow_sum</t>
  </si>
  <si>
    <t>Corr(JD,)</t>
  </si>
  <si>
    <t>yr_qtr</t>
  </si>
  <si>
    <t>year</t>
  </si>
  <si>
    <t>date</t>
  </si>
  <si>
    <t>H_PANEL</t>
  </si>
  <si>
    <t>S_PANEL</t>
  </si>
  <si>
    <t>Q_PANEL</t>
  </si>
  <si>
    <t>L_PANEL</t>
  </si>
  <si>
    <t>OS_PANEL</t>
  </si>
  <si>
    <t>V_PANEL</t>
  </si>
  <si>
    <t>H_POOL</t>
  </si>
  <si>
    <t>S_POOL</t>
  </si>
  <si>
    <t>Q_POOL</t>
  </si>
  <si>
    <t>L_POOL</t>
  </si>
  <si>
    <t>OS_POOL</t>
  </si>
  <si>
    <t>V_POOL</t>
  </si>
  <si>
    <t>H_BASE</t>
  </si>
  <si>
    <t>S_BASE</t>
  </si>
  <si>
    <t>Q_BASE</t>
  </si>
  <si>
    <t>L_BASE</t>
  </si>
  <si>
    <t>OS_BASE</t>
  </si>
  <si>
    <t>V_BASE</t>
  </si>
  <si>
    <t>H_FLEX</t>
  </si>
  <si>
    <t>S_FLEX</t>
  </si>
  <si>
    <t>Q_FLEX</t>
  </si>
  <si>
    <t>L_FLEX</t>
  </si>
  <si>
    <t>OS_FLEX</t>
  </si>
  <si>
    <t>V_FLEX</t>
  </si>
  <si>
    <t>Scale_H_slope</t>
  </si>
  <si>
    <t>H_BS+PAN</t>
  </si>
  <si>
    <t>S_BS+PAN</t>
  </si>
  <si>
    <t>Q_BS+PAN</t>
  </si>
  <si>
    <t>L_BS+PAN</t>
  </si>
  <si>
    <t>OS_BS+PAN</t>
  </si>
  <si>
    <t>V_BS+PAN</t>
  </si>
  <si>
    <t>MSEs</t>
  </si>
  <si>
    <t>Worker Reallocation (H+S)</t>
  </si>
  <si>
    <t>Churning (H-JC+S-JD)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</si>
  <si>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</si>
  <si>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</si>
  <si>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</si>
  <si>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</si>
  <si>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</si>
  <si>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</si>
  <si>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</si>
  <si>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</si>
  <si>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</si>
  <si>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</si>
  <si>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</si>
  <si>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</si>
  <si>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</si>
  <si>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</si>
  <si>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</si>
  <si>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</si>
  <si>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</si>
  <si>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</si>
  <si>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</si>
  <si>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</si>
  <si>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</si>
  <si>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</si>
  <si>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</si>
  <si>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</si>
  <si>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</si>
  <si>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</si>
  <si>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</si>
  <si>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</si>
  <si>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</si>
  <si>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</si>
  <si>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</si>
  <si>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</si>
  <si>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</si>
  <si>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</si>
  <si>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</si>
  <si>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</si>
  <si>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</si>
  <si>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</si>
  <si>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</si>
  <si>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</si>
  <si>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</si>
  <si>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</si>
  <si>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</si>
  <si>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</si>
  <si>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</si>
  <si>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</si>
  <si>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</si>
  <si>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</si>
  <si>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</si>
  <si>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</si>
  <si>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</si>
  <si>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</si>
  <si>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</si>
  <si>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</si>
  <si>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</si>
  <si>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</si>
  <si>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</si>
  <si>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</si>
  <si>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</si>
  <si>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</si>
  <si>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</si>
  <si>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</si>
  <si>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</si>
  <si>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</si>
  <si>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</si>
  <si>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</si>
  <si>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</si>
  <si>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</si>
  <si>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</si>
  <si>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</si>
  <si>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</si>
  <si>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</si>
  <si>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</si>
  <si>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</si>
  <si>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</si>
  <si>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</si>
  <si>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</si>
  <si>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</si>
  <si>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</si>
  <si>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</si>
  <si>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</si>
  <si>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</si>
  <si>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</si>
  <si>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</si>
  <si>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</si>
  <si>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</si>
  <si>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</si>
  <si>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</si>
  <si>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</si>
  <si>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</si>
  <si>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</si>
  <si>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</si>
  <si>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</si>
  <si>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</si>
  <si>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</si>
  <si>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</si>
  <si>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BED-JOLTS Combined Series, Backcasting Exercise, Baseline Specification</t>
  </si>
  <si>
    <t>Hires, Vacancies, Job Creation</t>
  </si>
  <si>
    <t>PRIVATE</t>
  </si>
  <si>
    <t>Quits, Layoffs, and Job Destruction</t>
  </si>
</sst>
</file>

<file path=xl/styles.xml><?xml version="1.0" encoding="utf-8"?>
<styleSheet xmlns="http://schemas.openxmlformats.org/spreadsheetml/2006/main">
  <numFmts count="11">
    <numFmt numFmtId="176" formatCode="0.00000000000000000"/>
    <numFmt numFmtId="177" formatCode="#,##0.0"/>
    <numFmt numFmtId="178" formatCode="#0.0"/>
    <numFmt numFmtId="179" formatCode="#,##0.000000000"/>
    <numFmt numFmtId="180" formatCode="0.000000000"/>
    <numFmt numFmtId="181" formatCode="0.0000"/>
    <numFmt numFmtId="182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83" formatCode="_ * #,##0_ ;_ * \-#,##0_ ;_ * &quot;-&quot;_ ;_ @_ "/>
  </numFmts>
  <fonts count="42">
    <font>
      <sz val="10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indexed="8"/>
      <name val="Calibri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sz val="10"/>
      <color indexed="8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indexed="56"/>
      <name val="Calibri"/>
      <charset val="134"/>
    </font>
    <font>
      <b/>
      <sz val="18"/>
      <color theme="3"/>
      <name val="Calibri"/>
      <charset val="134"/>
      <scheme val="minor"/>
    </font>
    <font>
      <sz val="11"/>
      <color indexed="9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indexed="60"/>
      <name val="Calibri"/>
      <charset val="134"/>
    </font>
    <font>
      <sz val="11"/>
      <color theme="1"/>
      <name val="Calibri"/>
      <charset val="134"/>
      <scheme val="minor"/>
    </font>
    <font>
      <sz val="11"/>
      <color indexed="10"/>
      <name val="Calibri"/>
      <charset val="134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indexed="23"/>
      <name val="Calibri"/>
      <charset val="134"/>
    </font>
    <font>
      <b/>
      <sz val="18"/>
      <color indexed="56"/>
      <name val="Cambria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indexed="52"/>
      <name val="Calibri"/>
      <charset val="134"/>
    </font>
    <font>
      <b/>
      <sz val="13"/>
      <color theme="3"/>
      <name val="Calibri"/>
      <charset val="134"/>
      <scheme val="minor"/>
    </font>
    <font>
      <b/>
      <sz val="13"/>
      <color indexed="56"/>
      <name val="Calibri"/>
      <charset val="134"/>
    </font>
    <font>
      <sz val="11"/>
      <color rgb="FF3F3F76"/>
      <name val="Calibri"/>
      <charset val="0"/>
      <scheme val="minor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1"/>
      <color indexed="9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11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8">
    <xf numFmtId="0" fontId="0" fillId="0" borderId="0"/>
    <xf numFmtId="0" fontId="3" fillId="0" borderId="13" applyNumberFormat="0" applyFill="0" applyAlignment="0" applyProtection="0"/>
    <xf numFmtId="0" fontId="40" fillId="48" borderId="17" applyNumberFormat="0" applyAlignment="0" applyProtection="0"/>
    <xf numFmtId="0" fontId="2" fillId="30" borderId="11" applyNumberFormat="0" applyFont="0" applyAlignment="0" applyProtection="0"/>
    <xf numFmtId="0" fontId="0" fillId="30" borderId="11" applyNumberFormat="0" applyFont="0" applyAlignment="0" applyProtection="0"/>
    <xf numFmtId="0" fontId="11" fillId="0" borderId="0"/>
    <xf numFmtId="0" fontId="2" fillId="0" borderId="0"/>
    <xf numFmtId="0" fontId="11" fillId="0" borderId="0"/>
    <xf numFmtId="0" fontId="11" fillId="0" borderId="0"/>
    <xf numFmtId="0" fontId="11" fillId="0" borderId="0"/>
    <xf numFmtId="0" fontId="2" fillId="0" borderId="0"/>
    <xf numFmtId="0" fontId="0" fillId="0" borderId="0"/>
    <xf numFmtId="0" fontId="27" fillId="39" borderId="0" applyNumberFormat="0" applyBorder="0" applyAlignment="0" applyProtection="0"/>
    <xf numFmtId="0" fontId="2" fillId="0" borderId="0"/>
    <xf numFmtId="0" fontId="14" fillId="26" borderId="0" applyNumberFormat="0" applyBorder="0" applyAlignment="0" applyProtection="0">
      <alignment vertical="center"/>
    </xf>
    <xf numFmtId="0" fontId="38" fillId="23" borderId="16" applyNumberFormat="0" applyAlignment="0" applyProtection="0"/>
    <xf numFmtId="0" fontId="32" fillId="0" borderId="12" applyNumberFormat="0" applyFill="0" applyAlignment="0" applyProtection="0"/>
    <xf numFmtId="9" fontId="18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5" fillId="0" borderId="14" applyNumberFormat="0" applyFill="0" applyAlignment="0" applyProtection="0"/>
    <xf numFmtId="0" fontId="34" fillId="22" borderId="0" applyNumberFormat="0" applyBorder="0" applyAlignment="0" applyProtection="0"/>
    <xf numFmtId="0" fontId="27" fillId="55" borderId="0" applyNumberFormat="0" applyBorder="0" applyAlignment="0" applyProtection="0"/>
    <xf numFmtId="0" fontId="10" fillId="51" borderId="0" applyNumberFormat="0" applyBorder="0" applyAlignment="0" applyProtection="0"/>
    <xf numFmtId="43" fontId="2" fillId="0" borderId="0" applyFont="0" applyFill="0" applyBorder="0" applyAlignment="0" applyProtection="0"/>
    <xf numFmtId="0" fontId="14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6" fillId="46" borderId="15" applyNumberFormat="0" applyAlignment="0" applyProtection="0"/>
    <xf numFmtId="0" fontId="11" fillId="0" borderId="0"/>
    <xf numFmtId="0" fontId="37" fillId="48" borderId="16" applyNumberFormat="0" applyAlignment="0" applyProtection="0"/>
    <xf numFmtId="0" fontId="27" fillId="24" borderId="0" applyNumberFormat="0" applyBorder="0" applyAlignment="0" applyProtection="0"/>
    <xf numFmtId="0" fontId="10" fillId="16" borderId="0" applyNumberFormat="0" applyBorder="0" applyAlignment="0" applyProtection="0"/>
    <xf numFmtId="0" fontId="11" fillId="0" borderId="0"/>
    <xf numFmtId="0" fontId="27" fillId="44" borderId="0" applyNumberFormat="0" applyBorder="0" applyAlignment="0" applyProtection="0"/>
    <xf numFmtId="0" fontId="10" fillId="32" borderId="0" applyNumberFormat="0" applyBorder="0" applyAlignment="0" applyProtection="0"/>
    <xf numFmtId="0" fontId="23" fillId="0" borderId="0" applyNumberFormat="0" applyFill="0" applyBorder="0" applyAlignment="0" applyProtection="0"/>
    <xf numFmtId="42" fontId="18" fillId="0" borderId="0" applyFont="0" applyFill="0" applyBorder="0" applyAlignment="0" applyProtection="0">
      <alignment vertical="center"/>
    </xf>
    <xf numFmtId="0" fontId="27" fillId="11" borderId="0" applyNumberFormat="0" applyBorder="0" applyAlignment="0" applyProtection="0"/>
    <xf numFmtId="0" fontId="14" fillId="3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10" fillId="52" borderId="0" applyNumberFormat="0" applyBorder="0" applyAlignment="0" applyProtection="0"/>
    <xf numFmtId="0" fontId="10" fillId="32" borderId="0" applyNumberFormat="0" applyBorder="0" applyAlignment="0" applyProtection="0"/>
    <xf numFmtId="0" fontId="10" fillId="55" borderId="0" applyNumberFormat="0" applyBorder="0" applyAlignment="0" applyProtection="0"/>
    <xf numFmtId="0" fontId="10" fillId="41" borderId="0" applyNumberFormat="0" applyBorder="0" applyAlignment="0" applyProtection="0"/>
    <xf numFmtId="0" fontId="10" fillId="27" borderId="0" applyNumberFormat="0" applyBorder="0" applyAlignment="0" applyProtection="0"/>
    <xf numFmtId="0" fontId="27" fillId="31" borderId="0" applyNumberFormat="0" applyBorder="0" applyAlignment="0" applyProtection="0"/>
    <xf numFmtId="0" fontId="30" fillId="0" borderId="10" applyNumberFormat="0" applyFill="0" applyAlignment="0" applyProtection="0"/>
    <xf numFmtId="0" fontId="10" fillId="37" borderId="0" applyNumberFormat="0" applyBorder="0" applyAlignment="0" applyProtection="0"/>
    <xf numFmtId="0" fontId="27" fillId="24" borderId="0" applyNumberFormat="0" applyBorder="0" applyAlignment="0" applyProtection="0"/>
    <xf numFmtId="0" fontId="27" fillId="23" borderId="0" applyNumberFormat="0" applyBorder="0" applyAlignment="0" applyProtection="0"/>
    <xf numFmtId="0" fontId="27" fillId="44" borderId="0" applyNumberFormat="0" applyBorder="0" applyAlignment="0" applyProtection="0"/>
    <xf numFmtId="0" fontId="27" fillId="22" borderId="0" applyNumberFormat="0" applyBorder="0" applyAlignment="0" applyProtection="0"/>
    <xf numFmtId="0" fontId="17" fillId="2" borderId="0" applyNumberFormat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11" fillId="0" borderId="0"/>
    <xf numFmtId="0" fontId="27" fillId="18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27" fillId="45" borderId="0" applyNumberFormat="0" applyBorder="0" applyAlignment="0" applyProtection="0"/>
    <xf numFmtId="0" fontId="26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/>
    <xf numFmtId="0" fontId="14" fillId="7" borderId="0" applyNumberFormat="0" applyBorder="0" applyAlignment="0" applyProtection="0">
      <alignment vertical="center"/>
    </xf>
    <xf numFmtId="0" fontId="11" fillId="0" borderId="0"/>
    <xf numFmtId="0" fontId="14" fillId="2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11" fillId="0" borderId="0"/>
    <xf numFmtId="0" fontId="12" fillId="47" borderId="0" applyNumberFormat="0" applyBorder="0" applyAlignment="0" applyProtection="0">
      <alignment vertical="center"/>
    </xf>
    <xf numFmtId="0" fontId="11" fillId="0" borderId="0"/>
    <xf numFmtId="0" fontId="12" fillId="1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1" fillId="0" borderId="0"/>
    <xf numFmtId="183" fontId="18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0" borderId="0" applyNumberFormat="0" applyFill="0" applyBorder="0" applyAlignment="0" applyProtection="0"/>
    <xf numFmtId="0" fontId="10" fillId="11" borderId="0" applyNumberFormat="0" applyBorder="0" applyAlignment="0" applyProtection="0"/>
    <xf numFmtId="44" fontId="18" fillId="0" borderId="0" applyFont="0" applyFill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41" fillId="18" borderId="0" applyNumberFormat="0" applyBorder="0" applyAlignment="0" applyProtection="0"/>
    <xf numFmtId="0" fontId="18" fillId="10" borderId="5" applyNumberFormat="0" applyFont="0" applyAlignment="0" applyProtection="0">
      <alignment vertical="center"/>
    </xf>
    <xf numFmtId="0" fontId="33" fillId="40" borderId="4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5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/>
    <xf numFmtId="0" fontId="10" fillId="5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/>
    <xf numFmtId="0" fontId="31" fillId="0" borderId="3" applyNumberFormat="0" applyFill="0" applyAlignment="0" applyProtection="0">
      <alignment vertical="center"/>
    </xf>
    <xf numFmtId="182" fontId="18" fillId="0" borderId="0" applyFont="0" applyFill="0" applyBorder="0" applyAlignment="0" applyProtection="0">
      <alignment vertical="center"/>
    </xf>
    <xf numFmtId="0" fontId="7" fillId="4" borderId="1" applyNumberFormat="0" applyAlignment="0" applyProtection="0">
      <alignment vertical="center"/>
    </xf>
  </cellStyleXfs>
  <cellXfs count="3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applyBorder="1"/>
    <xf numFmtId="0" fontId="2" fillId="0" borderId="0" xfId="0" applyFont="1"/>
    <xf numFmtId="0" fontId="0" fillId="3" borderId="0" xfId="0" applyFill="1"/>
    <xf numFmtId="4" fontId="0" fillId="0" borderId="0" xfId="0" applyNumberFormat="1"/>
    <xf numFmtId="0" fontId="0" fillId="0" borderId="0" xfId="11"/>
    <xf numFmtId="0" fontId="3" fillId="0" borderId="0" xfId="0" applyFont="1"/>
    <xf numFmtId="180" fontId="0" fillId="0" borderId="0" xfId="0" applyNumberFormat="1"/>
    <xf numFmtId="180" fontId="0" fillId="0" borderId="0" xfId="0" applyNumberFormat="1" applyBorder="1"/>
    <xf numFmtId="179" fontId="0" fillId="0" borderId="0" xfId="0" applyNumberFormat="1" applyAlignment="1"/>
    <xf numFmtId="180" fontId="2" fillId="0" borderId="0" xfId="0" applyNumberFormat="1" applyFont="1" applyBorder="1"/>
    <xf numFmtId="179" fontId="4" fillId="0" borderId="0" xfId="79" applyNumberFormat="1" applyFont="1"/>
    <xf numFmtId="180" fontId="2" fillId="0" borderId="0" xfId="13" applyNumberFormat="1" applyBorder="1"/>
    <xf numFmtId="179" fontId="2" fillId="0" borderId="0" xfId="13" applyNumberFormat="1" applyAlignment="1"/>
    <xf numFmtId="2" fontId="0" fillId="0" borderId="0" xfId="0" applyNumberFormat="1" applyBorder="1"/>
    <xf numFmtId="2" fontId="0" fillId="0" borderId="0" xfId="0" applyNumberFormat="1" applyFill="1" applyBorder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8" fontId="5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Fill="1" applyAlignment="1">
      <alignment horizontal="center"/>
    </xf>
    <xf numFmtId="181" fontId="0" fillId="0" borderId="0" xfId="0" applyNumberFormat="1"/>
    <xf numFmtId="176" fontId="0" fillId="0" borderId="0" xfId="0" applyNumberFormat="1"/>
    <xf numFmtId="178" fontId="5" fillId="0" borderId="0" xfId="0" applyNumberFormat="1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4" fontId="0" fillId="0" borderId="0" xfId="0" applyNumberFormat="1" applyFill="1" applyBorder="1" applyAlignment="1">
      <alignment horizontal="center"/>
    </xf>
    <xf numFmtId="178" fontId="5" fillId="0" borderId="0" xfId="0" applyNumberFormat="1" applyFont="1" applyAlignment="1">
      <alignment horizontal="right"/>
    </xf>
    <xf numFmtId="2" fontId="0" fillId="0" borderId="0" xfId="0" applyNumberFormat="1" applyFill="1" applyBorder="1" applyAlignment="1">
      <alignment horizontal="center"/>
    </xf>
    <xf numFmtId="4" fontId="0" fillId="0" borderId="0" xfId="0" applyNumberFormat="1" applyFill="1" applyAlignment="1">
      <alignment horizontal="right"/>
    </xf>
  </cellXfs>
  <cellStyles count="108">
    <cellStyle name="Normal" xfId="0" builtinId="0"/>
    <cellStyle name="Total 2" xfId="1"/>
    <cellStyle name="Output 2" xfId="2"/>
    <cellStyle name="Note 3" xfId="3"/>
    <cellStyle name="Note 2" xfId="4"/>
    <cellStyle name="Normal 7 2" xfId="5"/>
    <cellStyle name="Normal 7" xfId="6"/>
    <cellStyle name="Normal 6 2" xfId="7"/>
    <cellStyle name="Normal 6" xfId="8"/>
    <cellStyle name="Normal 5 2" xfId="9"/>
    <cellStyle name="Normal 2 2 2" xfId="10"/>
    <cellStyle name="Normal 2 2" xfId="11"/>
    <cellStyle name="20% - Accent1 2" xfId="12"/>
    <cellStyle name="Normal 2" xfId="13"/>
    <cellStyle name="60% - Accent4" xfId="14" builtinId="44"/>
    <cellStyle name="Input 2" xfId="15"/>
    <cellStyle name="Heading 2 2" xfId="16"/>
    <cellStyle name="Percent" xfId="17" builtinId="5"/>
    <cellStyle name="Heading 4" xfId="18" builtinId="19"/>
    <cellStyle name="Heading 1 2" xfId="19"/>
    <cellStyle name="Good 2" xfId="20"/>
    <cellStyle name="40% - Accent3 2" xfId="21"/>
    <cellStyle name="Accent3 2" xfId="22"/>
    <cellStyle name="Comma 2 2" xfId="23"/>
    <cellStyle name="Accent3" xfId="24" builtinId="37"/>
    <cellStyle name="40% - Accent3" xfId="25" builtinId="39"/>
    <cellStyle name="Comma 2" xfId="26"/>
    <cellStyle name="Check Cell 2" xfId="27"/>
    <cellStyle name="Normal 3" xfId="28"/>
    <cellStyle name="Calculation 2" xfId="29"/>
    <cellStyle name="40% - Accent5 2" xfId="30"/>
    <cellStyle name="Accent5 2" xfId="31"/>
    <cellStyle name="Normal 5" xfId="32"/>
    <cellStyle name="40% - Accent4 2" xfId="33"/>
    <cellStyle name="Accent4 2" xfId="34"/>
    <cellStyle name="Explanatory Text 2" xfId="35"/>
    <cellStyle name="Currency[0]" xfId="36" builtinId="7"/>
    <cellStyle name="40% - Accent2 2" xfId="37"/>
    <cellStyle name="Accent4" xfId="38" builtinId="41"/>
    <cellStyle name="40% - Accent4" xfId="39" builtinId="43"/>
    <cellStyle name="Comma 3" xfId="40"/>
    <cellStyle name="Accent2 2" xfId="41"/>
    <cellStyle name="60% - Accent4 2" xfId="42"/>
    <cellStyle name="60% - Accent3 2" xfId="43"/>
    <cellStyle name="Accent6 2" xfId="44"/>
    <cellStyle name="60% - Accent1 2" xfId="45"/>
    <cellStyle name="40% - Accent6 2" xfId="46"/>
    <cellStyle name="Linked Cell 2" xfId="47"/>
    <cellStyle name="Accent1 2" xfId="48"/>
    <cellStyle name="40% - Accent1 2" xfId="49"/>
    <cellStyle name="20% - Accent6 2" xfId="50"/>
    <cellStyle name="20% - Accent4 2" xfId="51"/>
    <cellStyle name="20% - Accent3 2" xfId="52"/>
    <cellStyle name="Neutral 2" xfId="53"/>
    <cellStyle name="60% - Accent6" xfId="54" builtinId="52"/>
    <cellStyle name="60% - Accent1" xfId="55" builtinId="32"/>
    <cellStyle name="Accent6" xfId="56" builtinId="49"/>
    <cellStyle name="40% - Accent6" xfId="57" builtinId="51"/>
    <cellStyle name="60% - Accent5" xfId="58" builtinId="48"/>
    <cellStyle name="Accent5" xfId="59" builtinId="45"/>
    <cellStyle name="40% - Accent5" xfId="60" builtinId="47"/>
    <cellStyle name="Normal 4 2" xfId="61"/>
    <cellStyle name="20% - Accent2 2" xfId="62"/>
    <cellStyle name="20% - Accent5" xfId="63" builtinId="46"/>
    <cellStyle name="20% - Accent5 2" xfId="64"/>
    <cellStyle name="Linked Cell" xfId="65" builtinId="24"/>
    <cellStyle name="Warning Text" xfId="66" builtinId="11"/>
    <cellStyle name="60% - Accent5 2" xfId="67"/>
    <cellStyle name="60% - Accent2" xfId="68" builtinId="36"/>
    <cellStyle name="Normal 3 4" xfId="69"/>
    <cellStyle name="Accent2" xfId="70" builtinId="33"/>
    <cellStyle name="40% - Accent2" xfId="71" builtinId="35"/>
    <cellStyle name="Title 2" xfId="72"/>
    <cellStyle name="Normal 4" xfId="73"/>
    <cellStyle name="20% - Accent2" xfId="74" builtinId="34"/>
    <cellStyle name="Normal 3 3" xfId="75"/>
    <cellStyle name="20% - Accent6" xfId="76" builtinId="50"/>
    <cellStyle name="Accent1" xfId="77" builtinId="29"/>
    <cellStyle name="40% - Accent1" xfId="78" builtinId="31"/>
    <cellStyle name="Normal 3 2" xfId="79"/>
    <cellStyle name="Comma[0]" xfId="80" builtinId="6"/>
    <cellStyle name="Neutral" xfId="81" builtinId="28"/>
    <cellStyle name="Bad" xfId="82" builtinId="27"/>
    <cellStyle name="20% - Accent4" xfId="83" builtinId="42"/>
    <cellStyle name="Total" xfId="84" builtinId="25"/>
    <cellStyle name="Output" xfId="85" builtinId="21"/>
    <cellStyle name="Warning Text 2" xfId="86"/>
    <cellStyle name="60% - Accent2 2" xfId="87"/>
    <cellStyle name="Currency" xfId="88" builtinId="4"/>
    <cellStyle name="20% - Accent3" xfId="89" builtinId="38"/>
    <cellStyle name="Bad 2" xfId="90"/>
    <cellStyle name="Note" xfId="91" builtinId="10"/>
    <cellStyle name="Input" xfId="92" builtinId="20"/>
    <cellStyle name="Calculation" xfId="93" builtinId="22"/>
    <cellStyle name="Good" xfId="94" builtinId="26"/>
    <cellStyle name="Heading 3" xfId="95" builtinId="18"/>
    <cellStyle name="CExplanatory Text" xfId="96" builtinId="53"/>
    <cellStyle name="60% - Accent3" xfId="97" builtinId="40"/>
    <cellStyle name="Heading 1" xfId="98" builtinId="16"/>
    <cellStyle name="20% - Accent1" xfId="99" builtinId="30"/>
    <cellStyle name="Normal 4 3" xfId="100"/>
    <cellStyle name="60% - Accent6 2" xfId="101"/>
    <cellStyle name="Heading 4 2" xfId="102"/>
    <cellStyle name="Title" xfId="103" builtinId="15"/>
    <cellStyle name="Heading 3 2" xfId="104"/>
    <cellStyle name="Heading 2" xfId="105" builtinId="17"/>
    <cellStyle name="Comma" xfId="106" builtinId="3"/>
    <cellStyle name="Check Cell" xfId="107" builtinId="23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515250249"/>
          <c:y val="0.0471977760813518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3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5694560"/>
        <c:axId val="305695120"/>
      </c:barChart>
      <c:lineChart>
        <c:grouping val="standard"/>
        <c:varyColors val="0"/>
        <c:ser>
          <c:idx val="0"/>
          <c:order val="0"/>
          <c:tx>
            <c:strRef>
              <c:f>"Job Destruction"</c:f>
              <c:strCache>
                <c:ptCount val="1"/>
                <c:pt idx="0">
                  <c:v>Job Destruction</c:v>
                </c:pt>
              </c:strCache>
            </c:strRef>
          </c:tx>
          <c:spPr>
            <a:noFill/>
            <a:ln w="190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'BED Sadj'!$I$3:$I$98</c:f>
              <c:numCache>
                <c:formatCode>#,##0.00</c:formatCode>
                <c:ptCount val="96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"Layoffs"</c:f>
              <c:strCache>
                <c:ptCount val="1"/>
                <c:pt idx="0">
                  <c:v>Layoffs</c:v>
                </c:pt>
              </c:strCache>
            </c:strRef>
          </c:tx>
          <c:spPr>
            <a:noFill/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Sadj'!$BG$2:$BG$97</c:f>
              <c:numCache>
                <c:formatCode>General</c:formatCode>
                <c:ptCount val="96"/>
                <c:pt idx="1">
                  <c:v>7.74111302</c:v>
                </c:pt>
                <c:pt idx="2">
                  <c:v>7.87266505</c:v>
                </c:pt>
                <c:pt idx="3">
                  <c:v>8.04012387</c:v>
                </c:pt>
                <c:pt idx="4">
                  <c:v>9.03141562</c:v>
                </c:pt>
                <c:pt idx="5">
                  <c:v>8.41093738</c:v>
                </c:pt>
                <c:pt idx="6">
                  <c:v>7.90132613</c:v>
                </c:pt>
                <c:pt idx="7">
                  <c:v>7.95202413</c:v>
                </c:pt>
                <c:pt idx="8">
                  <c:v>7.97988077</c:v>
                </c:pt>
                <c:pt idx="9">
                  <c:v>7.71181228</c:v>
                </c:pt>
                <c:pt idx="10">
                  <c:v>7.60779115</c:v>
                </c:pt>
                <c:pt idx="11">
                  <c:v>7.45608054</c:v>
                </c:pt>
                <c:pt idx="12">
                  <c:v>7.22453069</c:v>
                </c:pt>
                <c:pt idx="13">
                  <c:v>7.2702809</c:v>
                </c:pt>
                <c:pt idx="14">
                  <c:v>7.27267097</c:v>
                </c:pt>
                <c:pt idx="15">
                  <c:v>7.21892915</c:v>
                </c:pt>
                <c:pt idx="16">
                  <c:v>7.22455222</c:v>
                </c:pt>
                <c:pt idx="17">
                  <c:v>7.24341264</c:v>
                </c:pt>
                <c:pt idx="18">
                  <c:v>7.15977651</c:v>
                </c:pt>
                <c:pt idx="19">
                  <c:v>7.14062574</c:v>
                </c:pt>
                <c:pt idx="20">
                  <c:v>7.06983595</c:v>
                </c:pt>
                <c:pt idx="21">
                  <c:v>7.22244174</c:v>
                </c:pt>
                <c:pt idx="22">
                  <c:v>7.28084723</c:v>
                </c:pt>
                <c:pt idx="23">
                  <c:v>7.3197782</c:v>
                </c:pt>
                <c:pt idx="24">
                  <c:v>7.27074144</c:v>
                </c:pt>
                <c:pt idx="25">
                  <c:v>7.31473859</c:v>
                </c:pt>
                <c:pt idx="26">
                  <c:v>7.27476026</c:v>
                </c:pt>
                <c:pt idx="27">
                  <c:v>7.22418218</c:v>
                </c:pt>
                <c:pt idx="28">
                  <c:v>7.08790933</c:v>
                </c:pt>
                <c:pt idx="29">
                  <c:v>7.03673203</c:v>
                </c:pt>
                <c:pt idx="30">
                  <c:v>7.22677876</c:v>
                </c:pt>
                <c:pt idx="31">
                  <c:v>7.29186617</c:v>
                </c:pt>
                <c:pt idx="32">
                  <c:v>7.28401257</c:v>
                </c:pt>
                <c:pt idx="33">
                  <c:v>7.34786209</c:v>
                </c:pt>
                <c:pt idx="34">
                  <c:v>7.01849155</c:v>
                </c:pt>
                <c:pt idx="35">
                  <c:v>7.02006315</c:v>
                </c:pt>
                <c:pt idx="36">
                  <c:v>7.18434569</c:v>
                </c:pt>
                <c:pt idx="37">
                  <c:v>7.07067037</c:v>
                </c:pt>
                <c:pt idx="38">
                  <c:v>6.98226505</c:v>
                </c:pt>
                <c:pt idx="39">
                  <c:v>6.8778095</c:v>
                </c:pt>
                <c:pt idx="40">
                  <c:v>6.8749574</c:v>
                </c:pt>
                <c:pt idx="41">
                  <c:v>6.81567502</c:v>
                </c:pt>
                <c:pt idx="42">
                  <c:v>6.99902981</c:v>
                </c:pt>
                <c:pt idx="43">
                  <c:v>6.94791543</c:v>
                </c:pt>
                <c:pt idx="44">
                  <c:v>7.18970534</c:v>
                </c:pt>
                <c:pt idx="45">
                  <c:v>7.3668212</c:v>
                </c:pt>
                <c:pt idx="46">
                  <c:v>7.33817677</c:v>
                </c:pt>
                <c:pt idx="47">
                  <c:v>7.66569096</c:v>
                </c:pt>
                <c:pt idx="48">
                  <c:v>6.98561722</c:v>
                </c:pt>
                <c:pt idx="49">
                  <c:v>7.1579528</c:v>
                </c:pt>
                <c:pt idx="50">
                  <c:v>7.20445626</c:v>
                </c:pt>
                <c:pt idx="51">
                  <c:v>7.1111343</c:v>
                </c:pt>
                <c:pt idx="52">
                  <c:v>7.26981741</c:v>
                </c:pt>
                <c:pt idx="53">
                  <c:v>7.15706062</c:v>
                </c:pt>
                <c:pt idx="54">
                  <c:v>6.95847202</c:v>
                </c:pt>
                <c:pt idx="55">
                  <c:v>6.78407047</c:v>
                </c:pt>
                <c:pt idx="56">
                  <c:v>6.86909477</c:v>
                </c:pt>
                <c:pt idx="57">
                  <c:v>6.78926936</c:v>
                </c:pt>
                <c:pt idx="58">
                  <c:v>6.712394</c:v>
                </c:pt>
                <c:pt idx="59">
                  <c:v>6.7155811</c:v>
                </c:pt>
                <c:pt idx="60">
                  <c:v>7.01889286</c:v>
                </c:pt>
                <c:pt idx="61">
                  <c:v>6.65151778</c:v>
                </c:pt>
                <c:pt idx="62">
                  <c:v>6.68851921</c:v>
                </c:pt>
                <c:pt idx="63">
                  <c:v>6.04495161</c:v>
                </c:pt>
                <c:pt idx="64">
                  <c:v>5.85862801</c:v>
                </c:pt>
                <c:pt idx="65">
                  <c:v>5.90952613</c:v>
                </c:pt>
                <c:pt idx="66">
                  <c:v>6.03881754</c:v>
                </c:pt>
                <c:pt idx="67">
                  <c:v>6.14706326</c:v>
                </c:pt>
                <c:pt idx="68">
                  <c:v>5.96781978</c:v>
                </c:pt>
                <c:pt idx="69">
                  <c:v>6.09209505</c:v>
                </c:pt>
                <c:pt idx="70">
                  <c:v>6.00394816</c:v>
                </c:pt>
                <c:pt idx="71">
                  <c:v>6.25468353</c:v>
                </c:pt>
                <c:pt idx="72">
                  <c:v>6.17795715</c:v>
                </c:pt>
                <c:pt idx="73">
                  <c:v>6.51101103</c:v>
                </c:pt>
                <c:pt idx="74">
                  <c:v>6.67861902</c:v>
                </c:pt>
                <c:pt idx="75">
                  <c:v>7.37587738</c:v>
                </c:pt>
                <c:pt idx="76">
                  <c:v>8.08435443</c:v>
                </c:pt>
                <c:pt idx="77">
                  <c:v>7.41283208</c:v>
                </c:pt>
                <c:pt idx="78">
                  <c:v>7.48603806</c:v>
                </c:pt>
                <c:pt idx="79">
                  <c:v>6.76111093</c:v>
                </c:pt>
                <c:pt idx="80">
                  <c:v>6.33112969</c:v>
                </c:pt>
                <c:pt idx="81">
                  <c:v>6.14149009</c:v>
                </c:pt>
                <c:pt idx="82">
                  <c:v>6.29384801</c:v>
                </c:pt>
                <c:pt idx="83">
                  <c:v>5.98833143</c:v>
                </c:pt>
                <c:pt idx="84">
                  <c:v>5.95533157</c:v>
                </c:pt>
                <c:pt idx="85">
                  <c:v>5.9808961</c:v>
                </c:pt>
                <c:pt idx="86">
                  <c:v>6.07755674</c:v>
                </c:pt>
                <c:pt idx="87">
                  <c:v>6.1157529</c:v>
                </c:pt>
                <c:pt idx="88">
                  <c:v>5.734508</c:v>
                </c:pt>
                <c:pt idx="89">
                  <c:v>6.06395984</c:v>
                </c:pt>
                <c:pt idx="90">
                  <c:v>6.05779827</c:v>
                </c:pt>
                <c:pt idx="91">
                  <c:v>5.88586473</c:v>
                </c:pt>
                <c:pt idx="92">
                  <c:v>5.47625218</c:v>
                </c:pt>
                <c:pt idx="93">
                  <c:v>5.88586473</c:v>
                </c:pt>
                <c:pt idx="94">
                  <c:v>6.09962293</c:v>
                </c:pt>
                <c:pt idx="95">
                  <c:v>5.57010538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418384"/>
        <c:axId val="305694000"/>
      </c:lineChart>
      <c:lineChart>
        <c:grouping val="standard"/>
        <c:varyColors val="0"/>
        <c:ser>
          <c:idx val="3"/>
          <c:order val="2"/>
          <c:tx>
            <c:strRef>
              <c:f>"Quits"</c:f>
              <c:strCache>
                <c:ptCount val="1"/>
                <c:pt idx="0">
                  <c:v>Quits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Sadj'!$BF$2:$BF$97</c:f>
              <c:numCache>
                <c:formatCode>General</c:formatCode>
                <c:ptCount val="96"/>
                <c:pt idx="1">
                  <c:v>7.91194135</c:v>
                </c:pt>
                <c:pt idx="2">
                  <c:v>7.11611545</c:v>
                </c:pt>
                <c:pt idx="3">
                  <c:v>7.28215348</c:v>
                </c:pt>
                <c:pt idx="4">
                  <c:v>7.22414475</c:v>
                </c:pt>
                <c:pt idx="5">
                  <c:v>6.99653182</c:v>
                </c:pt>
                <c:pt idx="6">
                  <c:v>6.85237709</c:v>
                </c:pt>
                <c:pt idx="7">
                  <c:v>6.60105189</c:v>
                </c:pt>
                <c:pt idx="8">
                  <c:v>6.623351</c:v>
                </c:pt>
                <c:pt idx="9">
                  <c:v>6.47781004</c:v>
                </c:pt>
                <c:pt idx="10">
                  <c:v>6.60313205</c:v>
                </c:pt>
                <c:pt idx="11">
                  <c:v>6.62796403</c:v>
                </c:pt>
                <c:pt idx="12">
                  <c:v>6.64287633</c:v>
                </c:pt>
                <c:pt idx="13">
                  <c:v>6.7495494</c:v>
                </c:pt>
                <c:pt idx="14">
                  <c:v>6.87082029</c:v>
                </c:pt>
                <c:pt idx="15">
                  <c:v>6.99105871</c:v>
                </c:pt>
                <c:pt idx="16">
                  <c:v>7.08725815</c:v>
                </c:pt>
                <c:pt idx="17">
                  <c:v>7.45163214</c:v>
                </c:pt>
                <c:pt idx="18">
                  <c:v>7.55441145</c:v>
                </c:pt>
                <c:pt idx="19">
                  <c:v>7.79252179</c:v>
                </c:pt>
                <c:pt idx="20">
                  <c:v>7.76963996</c:v>
                </c:pt>
                <c:pt idx="21">
                  <c:v>7.5798249</c:v>
                </c:pt>
                <c:pt idx="22">
                  <c:v>7.58128005</c:v>
                </c:pt>
                <c:pt idx="23">
                  <c:v>7.47102816</c:v>
                </c:pt>
                <c:pt idx="24">
                  <c:v>7.49560354</c:v>
                </c:pt>
                <c:pt idx="25">
                  <c:v>7.53880043</c:v>
                </c:pt>
                <c:pt idx="26">
                  <c:v>7.86313717</c:v>
                </c:pt>
                <c:pt idx="27">
                  <c:v>7.45483507</c:v>
                </c:pt>
                <c:pt idx="28">
                  <c:v>7.91224727</c:v>
                </c:pt>
                <c:pt idx="29">
                  <c:v>7.9604457</c:v>
                </c:pt>
                <c:pt idx="30">
                  <c:v>7.82237101</c:v>
                </c:pt>
                <c:pt idx="31">
                  <c:v>8.06706949</c:v>
                </c:pt>
                <c:pt idx="32">
                  <c:v>8.03807505</c:v>
                </c:pt>
                <c:pt idx="33">
                  <c:v>8.2460078</c:v>
                </c:pt>
                <c:pt idx="34">
                  <c:v>8.21307258</c:v>
                </c:pt>
                <c:pt idx="35">
                  <c:v>8.17938913</c:v>
                </c:pt>
                <c:pt idx="36">
                  <c:v>8.52863033</c:v>
                </c:pt>
                <c:pt idx="37">
                  <c:v>8.01618495</c:v>
                </c:pt>
                <c:pt idx="38">
                  <c:v>8.37433218</c:v>
                </c:pt>
                <c:pt idx="39">
                  <c:v>8.6718328</c:v>
                </c:pt>
                <c:pt idx="40">
                  <c:v>8.62238456</c:v>
                </c:pt>
                <c:pt idx="41">
                  <c:v>8.4868836</c:v>
                </c:pt>
                <c:pt idx="42">
                  <c:v>8.35896934</c:v>
                </c:pt>
                <c:pt idx="43">
                  <c:v>8.33074827</c:v>
                </c:pt>
                <c:pt idx="44">
                  <c:v>8.08358466</c:v>
                </c:pt>
                <c:pt idx="45">
                  <c:v>8.11548331</c:v>
                </c:pt>
                <c:pt idx="46">
                  <c:v>7.97359568</c:v>
                </c:pt>
                <c:pt idx="47">
                  <c:v>7.45219665</c:v>
                </c:pt>
                <c:pt idx="48">
                  <c:v>7.06844937</c:v>
                </c:pt>
                <c:pt idx="49">
                  <c:v>6.94335237</c:v>
                </c:pt>
                <c:pt idx="50">
                  <c:v>7.18242658</c:v>
                </c:pt>
                <c:pt idx="51">
                  <c:v>6.8337358</c:v>
                </c:pt>
                <c:pt idx="52">
                  <c:v>6.75827114</c:v>
                </c:pt>
                <c:pt idx="53">
                  <c:v>6.51076874</c:v>
                </c:pt>
                <c:pt idx="54">
                  <c:v>6.20567443</c:v>
                </c:pt>
                <c:pt idx="55">
                  <c:v>6.33970282</c:v>
                </c:pt>
                <c:pt idx="56">
                  <c:v>6.49337116</c:v>
                </c:pt>
                <c:pt idx="57">
                  <c:v>6.66360098</c:v>
                </c:pt>
                <c:pt idx="58">
                  <c:v>6.74838847</c:v>
                </c:pt>
                <c:pt idx="59">
                  <c:v>7.02168011</c:v>
                </c:pt>
                <c:pt idx="60">
                  <c:v>7.1954914</c:v>
                </c:pt>
                <c:pt idx="61">
                  <c:v>7.2028401</c:v>
                </c:pt>
                <c:pt idx="62">
                  <c:v>7.74285299</c:v>
                </c:pt>
                <c:pt idx="63">
                  <c:v>7.24253622</c:v>
                </c:pt>
                <c:pt idx="64">
                  <c:v>7.24242075</c:v>
                </c:pt>
                <c:pt idx="65">
                  <c:v>7.30958495</c:v>
                </c:pt>
                <c:pt idx="66">
                  <c:v>7.62985082</c:v>
                </c:pt>
                <c:pt idx="67">
                  <c:v>7.66447145</c:v>
                </c:pt>
                <c:pt idx="68">
                  <c:v>7.47309069</c:v>
                </c:pt>
                <c:pt idx="69">
                  <c:v>7.0647655</c:v>
                </c:pt>
                <c:pt idx="70">
                  <c:v>7.02459084</c:v>
                </c:pt>
                <c:pt idx="71">
                  <c:v>6.92301704</c:v>
                </c:pt>
                <c:pt idx="72">
                  <c:v>6.69105386</c:v>
                </c:pt>
                <c:pt idx="73">
                  <c:v>6.77877419</c:v>
                </c:pt>
                <c:pt idx="74">
                  <c:v>6.00527044</c:v>
                </c:pt>
                <c:pt idx="75">
                  <c:v>5.45205202</c:v>
                </c:pt>
                <c:pt idx="76">
                  <c:v>4.78533934</c:v>
                </c:pt>
                <c:pt idx="77">
                  <c:v>4.43707204</c:v>
                </c:pt>
                <c:pt idx="78">
                  <c:v>4.27935598</c:v>
                </c:pt>
                <c:pt idx="79">
                  <c:v>4.43574405</c:v>
                </c:pt>
                <c:pt idx="80">
                  <c:v>4.79493801</c:v>
                </c:pt>
                <c:pt idx="81">
                  <c:v>4.96458046</c:v>
                </c:pt>
                <c:pt idx="82">
                  <c:v>4.634366311</c:v>
                </c:pt>
                <c:pt idx="83">
                  <c:v>4.731292132</c:v>
                </c:pt>
                <c:pt idx="84">
                  <c:v>4.69240195</c:v>
                </c:pt>
                <c:pt idx="85">
                  <c:v>4.929297345</c:v>
                </c:pt>
                <c:pt idx="86">
                  <c:v>4.932355649</c:v>
                </c:pt>
                <c:pt idx="87">
                  <c:v>4.941096676</c:v>
                </c:pt>
                <c:pt idx="88">
                  <c:v>5.096058136</c:v>
                </c:pt>
                <c:pt idx="89">
                  <c:v>5.249356193</c:v>
                </c:pt>
                <c:pt idx="90">
                  <c:v>5.046763524</c:v>
                </c:pt>
                <c:pt idx="91">
                  <c:v>5.020106558</c:v>
                </c:pt>
                <c:pt idx="92">
                  <c:v>5.311979288</c:v>
                </c:pt>
                <c:pt idx="93">
                  <c:v>5.234498558</c:v>
                </c:pt>
                <c:pt idx="94">
                  <c:v>5.82321262</c:v>
                </c:pt>
                <c:pt idx="95">
                  <c:v>6.0375494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694560"/>
        <c:axId val="305695120"/>
      </c:lineChart>
      <c:catAx>
        <c:axId val="3054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69400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05694000"/>
        <c:scaling>
          <c:orientation val="minMax"/>
          <c:max val="10"/>
          <c:min val="4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418384"/>
        <c:crosses val="autoZero"/>
        <c:crossBetween val="between"/>
        <c:majorUnit val="1"/>
        <c:minorUnit val="0.2"/>
      </c:valAx>
      <c:catAx>
        <c:axId val="30569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05695120"/>
        <c:crosses val="autoZero"/>
        <c:auto val="1"/>
        <c:lblAlgn val="ctr"/>
        <c:lblOffset val="100"/>
        <c:tickMarkSkip val="1"/>
        <c:noMultiLvlLbl val="0"/>
      </c:catAx>
      <c:valAx>
        <c:axId val="305695120"/>
        <c:scaling>
          <c:orientation val="minMax"/>
          <c:max val="10"/>
          <c:min val="4"/>
        </c:scaling>
        <c:delete val="0"/>
        <c:axPos val="r"/>
        <c:title>
          <c:tx>
            <c:rich>
              <a:bodyPr rot="0" vertOverflow="ellipsis" vert="horz" anchor="ctr" anchorCtr="1"/>
              <a:lstStyle/>
              <a:p>
                <a:pPr algn="r">
                  <a:defRPr sz="1200" b="1">
                    <a:solidFill>
                      <a:srgbClr val="000000"/>
                    </a:solidFill>
                  </a:defRPr>
                </a:pPr>
                <a:r>
                  <a:rPr lang="en-US" b="1"/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749913057742782"/>
              <c:y val="0.0186201503573115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05694560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39049832312628"/>
          <c:y val="0.578797606051456"/>
          <c:w val="0.264937117235346"/>
          <c:h val="0.243032541286321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2261206986433"/>
          <c:y val="0.0404339250493099"/>
          <c:w val="0.835547758602714"/>
          <c:h val="0.807665905667117"/>
        </c:manualLayout>
      </c:layout>
      <c:barChart>
        <c:barDir val="col"/>
        <c:grouping val="clustered"/>
        <c:varyColors val="0"/>
        <c:ser>
          <c:idx val="1"/>
          <c:order val="3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'BED Sadj'!$B$3:$B$96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776112"/>
        <c:axId val="331776672"/>
      </c:barChart>
      <c:lineChart>
        <c:grouping val="standard"/>
        <c:varyColors val="0"/>
        <c:ser>
          <c:idx val="0"/>
          <c:order val="0"/>
          <c:tx>
            <c:strRef>
              <c:f>"Job Destruction"</c:f>
              <c:strCache>
                <c:ptCount val="1"/>
                <c:pt idx="0">
                  <c:v>Job Destruction</c:v>
                </c:pt>
              </c:strCache>
            </c:strRef>
          </c:tx>
          <c:spPr>
            <a:noFill/>
            <a:ln w="19050">
              <a:solidFill>
                <a:schemeClr val="tx1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Sadj'!$I$3:$I$96</c:f>
              <c:numCache>
                <c:formatCode>#,##0.00</c:formatCode>
                <c:ptCount val="94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"Layoffs"</c:f>
              <c:strCache>
                <c:ptCount val="1"/>
                <c:pt idx="0">
                  <c:v>Layoffs</c:v>
                </c:pt>
              </c:strCache>
            </c:strRef>
          </c:tx>
          <c:spPr>
            <a:noFill/>
            <a:ln w="38100">
              <a:solidFill>
                <a:schemeClr val="accent2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Sadj'!$G$2:$G$97</c:f>
              <c:numCache>
                <c:formatCode>General</c:formatCode>
                <c:ptCount val="96"/>
                <c:pt idx="44">
                  <c:v>7.92736596</c:v>
                </c:pt>
                <c:pt idx="45">
                  <c:v>6.74022096</c:v>
                </c:pt>
                <c:pt idx="46">
                  <c:v>7.33817677</c:v>
                </c:pt>
                <c:pt idx="47">
                  <c:v>7.66569096</c:v>
                </c:pt>
                <c:pt idx="48">
                  <c:v>6.98561722</c:v>
                </c:pt>
                <c:pt idx="49">
                  <c:v>7.1579528</c:v>
                </c:pt>
                <c:pt idx="50">
                  <c:v>7.20445626</c:v>
                </c:pt>
                <c:pt idx="51">
                  <c:v>7.1111343</c:v>
                </c:pt>
                <c:pt idx="52">
                  <c:v>7.26981741</c:v>
                </c:pt>
                <c:pt idx="53">
                  <c:v>7.15706062</c:v>
                </c:pt>
                <c:pt idx="54">
                  <c:v>6.95847202</c:v>
                </c:pt>
                <c:pt idx="55">
                  <c:v>6.78407047</c:v>
                </c:pt>
                <c:pt idx="56">
                  <c:v>6.86909477</c:v>
                </c:pt>
                <c:pt idx="57">
                  <c:v>6.78926936</c:v>
                </c:pt>
                <c:pt idx="58">
                  <c:v>6.712394</c:v>
                </c:pt>
                <c:pt idx="59">
                  <c:v>6.7155811</c:v>
                </c:pt>
                <c:pt idx="60">
                  <c:v>7.01889286</c:v>
                </c:pt>
                <c:pt idx="61">
                  <c:v>6.65151778</c:v>
                </c:pt>
                <c:pt idx="62">
                  <c:v>6.68851921</c:v>
                </c:pt>
                <c:pt idx="63">
                  <c:v>6.04495161</c:v>
                </c:pt>
                <c:pt idx="64">
                  <c:v>5.85862801</c:v>
                </c:pt>
                <c:pt idx="65">
                  <c:v>5.90952613</c:v>
                </c:pt>
                <c:pt idx="66">
                  <c:v>6.03881754</c:v>
                </c:pt>
                <c:pt idx="67">
                  <c:v>6.14706326</c:v>
                </c:pt>
                <c:pt idx="68">
                  <c:v>5.96781978</c:v>
                </c:pt>
                <c:pt idx="69">
                  <c:v>6.09209505</c:v>
                </c:pt>
                <c:pt idx="70">
                  <c:v>6.00394816</c:v>
                </c:pt>
                <c:pt idx="71">
                  <c:v>6.25468353</c:v>
                </c:pt>
                <c:pt idx="72">
                  <c:v>6.17795715</c:v>
                </c:pt>
                <c:pt idx="73">
                  <c:v>6.51101103</c:v>
                </c:pt>
                <c:pt idx="74">
                  <c:v>6.67861902</c:v>
                </c:pt>
                <c:pt idx="75">
                  <c:v>7.37587738</c:v>
                </c:pt>
                <c:pt idx="76">
                  <c:v>8.08435443</c:v>
                </c:pt>
                <c:pt idx="77">
                  <c:v>7.41283208</c:v>
                </c:pt>
                <c:pt idx="78">
                  <c:v>7.48603806</c:v>
                </c:pt>
                <c:pt idx="79">
                  <c:v>6.76111093</c:v>
                </c:pt>
                <c:pt idx="80">
                  <c:v>6.33112969</c:v>
                </c:pt>
                <c:pt idx="81">
                  <c:v>6.14149009</c:v>
                </c:pt>
                <c:pt idx="82">
                  <c:v>6.127573754</c:v>
                </c:pt>
                <c:pt idx="83">
                  <c:v>5.983866804</c:v>
                </c:pt>
                <c:pt idx="84">
                  <c:v>5.77276508</c:v>
                </c:pt>
                <c:pt idx="85">
                  <c:v>5.930061514</c:v>
                </c:pt>
                <c:pt idx="86">
                  <c:v>6.078503488</c:v>
                </c:pt>
                <c:pt idx="87">
                  <c:v>5.906248446</c:v>
                </c:pt>
                <c:pt idx="88">
                  <c:v>5.697822028</c:v>
                </c:pt>
                <c:pt idx="89">
                  <c:v>6.00088513</c:v>
                </c:pt>
                <c:pt idx="90">
                  <c:v>5.977072062</c:v>
                </c:pt>
                <c:pt idx="91">
                  <c:v>5.779559822</c:v>
                </c:pt>
                <c:pt idx="92">
                  <c:v>5.433605608</c:v>
                </c:pt>
                <c:pt idx="93">
                  <c:v>5.779559822</c:v>
                </c:pt>
                <c:pt idx="94">
                  <c:v>6.09962293</c:v>
                </c:pt>
                <c:pt idx="95">
                  <c:v>5.57010538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5699600"/>
        <c:axId val="331775552"/>
      </c:lineChart>
      <c:lineChart>
        <c:grouping val="standard"/>
        <c:varyColors val="0"/>
        <c:ser>
          <c:idx val="3"/>
          <c:order val="2"/>
          <c:tx>
            <c:strRef>
              <c:f>"Quits"</c:f>
              <c:strCache>
                <c:ptCount val="1"/>
                <c:pt idx="0">
                  <c:v>Quits</c:v>
                </c:pt>
              </c:strCache>
            </c:strRef>
          </c:tx>
          <c:spPr>
            <a:noFill/>
            <a:ln w="2857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cat>
            <c:numRef>
              <c:f>'BED Sadj'!$B$3:$B$98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Sadj'!$F$2:$F$97</c:f>
              <c:numCache>
                <c:formatCode>General</c:formatCode>
                <c:ptCount val="96"/>
                <c:pt idx="44">
                  <c:v>8.78034974</c:v>
                </c:pt>
                <c:pt idx="45">
                  <c:v>8.54671317</c:v>
                </c:pt>
                <c:pt idx="46">
                  <c:v>7.97359568</c:v>
                </c:pt>
                <c:pt idx="47">
                  <c:v>7.45219665</c:v>
                </c:pt>
                <c:pt idx="48">
                  <c:v>7.06844937</c:v>
                </c:pt>
                <c:pt idx="49">
                  <c:v>6.94335237</c:v>
                </c:pt>
                <c:pt idx="50">
                  <c:v>7.18242658</c:v>
                </c:pt>
                <c:pt idx="51">
                  <c:v>6.8337358</c:v>
                </c:pt>
                <c:pt idx="52">
                  <c:v>6.75827114</c:v>
                </c:pt>
                <c:pt idx="53">
                  <c:v>6.51076874</c:v>
                </c:pt>
                <c:pt idx="54">
                  <c:v>6.20567443</c:v>
                </c:pt>
                <c:pt idx="55">
                  <c:v>6.33970282</c:v>
                </c:pt>
                <c:pt idx="56">
                  <c:v>6.49337116</c:v>
                </c:pt>
                <c:pt idx="57">
                  <c:v>6.66360098</c:v>
                </c:pt>
                <c:pt idx="58">
                  <c:v>6.74838847</c:v>
                </c:pt>
                <c:pt idx="59">
                  <c:v>7.02168011</c:v>
                </c:pt>
                <c:pt idx="60">
                  <c:v>7.1954914</c:v>
                </c:pt>
                <c:pt idx="61">
                  <c:v>7.2028401</c:v>
                </c:pt>
                <c:pt idx="62">
                  <c:v>7.74285299</c:v>
                </c:pt>
                <c:pt idx="63">
                  <c:v>7.24253622</c:v>
                </c:pt>
                <c:pt idx="64">
                  <c:v>7.24242075</c:v>
                </c:pt>
                <c:pt idx="65">
                  <c:v>7.30958495</c:v>
                </c:pt>
                <c:pt idx="66">
                  <c:v>7.62985082</c:v>
                </c:pt>
                <c:pt idx="67">
                  <c:v>7.66447145</c:v>
                </c:pt>
                <c:pt idx="68">
                  <c:v>7.47309069</c:v>
                </c:pt>
                <c:pt idx="69">
                  <c:v>7.0647655</c:v>
                </c:pt>
                <c:pt idx="70">
                  <c:v>7.02459084</c:v>
                </c:pt>
                <c:pt idx="71">
                  <c:v>6.92301704</c:v>
                </c:pt>
                <c:pt idx="72">
                  <c:v>6.69105386</c:v>
                </c:pt>
                <c:pt idx="73">
                  <c:v>6.77877419</c:v>
                </c:pt>
                <c:pt idx="74">
                  <c:v>6.00527044</c:v>
                </c:pt>
                <c:pt idx="75">
                  <c:v>5.45205202</c:v>
                </c:pt>
                <c:pt idx="76">
                  <c:v>4.78533934</c:v>
                </c:pt>
                <c:pt idx="77">
                  <c:v>4.43707204</c:v>
                </c:pt>
                <c:pt idx="78">
                  <c:v>4.27935598</c:v>
                </c:pt>
                <c:pt idx="79">
                  <c:v>4.43574405</c:v>
                </c:pt>
                <c:pt idx="80">
                  <c:v>4.79493801</c:v>
                </c:pt>
                <c:pt idx="81">
                  <c:v>4.96458046</c:v>
                </c:pt>
                <c:pt idx="82">
                  <c:v>4.634366311</c:v>
                </c:pt>
                <c:pt idx="83">
                  <c:v>4.731292132</c:v>
                </c:pt>
                <c:pt idx="84">
                  <c:v>4.69240195</c:v>
                </c:pt>
                <c:pt idx="85">
                  <c:v>4.929297345</c:v>
                </c:pt>
                <c:pt idx="86">
                  <c:v>4.932355649</c:v>
                </c:pt>
                <c:pt idx="87">
                  <c:v>4.941096676</c:v>
                </c:pt>
                <c:pt idx="88">
                  <c:v>5.096058136</c:v>
                </c:pt>
                <c:pt idx="89">
                  <c:v>5.249356193</c:v>
                </c:pt>
                <c:pt idx="90">
                  <c:v>5.046763524</c:v>
                </c:pt>
                <c:pt idx="91">
                  <c:v>5.020106558</c:v>
                </c:pt>
                <c:pt idx="92">
                  <c:v>5.311979288</c:v>
                </c:pt>
                <c:pt idx="93">
                  <c:v>5.234498558</c:v>
                </c:pt>
                <c:pt idx="94">
                  <c:v>5.82321262</c:v>
                </c:pt>
                <c:pt idx="95">
                  <c:v>6.0375494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76112"/>
        <c:axId val="331776672"/>
      </c:lineChart>
      <c:catAx>
        <c:axId val="30569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7555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1775552"/>
        <c:scaling>
          <c:orientation val="minMax"/>
          <c:max val="10"/>
          <c:min val="3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05699600"/>
        <c:crosses val="autoZero"/>
        <c:crossBetween val="between"/>
        <c:majorUnit val="1"/>
        <c:minorUnit val="0.2"/>
      </c:valAx>
      <c:catAx>
        <c:axId val="33177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1776672"/>
        <c:crosses val="autoZero"/>
        <c:auto val="1"/>
        <c:lblAlgn val="ctr"/>
        <c:lblOffset val="100"/>
        <c:tickMarkSkip val="1"/>
        <c:noMultiLvlLbl val="0"/>
      </c:catAx>
      <c:valAx>
        <c:axId val="331776672"/>
        <c:scaling>
          <c:orientation val="minMax"/>
          <c:max val="10"/>
          <c:min val="3"/>
        </c:scaling>
        <c:delete val="0"/>
        <c:axPos val="r"/>
        <c:title>
          <c:tx>
            <c:rich>
              <a:bodyPr rot="0" vertOverflow="ellipsis" vert="horz" anchor="ctr" anchorCtr="1"/>
              <a:lstStyle/>
              <a:p>
                <a:pPr algn="r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750719669573366"/>
              <c:y val="0.014792899408284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76112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68681705081492"/>
          <c:y val="0.642011834319527"/>
          <c:w val="0.261565978429473"/>
          <c:h val="0.19334979577257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56305079314219"/>
          <c:y val="0.0498533724340176"/>
          <c:w val="0.879103382555095"/>
          <c:h val="0.799582823408072"/>
        </c:manualLayout>
      </c:layout>
      <c:barChart>
        <c:barDir val="col"/>
        <c:grouping val="clustered"/>
        <c:varyColors val="0"/>
        <c:ser>
          <c:idx val="1"/>
          <c:order val="2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781152"/>
        <c:axId val="331781712"/>
      </c:barChart>
      <c:lineChart>
        <c:grouping val="standard"/>
        <c:varyColors val="0"/>
        <c:ser>
          <c:idx val="0"/>
          <c:order val="0"/>
          <c:tx>
            <c:strRef>
              <c:f>"Job Creation (left axis)"</c:f>
              <c:strCache>
                <c:ptCount val="1"/>
                <c:pt idx="0">
                  <c:v>Job Creation (left axis)</c:v>
                </c:pt>
              </c:strCache>
            </c:strRef>
          </c:tx>
          <c:spPr>
            <a:noFill/>
            <a:ln w="19050">
              <a:solidFill>
                <a:schemeClr val="accent6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'BED Sadj'!$H$3:$H$98</c:f>
              <c:numCache>
                <c:formatCode>#,##0.00</c:formatCode>
                <c:ptCount val="96"/>
                <c:pt idx="1">
                  <c:v>8.2016468194</c:v>
                </c:pt>
                <c:pt idx="2">
                  <c:v>8.2826995159</c:v>
                </c:pt>
                <c:pt idx="3">
                  <c:v>8.0098814813</c:v>
                </c:pt>
                <c:pt idx="4">
                  <c:v>8.8302829383</c:v>
                </c:pt>
                <c:pt idx="5">
                  <c:v>8.2979073491</c:v>
                </c:pt>
                <c:pt idx="6">
                  <c:v>8.3608976844</c:v>
                </c:pt>
                <c:pt idx="7">
                  <c:v>8.1495480825</c:v>
                </c:pt>
                <c:pt idx="8">
                  <c:v>8.4675777176</c:v>
                </c:pt>
                <c:pt idx="9">
                  <c:v>8.255494598</c:v>
                </c:pt>
                <c:pt idx="10" c:formatCode="#0.0">
                  <c:v>8.2</c:v>
                </c:pt>
                <c:pt idx="11" c:formatCode="#0.0">
                  <c:v>7.7</c:v>
                </c:pt>
                <c:pt idx="12" c:formatCode="#0.0">
                  <c:v>7.9</c:v>
                </c:pt>
                <c:pt idx="13" c:formatCode="#0.0">
                  <c:v>8</c:v>
                </c:pt>
                <c:pt idx="14" c:formatCode="#0.0">
                  <c:v>8.3</c:v>
                </c:pt>
                <c:pt idx="15" c:formatCode="#0.0">
                  <c:v>8</c:v>
                </c:pt>
                <c:pt idx="16" c:formatCode="#0.0">
                  <c:v>8</c:v>
                </c:pt>
                <c:pt idx="17" c:formatCode="#0.0">
                  <c:v>8.2</c:v>
                </c:pt>
                <c:pt idx="18" c:formatCode="#0.0">
                  <c:v>8.5</c:v>
                </c:pt>
                <c:pt idx="19" c:formatCode="#0.0">
                  <c:v>7.8</c:v>
                </c:pt>
                <c:pt idx="20" c:formatCode="#0.0">
                  <c:v>8.2</c:v>
                </c:pt>
                <c:pt idx="21" c:formatCode="#0.0">
                  <c:v>7.9</c:v>
                </c:pt>
                <c:pt idx="22" c:formatCode="#0.0">
                  <c:v>8.3</c:v>
                </c:pt>
                <c:pt idx="23" c:formatCode="#0.0">
                  <c:v>8</c:v>
                </c:pt>
                <c:pt idx="24" c:formatCode="#0.0">
                  <c:v>8.1</c:v>
                </c:pt>
                <c:pt idx="25" c:formatCode="#0.0">
                  <c:v>8.1</c:v>
                </c:pt>
                <c:pt idx="26" c:formatCode="#0.0">
                  <c:v>8.2</c:v>
                </c:pt>
                <c:pt idx="27" c:formatCode="#0.0">
                  <c:v>8.2</c:v>
                </c:pt>
                <c:pt idx="28" c:formatCode="#0.0">
                  <c:v>8.2</c:v>
                </c:pt>
                <c:pt idx="29" c:formatCode="#0.0">
                  <c:v>7.9</c:v>
                </c:pt>
                <c:pt idx="30" c:formatCode="#0.0">
                  <c:v>8.4</c:v>
                </c:pt>
                <c:pt idx="31" c:formatCode="#0.0">
                  <c:v>8.3</c:v>
                </c:pt>
                <c:pt idx="32" c:formatCode="#0.0">
                  <c:v>8.4</c:v>
                </c:pt>
                <c:pt idx="33" c:formatCode="#0.0">
                  <c:v>8.3</c:v>
                </c:pt>
                <c:pt idx="34" c:formatCode="#0.0">
                  <c:v>8.1</c:v>
                </c:pt>
                <c:pt idx="35" c:formatCode="#0.0">
                  <c:v>7.9</c:v>
                </c:pt>
                <c:pt idx="36" c:formatCode="#0.0">
                  <c:v>8.2</c:v>
                </c:pt>
                <c:pt idx="37" c:formatCode="#0.0">
                  <c:v>8</c:v>
                </c:pt>
                <c:pt idx="38" c:formatCode="#0.0">
                  <c:v>8</c:v>
                </c:pt>
                <c:pt idx="39" c:formatCode="#0.0">
                  <c:v>8</c:v>
                </c:pt>
                <c:pt idx="40" c:formatCode="#0.0">
                  <c:v>8.1</c:v>
                </c:pt>
                <c:pt idx="41" c:formatCode="#0.0">
                  <c:v>7.7</c:v>
                </c:pt>
                <c:pt idx="42" c:formatCode="#0.0">
                  <c:v>7.7</c:v>
                </c:pt>
                <c:pt idx="43" c:formatCode="#0.0">
                  <c:v>7.5</c:v>
                </c:pt>
                <c:pt idx="44" c:formatCode="#0.0">
                  <c:v>7.7</c:v>
                </c:pt>
                <c:pt idx="45" c:formatCode="#0.0">
                  <c:v>7.2</c:v>
                </c:pt>
                <c:pt idx="46" c:formatCode="#0.0">
                  <c:v>6.9</c:v>
                </c:pt>
                <c:pt idx="47" c:formatCode="#0.0">
                  <c:v>7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7.1</c:v>
                </c:pt>
                <c:pt idx="51" c:formatCode="#0.0">
                  <c:v>6.9</c:v>
                </c:pt>
                <c:pt idx="52" c:formatCode="#0.0">
                  <c:v>6.9</c:v>
                </c:pt>
                <c:pt idx="53" c:formatCode="#0.0">
                  <c:v>7</c:v>
                </c:pt>
                <c:pt idx="54" c:formatCode="#0.0">
                  <c:v>6.9</c:v>
                </c:pt>
                <c:pt idx="55" c:formatCode="#0.0">
                  <c:v>7</c:v>
                </c:pt>
                <c:pt idx="56" c:formatCode="#0.0">
                  <c:v>7.2</c:v>
                </c:pt>
                <c:pt idx="57" c:formatCode="#0.0">
                  <c:v>7.2</c:v>
                </c:pt>
                <c:pt idx="58" c:formatCode="#0.0">
                  <c:v>7.1</c:v>
                </c:pt>
                <c:pt idx="59" c:formatCode="#0.0">
                  <c:v>7.2</c:v>
                </c:pt>
                <c:pt idx="60" c:formatCode="#0.0">
                  <c:v>7</c:v>
                </c:pt>
                <c:pt idx="61" c:formatCode="#0.0">
                  <c:v>7.1</c:v>
                </c:pt>
                <c:pt idx="62" c:formatCode="#0.0">
                  <c:v>7.2</c:v>
                </c:pt>
                <c:pt idx="63" c:formatCode="#0.0">
                  <c:v>7</c:v>
                </c:pt>
                <c:pt idx="64" c:formatCode="#0.0">
                  <c:v>7</c:v>
                </c:pt>
                <c:pt idx="65" c:formatCode="#0.0">
                  <c:v>6.8</c:v>
                </c:pt>
                <c:pt idx="66" c:formatCode="#0.0">
                  <c:v>6.7</c:v>
                </c:pt>
                <c:pt idx="67" c:formatCode="#0.0">
                  <c:v>6.8</c:v>
                </c:pt>
                <c:pt idx="68" c:formatCode="#0.0">
                  <c:v>6.8</c:v>
                </c:pt>
                <c:pt idx="69" c:formatCode="#0.0">
                  <c:v>6.7</c:v>
                </c:pt>
                <c:pt idx="70" c:formatCode="#0.0">
                  <c:v>6.4</c:v>
                </c:pt>
                <c:pt idx="71" c:formatCode="#0.0">
                  <c:v>6.7</c:v>
                </c:pt>
                <c:pt idx="72" c:formatCode="#0.0">
                  <c:v>6.3</c:v>
                </c:pt>
                <c:pt idx="73" c:formatCode="#0.0">
                  <c:v>6.3</c:v>
                </c:pt>
                <c:pt idx="74" c:formatCode="#0.0">
                  <c:v>6.1</c:v>
                </c:pt>
                <c:pt idx="75" c:formatCode="#0.0">
                  <c:v>6</c:v>
                </c:pt>
                <c:pt idx="76" c:formatCode="#0.0">
                  <c:v>5.4</c:v>
                </c:pt>
                <c:pt idx="77" c:formatCode="#0.0">
                  <c:v>5.9</c:v>
                </c:pt>
                <c:pt idx="78" c:formatCode="#0.0">
                  <c:v>5.9</c:v>
                </c:pt>
                <c:pt idx="79" c:formatCode="#0.0">
                  <c:v>6.3</c:v>
                </c:pt>
                <c:pt idx="80" c:formatCode="#0.0">
                  <c:v>5.9</c:v>
                </c:pt>
                <c:pt idx="81" c:formatCode="#0.0">
                  <c:v>6.6</c:v>
                </c:pt>
                <c:pt idx="82" c:formatCode="#0.0">
                  <c:v>6.3</c:v>
                </c:pt>
                <c:pt idx="83" c:formatCode="#0.0">
                  <c:v>6.6</c:v>
                </c:pt>
                <c:pt idx="84" c:formatCode="#,##0.0">
                  <c:v>6</c:v>
                </c:pt>
                <c:pt idx="85" c:formatCode="#,##0.0">
                  <c:v>6.5</c:v>
                </c:pt>
                <c:pt idx="86" c:formatCode="#,##0.0">
                  <c:v>6.7</c:v>
                </c:pt>
                <c:pt idx="87" c:formatCode="#,##0.0">
                  <c:v>6.3</c:v>
                </c:pt>
                <c:pt idx="88" c:formatCode="#,##0.0">
                  <c:v>6.3</c:v>
                </c:pt>
                <c:pt idx="89" c:formatCode="#,##0.0">
                  <c:v>6.4</c:v>
                </c:pt>
                <c:pt idx="90" c:formatCode="#0.0">
                  <c:v>6.2</c:v>
                </c:pt>
                <c:pt idx="91" c:formatCode="#0.0">
                  <c:v>6.4</c:v>
                </c:pt>
                <c:pt idx="92" c:formatCode="#,##0.0">
                  <c:v>6.4</c:v>
                </c:pt>
                <c:pt idx="93" c:formatCode="#,##0.0">
                  <c:v>6.4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80032"/>
        <c:axId val="331780592"/>
      </c:lineChart>
      <c:lineChart>
        <c:grouping val="standard"/>
        <c:varyColors val="0"/>
        <c:ser>
          <c:idx val="2"/>
          <c:order val="1"/>
          <c:tx>
            <c:strRef>
              <c:f>"Hires (right axis)"</c:f>
              <c:strCache>
                <c:ptCount val="1"/>
                <c:pt idx="0">
                  <c:v>Hires (right axis)</c:v>
                </c:pt>
              </c:strCache>
            </c:strRef>
          </c:tx>
          <c:spPr>
            <a:noFill/>
            <a:ln w="38100">
              <a:solidFill>
                <a:schemeClr val="tx2"/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Sadj'!$B$3:$B$97</c:f>
              <c:numCache>
                <c:formatCode>General</c:formatCode>
                <c:ptCount val="95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1991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1992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1993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1994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1995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1996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1997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1998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1999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2001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2002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2003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2004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2005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2006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2007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2008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2009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2010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2011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2012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2013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</c:numCache>
            </c:numRef>
          </c:cat>
          <c:val>
            <c:numRef>
              <c:f>'Predicted Series Sadj'!$BD$2:$BD$97</c:f>
              <c:numCache>
                <c:formatCode>General</c:formatCode>
                <c:ptCount val="96"/>
                <c:pt idx="1">
                  <c:v>16.56894184</c:v>
                </c:pt>
                <c:pt idx="2">
                  <c:v>16.18186378</c:v>
                </c:pt>
                <c:pt idx="3">
                  <c:v>15.96341572</c:v>
                </c:pt>
                <c:pt idx="4">
                  <c:v>16.38120609</c:v>
                </c:pt>
                <c:pt idx="5">
                  <c:v>15.91268397</c:v>
                </c:pt>
                <c:pt idx="6">
                  <c:v>15.98688581</c:v>
                </c:pt>
                <c:pt idx="7">
                  <c:v>15.53776913</c:v>
                </c:pt>
                <c:pt idx="8">
                  <c:v>15.78238539</c:v>
                </c:pt>
                <c:pt idx="9">
                  <c:v>15.63238637</c:v>
                </c:pt>
                <c:pt idx="10">
                  <c:v>15.46965829</c:v>
                </c:pt>
                <c:pt idx="11">
                  <c:v>15.54815099</c:v>
                </c:pt>
                <c:pt idx="12">
                  <c:v>15.21448589</c:v>
                </c:pt>
                <c:pt idx="13">
                  <c:v>15.69184877</c:v>
                </c:pt>
                <c:pt idx="14">
                  <c:v>15.81335332</c:v>
                </c:pt>
                <c:pt idx="15">
                  <c:v>16.11409721</c:v>
                </c:pt>
                <c:pt idx="16">
                  <c:v>15.93619136</c:v>
                </c:pt>
                <c:pt idx="17">
                  <c:v>16.57997548</c:v>
                </c:pt>
                <c:pt idx="18">
                  <c:v>16.72685742</c:v>
                </c:pt>
                <c:pt idx="19">
                  <c:v>16.68152502</c:v>
                </c:pt>
                <c:pt idx="20">
                  <c:v>16.68914888</c:v>
                </c:pt>
                <c:pt idx="21">
                  <c:v>16.25208367</c:v>
                </c:pt>
                <c:pt idx="22">
                  <c:v>16.50416036</c:v>
                </c:pt>
                <c:pt idx="23">
                  <c:v>16.39303763</c:v>
                </c:pt>
                <c:pt idx="24">
                  <c:v>16.28406989</c:v>
                </c:pt>
                <c:pt idx="25">
                  <c:v>16.57325084</c:v>
                </c:pt>
                <c:pt idx="26">
                  <c:v>16.7034296</c:v>
                </c:pt>
                <c:pt idx="27">
                  <c:v>16.57931286</c:v>
                </c:pt>
                <c:pt idx="28">
                  <c:v>16.83801711</c:v>
                </c:pt>
                <c:pt idx="29">
                  <c:v>16.72010978</c:v>
                </c:pt>
                <c:pt idx="30">
                  <c:v>16.79612134</c:v>
                </c:pt>
                <c:pt idx="31">
                  <c:v>17.23050608</c:v>
                </c:pt>
                <c:pt idx="32">
                  <c:v>16.98265247</c:v>
                </c:pt>
                <c:pt idx="33">
                  <c:v>17.28518393</c:v>
                </c:pt>
                <c:pt idx="34">
                  <c:v>16.97379358</c:v>
                </c:pt>
                <c:pt idx="35">
                  <c:v>16.92981705</c:v>
                </c:pt>
                <c:pt idx="36">
                  <c:v>17.05948273</c:v>
                </c:pt>
                <c:pt idx="37">
                  <c:v>16.71602635</c:v>
                </c:pt>
                <c:pt idx="38">
                  <c:v>17.06023962</c:v>
                </c:pt>
                <c:pt idx="39">
                  <c:v>17.44550604</c:v>
                </c:pt>
                <c:pt idx="40">
                  <c:v>17.23787924</c:v>
                </c:pt>
                <c:pt idx="41">
                  <c:v>16.79375332</c:v>
                </c:pt>
                <c:pt idx="42">
                  <c:v>16.74095358</c:v>
                </c:pt>
                <c:pt idx="43">
                  <c:v>16.48775918</c:v>
                </c:pt>
                <c:pt idx="44">
                  <c:v>16.17729788</c:v>
                </c:pt>
                <c:pt idx="45">
                  <c:v>15.8234352</c:v>
                </c:pt>
                <c:pt idx="46">
                  <c:v>15.63235937</c:v>
                </c:pt>
                <c:pt idx="47">
                  <c:v>15.26035772</c:v>
                </c:pt>
                <c:pt idx="48">
                  <c:v>15.37844645</c:v>
                </c:pt>
                <c:pt idx="49">
                  <c:v>15.04505285</c:v>
                </c:pt>
                <c:pt idx="50">
                  <c:v>15.28688714</c:v>
                </c:pt>
                <c:pt idx="51">
                  <c:v>14.74162531</c:v>
                </c:pt>
                <c:pt idx="52">
                  <c:v>14.61235504</c:v>
                </c:pt>
                <c:pt idx="53">
                  <c:v>14.65253398</c:v>
                </c:pt>
                <c:pt idx="54">
                  <c:v>14.34873765</c:v>
                </c:pt>
                <c:pt idx="55">
                  <c:v>14.45422322</c:v>
                </c:pt>
                <c:pt idx="56">
                  <c:v>14.58426611</c:v>
                </c:pt>
                <c:pt idx="57">
                  <c:v>14.90533552</c:v>
                </c:pt>
                <c:pt idx="58">
                  <c:v>14.84687269</c:v>
                </c:pt>
                <c:pt idx="59">
                  <c:v>15.2963855</c:v>
                </c:pt>
                <c:pt idx="60">
                  <c:v>15.39635031</c:v>
                </c:pt>
                <c:pt idx="61">
                  <c:v>15.13712881</c:v>
                </c:pt>
                <c:pt idx="62">
                  <c:v>16.08550442</c:v>
                </c:pt>
                <c:pt idx="63">
                  <c:v>14.69446871</c:v>
                </c:pt>
                <c:pt idx="64">
                  <c:v>14.78898146</c:v>
                </c:pt>
                <c:pt idx="65">
                  <c:v>14.76258711</c:v>
                </c:pt>
                <c:pt idx="66">
                  <c:v>14.99850861</c:v>
                </c:pt>
                <c:pt idx="67">
                  <c:v>15.05852224</c:v>
                </c:pt>
                <c:pt idx="68">
                  <c:v>14.96542603</c:v>
                </c:pt>
                <c:pt idx="69">
                  <c:v>14.25085886</c:v>
                </c:pt>
                <c:pt idx="70">
                  <c:v>14.02741176</c:v>
                </c:pt>
                <c:pt idx="71">
                  <c:v>14.27393443</c:v>
                </c:pt>
                <c:pt idx="72">
                  <c:v>13.54779586</c:v>
                </c:pt>
                <c:pt idx="73">
                  <c:v>13.57936232</c:v>
                </c:pt>
                <c:pt idx="74">
                  <c:v>12.83124506</c:v>
                </c:pt>
                <c:pt idx="75">
                  <c:v>11.95476794</c:v>
                </c:pt>
                <c:pt idx="76">
                  <c:v>11.2060858</c:v>
                </c:pt>
                <c:pt idx="77">
                  <c:v>11.22314847</c:v>
                </c:pt>
                <c:pt idx="78">
                  <c:v>11.40186432</c:v>
                </c:pt>
                <c:pt idx="79">
                  <c:v>11.677559</c:v>
                </c:pt>
                <c:pt idx="80">
                  <c:v>12.0649561</c:v>
                </c:pt>
                <c:pt idx="81">
                  <c:v>12.52478095</c:v>
                </c:pt>
                <c:pt idx="82">
                  <c:v>12.175567773</c:v>
                </c:pt>
                <c:pt idx="83">
                  <c:v>12.469803244</c:v>
                </c:pt>
                <c:pt idx="84">
                  <c:v>11.859526743</c:v>
                </c:pt>
                <c:pt idx="85">
                  <c:v>12.547590644</c:v>
                </c:pt>
                <c:pt idx="86">
                  <c:v>12.793165487</c:v>
                </c:pt>
                <c:pt idx="87">
                  <c:v>12.421926197</c:v>
                </c:pt>
                <c:pt idx="88">
                  <c:v>12.491687843</c:v>
                </c:pt>
                <c:pt idx="89">
                  <c:v>12.56215403</c:v>
                </c:pt>
                <c:pt idx="90">
                  <c:v>12.253355173</c:v>
                </c:pt>
                <c:pt idx="91">
                  <c:v>12.533810839</c:v>
                </c:pt>
                <c:pt idx="92">
                  <c:v>12.385557252</c:v>
                </c:pt>
                <c:pt idx="93">
                  <c:v>12.533810839</c:v>
                </c:pt>
                <c:pt idx="94">
                  <c:v>13.12608648</c:v>
                </c:pt>
                <c:pt idx="95">
                  <c:v>13.00838719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781152"/>
        <c:axId val="331781712"/>
      </c:lineChart>
      <c:catAx>
        <c:axId val="3317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80592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331780592"/>
        <c:scaling>
          <c:orientation val="minMax"/>
          <c:max val="11"/>
          <c:min val="3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0863670279557024"/>
              <c:y val="0.0224828934506354"/>
            </c:manualLayout>
          </c:layout>
          <c:overlay val="0"/>
          <c:spPr>
            <a:solidFill>
              <a:sysClr val="window" lastClr="FCFCFC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780032"/>
        <c:crosses val="autoZero"/>
        <c:crossBetween val="between"/>
        <c:majorUnit val="1"/>
        <c:minorUnit val="0.2"/>
      </c:valAx>
      <c:catAx>
        <c:axId val="3317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1781712"/>
        <c:crosses val="autoZero"/>
        <c:auto val="1"/>
        <c:lblAlgn val="ctr"/>
        <c:lblOffset val="100"/>
        <c:tickMarkSkip val="1"/>
        <c:noMultiLvlLbl val="0"/>
      </c:catAx>
      <c:valAx>
        <c:axId val="331781712"/>
        <c:scaling>
          <c:orientation val="minMax"/>
          <c:max val="18"/>
          <c:min val="10"/>
        </c:scaling>
        <c:delete val="0"/>
        <c:axPos val="r"/>
        <c:numFmt formatCode="#,##0.0" sourceLinked="0"/>
        <c:majorTickMark val="out"/>
        <c:minorTickMark val="out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  <a:latin typeface="+mn-lt"/>
              </a:defRPr>
            </a:pPr>
          </a:p>
        </c:txPr>
        <c:crossAx val="331781152"/>
        <c:crosses val="max"/>
        <c:crossBetween val="between"/>
        <c:majorUnit val="1"/>
        <c:minorUnit val="0.2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30987719799274"/>
          <c:y val="0.691227130333049"/>
          <c:w val="0.350352993440587"/>
          <c:h val="0.145383733191709"/>
        </c:manualLayout>
      </c:layout>
      <c:overlay val="0"/>
      <c:spPr>
        <a:solidFill>
          <a:schemeClr val="bg1"/>
        </a:solidFill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515250249"/>
          <c:y val="0.0471977760813518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1892480"/>
        <c:axId val="331893040"/>
      </c:barChart>
      <c:lineChart>
        <c:grouping val="standard"/>
        <c:varyColors val="0"/>
        <c:ser>
          <c:idx val="2"/>
          <c:order val="1"/>
          <c:tx>
            <c:strRef>
              <c:f>'Predicted Series Sadj'!$CD$1</c:f>
              <c:strCache>
                <c:ptCount val="1"/>
                <c:pt idx="0">
                  <c:v>Worker Reallocation (H+S)</c:v>
                </c:pt>
              </c:strCache>
            </c:strRef>
          </c:tx>
          <c:spPr>
            <a:noFill/>
            <a:ln w="34925">
              <a:solidFill>
                <a:schemeClr val="accent3"/>
              </a:solidFill>
              <a:prstDash val="dash"/>
            </a:ln>
            <a:effectLst/>
          </c:spPr>
          <c:marker>
            <c:symbol val="none"/>
          </c:marker>
          <c:cat>
            <c:numRef>
              <c:f>'BED Sadj'!$B$3:$B$96</c:f>
              <c:numCache>
                <c:ptCount val="0"/>
              </c:numCache>
            </c:numRef>
          </c:cat>
          <c:val>
            <c:numRef>
              <c:f>'Predicted Series Sadj'!$CD$2:$CD$97</c:f>
              <c:numCache>
                <c:formatCode>General</c:formatCode>
                <c:ptCount val="96"/>
                <c:pt idx="1">
                  <c:v>33.24145684</c:v>
                </c:pt>
                <c:pt idx="2">
                  <c:v>32.15208761</c:v>
                </c:pt>
                <c:pt idx="3">
                  <c:v>32.28649626</c:v>
                </c:pt>
                <c:pt idx="4">
                  <c:v>33.68015583</c:v>
                </c:pt>
                <c:pt idx="5">
                  <c:v>32.32386737</c:v>
                </c:pt>
                <c:pt idx="6">
                  <c:v>31.72621981</c:v>
                </c:pt>
                <c:pt idx="7">
                  <c:v>31.05583371</c:v>
                </c:pt>
                <c:pt idx="8">
                  <c:v>31.35635738</c:v>
                </c:pt>
                <c:pt idx="9">
                  <c:v>30.75742339</c:v>
                </c:pt>
                <c:pt idx="10">
                  <c:v>30.60905178</c:v>
                </c:pt>
                <c:pt idx="11">
                  <c:v>30.55489216</c:v>
                </c:pt>
                <c:pt idx="12">
                  <c:v>29.9893394</c:v>
                </c:pt>
                <c:pt idx="13">
                  <c:v>30.60881312</c:v>
                </c:pt>
                <c:pt idx="14">
                  <c:v>30.85775588</c:v>
                </c:pt>
                <c:pt idx="15">
                  <c:v>31.22825786</c:v>
                </c:pt>
                <c:pt idx="16">
                  <c:v>31.15668082</c:v>
                </c:pt>
                <c:pt idx="17">
                  <c:v>32.19466622</c:v>
                </c:pt>
                <c:pt idx="18">
                  <c:v>32.3661904</c:v>
                </c:pt>
                <c:pt idx="19">
                  <c:v>32.55425058</c:v>
                </c:pt>
                <c:pt idx="20">
                  <c:v>32.47314882</c:v>
                </c:pt>
                <c:pt idx="21">
                  <c:v>32.01688565</c:v>
                </c:pt>
                <c:pt idx="22">
                  <c:v>32.32686405</c:v>
                </c:pt>
                <c:pt idx="23">
                  <c:v>32.14417555</c:v>
                </c:pt>
                <c:pt idx="24">
                  <c:v>32.00835675</c:v>
                </c:pt>
                <c:pt idx="25">
                  <c:v>32.37651987</c:v>
                </c:pt>
                <c:pt idx="26">
                  <c:v>32.81342626</c:v>
                </c:pt>
                <c:pt idx="27">
                  <c:v>32.19961932</c:v>
                </c:pt>
                <c:pt idx="28">
                  <c:v>32.79618354</c:v>
                </c:pt>
                <c:pt idx="29">
                  <c:v>32.674506</c:v>
                </c:pt>
                <c:pt idx="30">
                  <c:v>32.8014299</c:v>
                </c:pt>
                <c:pt idx="31">
                  <c:v>33.56180127</c:v>
                </c:pt>
                <c:pt idx="32">
                  <c:v>33.28218668</c:v>
                </c:pt>
                <c:pt idx="33">
                  <c:v>33.87270234</c:v>
                </c:pt>
                <c:pt idx="34">
                  <c:v>33.18533839</c:v>
                </c:pt>
                <c:pt idx="35">
                  <c:v>33.10748813</c:v>
                </c:pt>
                <c:pt idx="36">
                  <c:v>33.78315444</c:v>
                </c:pt>
                <c:pt idx="37">
                  <c:v>32.7743879</c:v>
                </c:pt>
                <c:pt idx="38">
                  <c:v>33.40881548</c:v>
                </c:pt>
                <c:pt idx="39">
                  <c:v>33.99288229</c:v>
                </c:pt>
                <c:pt idx="40">
                  <c:v>33.72926052</c:v>
                </c:pt>
                <c:pt idx="41">
                  <c:v>33.10058001</c:v>
                </c:pt>
                <c:pt idx="42">
                  <c:v>33.1083517</c:v>
                </c:pt>
                <c:pt idx="43">
                  <c:v>32.7741486</c:v>
                </c:pt>
                <c:pt idx="44">
                  <c:v>32.45768706</c:v>
                </c:pt>
                <c:pt idx="45">
                  <c:v>32.30705729</c:v>
                </c:pt>
                <c:pt idx="46">
                  <c:v>32.06169695</c:v>
                </c:pt>
                <c:pt idx="47">
                  <c:v>31.38638616</c:v>
                </c:pt>
                <c:pt idx="48">
                  <c:v>30.54268675</c:v>
                </c:pt>
                <c:pt idx="49">
                  <c:v>30.04685749</c:v>
                </c:pt>
                <c:pt idx="50">
                  <c:v>30.66847249</c:v>
                </c:pt>
                <c:pt idx="51">
                  <c:v>29.71103933</c:v>
                </c:pt>
                <c:pt idx="52">
                  <c:v>29.66668511</c:v>
                </c:pt>
                <c:pt idx="53">
                  <c:v>29.27132165</c:v>
                </c:pt>
                <c:pt idx="54">
                  <c:v>28.50544802</c:v>
                </c:pt>
                <c:pt idx="55">
                  <c:v>28.48549465</c:v>
                </c:pt>
                <c:pt idx="56">
                  <c:v>28.80013377</c:v>
                </c:pt>
                <c:pt idx="57">
                  <c:v>29.30270935</c:v>
                </c:pt>
                <c:pt idx="58">
                  <c:v>29.22147969</c:v>
                </c:pt>
                <c:pt idx="59">
                  <c:v>29.86466446</c:v>
                </c:pt>
                <c:pt idx="60">
                  <c:v>30.3501259</c:v>
                </c:pt>
                <c:pt idx="61">
                  <c:v>29.75944282</c:v>
                </c:pt>
                <c:pt idx="62">
                  <c:v>31.33261416</c:v>
                </c:pt>
                <c:pt idx="63">
                  <c:v>29.03844176</c:v>
                </c:pt>
                <c:pt idx="64">
                  <c:v>28.77934287</c:v>
                </c:pt>
                <c:pt idx="65">
                  <c:v>29.12364445</c:v>
                </c:pt>
                <c:pt idx="66">
                  <c:v>29.63940355</c:v>
                </c:pt>
                <c:pt idx="67">
                  <c:v>29.77934817</c:v>
                </c:pt>
                <c:pt idx="68">
                  <c:v>29.42169886</c:v>
                </c:pt>
                <c:pt idx="69">
                  <c:v>28.27029283</c:v>
                </c:pt>
                <c:pt idx="70">
                  <c:v>27.8876517</c:v>
                </c:pt>
                <c:pt idx="71">
                  <c:v>28.29830097</c:v>
                </c:pt>
                <c:pt idx="72">
                  <c:v>27.23196316</c:v>
                </c:pt>
                <c:pt idx="73">
                  <c:v>27.6472541</c:v>
                </c:pt>
                <c:pt idx="74">
                  <c:v>26.32034276</c:v>
                </c:pt>
                <c:pt idx="75">
                  <c:v>25.58692746</c:v>
                </c:pt>
                <c:pt idx="76">
                  <c:v>24.78373795</c:v>
                </c:pt>
                <c:pt idx="77">
                  <c:v>23.83273753</c:v>
                </c:pt>
                <c:pt idx="78">
                  <c:v>23.95047535</c:v>
                </c:pt>
                <c:pt idx="79">
                  <c:v>23.62092123</c:v>
                </c:pt>
                <c:pt idx="80">
                  <c:v>24.02398297</c:v>
                </c:pt>
                <c:pt idx="81">
                  <c:v>24.45766374</c:v>
                </c:pt>
                <c:pt idx="82">
                  <c:v>23.910572327</c:v>
                </c:pt>
                <c:pt idx="83">
                  <c:v>24.00769576</c:v>
                </c:pt>
                <c:pt idx="84">
                  <c:v>23.351992361</c:v>
                </c:pt>
                <c:pt idx="85">
                  <c:v>24.210677102</c:v>
                </c:pt>
                <c:pt idx="86">
                  <c:v>24.565139509</c:v>
                </c:pt>
                <c:pt idx="87">
                  <c:v>24.283291797</c:v>
                </c:pt>
                <c:pt idx="88">
                  <c:v>24.117673167</c:v>
                </c:pt>
                <c:pt idx="89">
                  <c:v>24.682296188</c:v>
                </c:pt>
                <c:pt idx="90">
                  <c:v>24.216366103</c:v>
                </c:pt>
                <c:pt idx="91">
                  <c:v>24.244334043</c:v>
                </c:pt>
                <c:pt idx="92">
                  <c:v>23.973792218</c:v>
                </c:pt>
                <c:pt idx="93">
                  <c:v>24.517243465</c:v>
                </c:pt>
                <c:pt idx="94">
                  <c:v>25.877446946</c:v>
                </c:pt>
                <c:pt idx="95">
                  <c:v>25.370105898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'Predicted Series Sadj'!$CF$1</c:f>
              <c:strCache>
                <c:ptCount val="1"/>
                <c:pt idx="0">
                  <c:v>Churning (H-JC+S-JD)</c:v>
                </c:pt>
              </c:strCache>
            </c:strRef>
          </c:tx>
          <c:spPr>
            <a:noFill/>
            <a:ln w="3492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val>
            <c:numRef>
              <c:f>'Predicted Series Sadj'!$CF$2:$CF$95</c:f>
              <c:numCache>
                <c:formatCode>General</c:formatCode>
                <c:ptCount val="94"/>
                <c:pt idx="1" c:formatCode="#,##0.00">
                  <c:v>16.9442335284</c:v>
                </c:pt>
                <c:pt idx="2" c:formatCode="#,##0.00">
                  <c:v>15.5712299754</c:v>
                </c:pt>
                <c:pt idx="3" c:formatCode="#,##0.00">
                  <c:v>15.8144680566</c:v>
                </c:pt>
                <c:pt idx="4" c:formatCode="#,##0.00">
                  <c:v>15.1064324082</c:v>
                </c:pt>
                <c:pt idx="5" c:formatCode="#,##0.00">
                  <c:v>15.2756027729</c:v>
                </c:pt>
                <c:pt idx="6" c:formatCode="#,##0.00">
                  <c:v>15.0682528693</c:v>
                </c:pt>
                <c:pt idx="7" c:formatCode="#,##0.00">
                  <c:v>14.6528423121</c:v>
                </c:pt>
                <c:pt idx="8" c:formatCode="#,##0.00">
                  <c:v>14.6010330373</c:v>
                </c:pt>
                <c:pt idx="9" c:formatCode="#,##0.00">
                  <c:v>14.7035087456</c:v>
                </c:pt>
                <c:pt idx="10" c:formatCode="#,##0.00">
                  <c:v>14.90905178</c:v>
                </c:pt>
                <c:pt idx="11" c:formatCode="#,##0.00">
                  <c:v>15.25489216</c:v>
                </c:pt>
                <c:pt idx="12" c:formatCode="#,##0.00">
                  <c:v>14.4893394</c:v>
                </c:pt>
                <c:pt idx="13" c:formatCode="#,##0.00">
                  <c:v>15.40881312</c:v>
                </c:pt>
                <c:pt idx="14" c:formatCode="#,##0.00">
                  <c:v>15.35775588</c:v>
                </c:pt>
                <c:pt idx="15" c:formatCode="#,##0.00">
                  <c:v>15.82825786</c:v>
                </c:pt>
                <c:pt idx="16" c:formatCode="#,##0.00">
                  <c:v>15.75668082</c:v>
                </c:pt>
                <c:pt idx="17" c:formatCode="#,##0.00">
                  <c:v>16.69466622</c:v>
                </c:pt>
                <c:pt idx="18" c:formatCode="#,##0.00">
                  <c:v>16.7661904</c:v>
                </c:pt>
                <c:pt idx="19" c:formatCode="#,##0.00">
                  <c:v>17.35425058</c:v>
                </c:pt>
                <c:pt idx="20" c:formatCode="#,##0.00">
                  <c:v>16.97314882</c:v>
                </c:pt>
                <c:pt idx="21" c:formatCode="#,##0.00">
                  <c:v>16.61688565</c:v>
                </c:pt>
                <c:pt idx="22" c:formatCode="#,##0.00">
                  <c:v>16.72686405</c:v>
                </c:pt>
                <c:pt idx="23" c:formatCode="#,##0.00">
                  <c:v>16.44417555</c:v>
                </c:pt>
                <c:pt idx="24" c:formatCode="#,##0.00">
                  <c:v>16.20835675</c:v>
                </c:pt>
                <c:pt idx="25" c:formatCode="#,##0.00">
                  <c:v>16.77651987</c:v>
                </c:pt>
                <c:pt idx="26" c:formatCode="#,##0.00">
                  <c:v>17.11342626</c:v>
                </c:pt>
                <c:pt idx="27" c:formatCode="#,##0.00">
                  <c:v>16.59961932</c:v>
                </c:pt>
                <c:pt idx="28" c:formatCode="#,##0.00">
                  <c:v>17.29618354</c:v>
                </c:pt>
                <c:pt idx="29" c:formatCode="#,##0.00">
                  <c:v>17.474506</c:v>
                </c:pt>
                <c:pt idx="30" c:formatCode="#,##0.00">
                  <c:v>16.9014299</c:v>
                </c:pt>
                <c:pt idx="31" c:formatCode="#,##0.00">
                  <c:v>17.56180127</c:v>
                </c:pt>
                <c:pt idx="32" c:formatCode="#,##0.00">
                  <c:v>17.18218668</c:v>
                </c:pt>
                <c:pt idx="33" c:formatCode="#,##0.00">
                  <c:v>17.97270234</c:v>
                </c:pt>
                <c:pt idx="34" c:formatCode="#,##0.00">
                  <c:v>17.68533839</c:v>
                </c:pt>
                <c:pt idx="35" c:formatCode="#,##0.00">
                  <c:v>17.90748813</c:v>
                </c:pt>
                <c:pt idx="36" c:formatCode="#,##0.00">
                  <c:v>17.88315444</c:v>
                </c:pt>
                <c:pt idx="37" c:formatCode="#,##0.00">
                  <c:v>17.3743879</c:v>
                </c:pt>
                <c:pt idx="38" c:formatCode="#,##0.00">
                  <c:v>18.00881548</c:v>
                </c:pt>
                <c:pt idx="39" c:formatCode="#,##0.00">
                  <c:v>18.89288229</c:v>
                </c:pt>
                <c:pt idx="40" c:formatCode="#,##0.00">
                  <c:v>18.32926052</c:v>
                </c:pt>
                <c:pt idx="41" c:formatCode="#,##0.00">
                  <c:v>18.10058001</c:v>
                </c:pt>
                <c:pt idx="42" c:formatCode="#,##0.00">
                  <c:v>17.9083517</c:v>
                </c:pt>
                <c:pt idx="43" c:formatCode="#,##0.00">
                  <c:v>17.9741486</c:v>
                </c:pt>
                <c:pt idx="44" c:formatCode="#,##0.00">
                  <c:v>16.95768706</c:v>
                </c:pt>
                <c:pt idx="45" c:formatCode="#,##0.00">
                  <c:v>17.10705729</c:v>
                </c:pt>
                <c:pt idx="46" c:formatCode="#,##0.00">
                  <c:v>17.16169695</c:v>
                </c:pt>
                <c:pt idx="47" c:formatCode="#,##0.00">
                  <c:v>16.38638616</c:v>
                </c:pt>
                <c:pt idx="48" c:formatCode="#,##0.00">
                  <c:v>15.54268675</c:v>
                </c:pt>
                <c:pt idx="49" c:formatCode="#,##0.00">
                  <c:v>15.44685749</c:v>
                </c:pt>
                <c:pt idx="50" c:formatCode="#,##0.00">
                  <c:v>16.36847249</c:v>
                </c:pt>
                <c:pt idx="51" c:formatCode="#,##0.00">
                  <c:v>15.61103933</c:v>
                </c:pt>
                <c:pt idx="52" c:formatCode="#,##0.00">
                  <c:v>15.36668511</c:v>
                </c:pt>
                <c:pt idx="53" c:formatCode="#,##0.00">
                  <c:v>15.27132165</c:v>
                </c:pt>
                <c:pt idx="54" c:formatCode="#,##0.00">
                  <c:v>14.80544802</c:v>
                </c:pt>
                <c:pt idx="55" c:formatCode="#,##0.00">
                  <c:v>14.78549465</c:v>
                </c:pt>
                <c:pt idx="56" c:formatCode="#,##0.00">
                  <c:v>14.90013377</c:v>
                </c:pt>
                <c:pt idx="57" c:formatCode="#,##0.00">
                  <c:v>15.50270935</c:v>
                </c:pt>
                <c:pt idx="58" c:formatCode="#,##0.00">
                  <c:v>15.32147969</c:v>
                </c:pt>
                <c:pt idx="59" c:formatCode="#,##0.00">
                  <c:v>16.16466446</c:v>
                </c:pt>
                <c:pt idx="60" c:formatCode="#,##0.00">
                  <c:v>16.7501259</c:v>
                </c:pt>
                <c:pt idx="61" c:formatCode="#,##0.00">
                  <c:v>16.15944282</c:v>
                </c:pt>
                <c:pt idx="62" c:formatCode="#,##0.00">
                  <c:v>17.53261416</c:v>
                </c:pt>
                <c:pt idx="63" c:formatCode="#,##0.00">
                  <c:v>15.43844176</c:v>
                </c:pt>
                <c:pt idx="64" c:formatCode="#,##0.00">
                  <c:v>15.67934287</c:v>
                </c:pt>
                <c:pt idx="65" c:formatCode="#,##0.00">
                  <c:v>15.82364445</c:v>
                </c:pt>
                <c:pt idx="66" c:formatCode="#,##0.00">
                  <c:v>16.33940355</c:v>
                </c:pt>
                <c:pt idx="67" c:formatCode="#,##0.00">
                  <c:v>16.47934817</c:v>
                </c:pt>
                <c:pt idx="68" c:formatCode="#,##0.00">
                  <c:v>16.32169886</c:v>
                </c:pt>
                <c:pt idx="69" c:formatCode="#,##0.00">
                  <c:v>15.07029283</c:v>
                </c:pt>
                <c:pt idx="70" c:formatCode="#,##0.00">
                  <c:v>14.7876517</c:v>
                </c:pt>
                <c:pt idx="71" c:formatCode="#,##0.00">
                  <c:v>15.09830097</c:v>
                </c:pt>
                <c:pt idx="72" c:formatCode="#,##0.00">
                  <c:v>14.33196316</c:v>
                </c:pt>
                <c:pt idx="73" c:formatCode="#,##0.00">
                  <c:v>14.4472541</c:v>
                </c:pt>
                <c:pt idx="74" c:formatCode="#,##0.00">
                  <c:v>13.32034276</c:v>
                </c:pt>
                <c:pt idx="75" c:formatCode="#,##0.00">
                  <c:v>11.98692746</c:v>
                </c:pt>
                <c:pt idx="76" c:formatCode="#,##0.00">
                  <c:v>11.58373795</c:v>
                </c:pt>
                <c:pt idx="77" c:formatCode="#,##0.00">
                  <c:v>10.43273753</c:v>
                </c:pt>
                <c:pt idx="78" c:formatCode="#,##0.00">
                  <c:v>11.25047535</c:v>
                </c:pt>
                <c:pt idx="79" c:formatCode="#,##0.00">
                  <c:v>10.82092123</c:v>
                </c:pt>
                <c:pt idx="80" c:formatCode="#,##0.00">
                  <c:v>12.02398297</c:v>
                </c:pt>
                <c:pt idx="81" c:formatCode="#,##0.00">
                  <c:v>11.95766374</c:v>
                </c:pt>
                <c:pt idx="82" c:formatCode="#,##0.00">
                  <c:v>11.510572327</c:v>
                </c:pt>
                <c:pt idx="83" c:formatCode="#,##0.00">
                  <c:v>11.40769576</c:v>
                </c:pt>
                <c:pt idx="84" c:formatCode="#,##0.00">
                  <c:v>11.551992361</c:v>
                </c:pt>
                <c:pt idx="85" c:formatCode="#,##0.00">
                  <c:v>11.810677102</c:v>
                </c:pt>
                <c:pt idx="86" c:formatCode="#,##0.00">
                  <c:v>11.965139509</c:v>
                </c:pt>
                <c:pt idx="87" c:formatCode="#,##0.00">
                  <c:v>11.983291797</c:v>
                </c:pt>
                <c:pt idx="88" c:formatCode="#,##0.00">
                  <c:v>12.217673167</c:v>
                </c:pt>
                <c:pt idx="89" c:formatCode="#,##0.00">
                  <c:v>12.382296188</c:v>
                </c:pt>
                <c:pt idx="90" c:formatCode="#,##0.00">
                  <c:v>12.016366103</c:v>
                </c:pt>
                <c:pt idx="91" c:formatCode="#,##0.00">
                  <c:v>12.044334043</c:v>
                </c:pt>
                <c:pt idx="92" c:formatCode="#,##0.00">
                  <c:v>11.973792218</c:v>
                </c:pt>
                <c:pt idx="93" c:formatCode="#,##0.00">
                  <c:v>12.317243465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'BED Sadj'!$AF$2</c:f>
              <c:strCache>
                <c:ptCount val="1"/>
                <c:pt idx="0">
                  <c:v>Job Reallocation (JC+JD)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'BED Sadj'!$AF$3:$AF$96</c:f>
              <c:numCache>
                <c:formatCode>#,##0.00</c:formatCode>
                <c:ptCount val="94"/>
                <c:pt idx="1">
                  <c:v>16.2972233116</c:v>
                </c:pt>
                <c:pt idx="2">
                  <c:v>16.5808576346</c:v>
                </c:pt>
                <c:pt idx="3">
                  <c:v>16.4720282034</c:v>
                </c:pt>
                <c:pt idx="4">
                  <c:v>18.5737234218</c:v>
                </c:pt>
                <c:pt idx="5">
                  <c:v>17.0482645971</c:v>
                </c:pt>
                <c:pt idx="6">
                  <c:v>16.6579669407</c:v>
                </c:pt>
                <c:pt idx="7">
                  <c:v>16.4029913979</c:v>
                </c:pt>
                <c:pt idx="8">
                  <c:v>16.7553243427</c:v>
                </c:pt>
                <c:pt idx="9">
                  <c:v>16.0539146444</c:v>
                </c:pt>
                <c:pt idx="10">
                  <c:v>15.7</c:v>
                </c:pt>
                <c:pt idx="11">
                  <c:v>15.3</c:v>
                </c:pt>
                <c:pt idx="12">
                  <c:v>15.5</c:v>
                </c:pt>
                <c:pt idx="13">
                  <c:v>15.2</c:v>
                </c:pt>
                <c:pt idx="14">
                  <c:v>15.5</c:v>
                </c:pt>
                <c:pt idx="15">
                  <c:v>15.4</c:v>
                </c:pt>
                <c:pt idx="16">
                  <c:v>15.4</c:v>
                </c:pt>
                <c:pt idx="17">
                  <c:v>15.5</c:v>
                </c:pt>
                <c:pt idx="18">
                  <c:v>15.6</c:v>
                </c:pt>
                <c:pt idx="19">
                  <c:v>15.2</c:v>
                </c:pt>
                <c:pt idx="20">
                  <c:v>15.5</c:v>
                </c:pt>
                <c:pt idx="21">
                  <c:v>15.4</c:v>
                </c:pt>
                <c:pt idx="22">
                  <c:v>15.6</c:v>
                </c:pt>
                <c:pt idx="23">
                  <c:v>15.7</c:v>
                </c:pt>
                <c:pt idx="24">
                  <c:v>15.8</c:v>
                </c:pt>
                <c:pt idx="25">
                  <c:v>15.6</c:v>
                </c:pt>
                <c:pt idx="26">
                  <c:v>15.7</c:v>
                </c:pt>
                <c:pt idx="27">
                  <c:v>15.6</c:v>
                </c:pt>
                <c:pt idx="28">
                  <c:v>15.5</c:v>
                </c:pt>
                <c:pt idx="29">
                  <c:v>15.2</c:v>
                </c:pt>
                <c:pt idx="30">
                  <c:v>15.9</c:v>
                </c:pt>
                <c:pt idx="31">
                  <c:v>16</c:v>
                </c:pt>
                <c:pt idx="32">
                  <c:v>16.1</c:v>
                </c:pt>
                <c:pt idx="33">
                  <c:v>15.9</c:v>
                </c:pt>
                <c:pt idx="34">
                  <c:v>15.5</c:v>
                </c:pt>
                <c:pt idx="35">
                  <c:v>15.2</c:v>
                </c:pt>
                <c:pt idx="36">
                  <c:v>15.9</c:v>
                </c:pt>
                <c:pt idx="37">
                  <c:v>15.4</c:v>
                </c:pt>
                <c:pt idx="38">
                  <c:v>15.4</c:v>
                </c:pt>
                <c:pt idx="39">
                  <c:v>15.1</c:v>
                </c:pt>
                <c:pt idx="40">
                  <c:v>15.4</c:v>
                </c:pt>
                <c:pt idx="41">
                  <c:v>15</c:v>
                </c:pt>
                <c:pt idx="42">
                  <c:v>15.2</c:v>
                </c:pt>
                <c:pt idx="43">
                  <c:v>14.8</c:v>
                </c:pt>
                <c:pt idx="44">
                  <c:v>15.5</c:v>
                </c:pt>
                <c:pt idx="45">
                  <c:v>15.2</c:v>
                </c:pt>
                <c:pt idx="46">
                  <c:v>14.9</c:v>
                </c:pt>
                <c:pt idx="47">
                  <c:v>15</c:v>
                </c:pt>
                <c:pt idx="48">
                  <c:v>15</c:v>
                </c:pt>
                <c:pt idx="49">
                  <c:v>14.6</c:v>
                </c:pt>
                <c:pt idx="50">
                  <c:v>14.3</c:v>
                </c:pt>
                <c:pt idx="51">
                  <c:v>14.1</c:v>
                </c:pt>
                <c:pt idx="52">
                  <c:v>14.3</c:v>
                </c:pt>
                <c:pt idx="53">
                  <c:v>14</c:v>
                </c:pt>
                <c:pt idx="54">
                  <c:v>13.7</c:v>
                </c:pt>
                <c:pt idx="55">
                  <c:v>13.7</c:v>
                </c:pt>
                <c:pt idx="56">
                  <c:v>13.9</c:v>
                </c:pt>
                <c:pt idx="57">
                  <c:v>13.8</c:v>
                </c:pt>
                <c:pt idx="58">
                  <c:v>13.9</c:v>
                </c:pt>
                <c:pt idx="59">
                  <c:v>13.7</c:v>
                </c:pt>
                <c:pt idx="60">
                  <c:v>13.6</c:v>
                </c:pt>
                <c:pt idx="61">
                  <c:v>13.6</c:v>
                </c:pt>
                <c:pt idx="62">
                  <c:v>13.8</c:v>
                </c:pt>
                <c:pt idx="63">
                  <c:v>13.6</c:v>
                </c:pt>
                <c:pt idx="64">
                  <c:v>13.1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13.1</c:v>
                </c:pt>
                <c:pt idx="69">
                  <c:v>13.2</c:v>
                </c:pt>
                <c:pt idx="70">
                  <c:v>13.1</c:v>
                </c:pt>
                <c:pt idx="71">
                  <c:v>13.2</c:v>
                </c:pt>
                <c:pt idx="72">
                  <c:v>12.9</c:v>
                </c:pt>
                <c:pt idx="73">
                  <c:v>13.2</c:v>
                </c:pt>
                <c:pt idx="74">
                  <c:v>13</c:v>
                </c:pt>
                <c:pt idx="75">
                  <c:v>13.6</c:v>
                </c:pt>
                <c:pt idx="76">
                  <c:v>13.2</c:v>
                </c:pt>
                <c:pt idx="77">
                  <c:v>13.4</c:v>
                </c:pt>
                <c:pt idx="78">
                  <c:v>12.7</c:v>
                </c:pt>
                <c:pt idx="79">
                  <c:v>12.8</c:v>
                </c:pt>
                <c:pt idx="80">
                  <c:v>12</c:v>
                </c:pt>
                <c:pt idx="81">
                  <c:v>12.5</c:v>
                </c:pt>
                <c:pt idx="82">
                  <c:v>12.4</c:v>
                </c:pt>
                <c:pt idx="83">
                  <c:v>12.6</c:v>
                </c:pt>
                <c:pt idx="84">
                  <c:v>11.8</c:v>
                </c:pt>
                <c:pt idx="85">
                  <c:v>12.4</c:v>
                </c:pt>
                <c:pt idx="86">
                  <c:v>12.6</c:v>
                </c:pt>
                <c:pt idx="87">
                  <c:v>12.3</c:v>
                </c:pt>
                <c:pt idx="88">
                  <c:v>11.9</c:v>
                </c:pt>
                <c:pt idx="89">
                  <c:v>12.3</c:v>
                </c:pt>
                <c:pt idx="90">
                  <c:v>12.2</c:v>
                </c:pt>
                <c:pt idx="91">
                  <c:v>12.2</c:v>
                </c:pt>
                <c:pt idx="92">
                  <c:v>12</c:v>
                </c:pt>
                <c:pt idx="93">
                  <c:v>12.2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892480"/>
        <c:axId val="331893040"/>
      </c:lineChart>
      <c:catAx>
        <c:axId val="3318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1893040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1893040"/>
        <c:scaling>
          <c:orientation val="minMax"/>
          <c:max val="35"/>
          <c:min val="10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1892480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222681869067442"/>
          <c:y val="0.209082758460502"/>
          <c:w val="0.32813723553373"/>
          <c:h val="0.413062968898799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43020247469067"/>
          <c:y val="0.0549019607843137"/>
          <c:w val="0.880622837370243"/>
          <c:h val="0.73401673316304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'BED Sadj'!$B$3:$B$96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2275696"/>
        <c:axId val="332276256"/>
      </c:barChart>
      <c:lineChart>
        <c:grouping val="standard"/>
        <c:varyColors val="0"/>
        <c:ser>
          <c:idx val="0"/>
          <c:order val="0"/>
          <c:tx>
            <c:strRef>
              <c:f>"Job Creation "</c:f>
              <c:strCache>
                <c:ptCount val="1"/>
                <c:pt idx="0">
                  <c:v>Job Creation </c:v>
                </c:pt>
              </c:strCache>
            </c:strRef>
          </c:tx>
          <c:spPr>
            <a:noFill/>
            <a:ln w="22225">
              <a:solidFill>
                <a:schemeClr val="accent6">
                  <a:lumMod val="75000"/>
                </a:schemeClr>
              </a:solidFill>
              <a:prstDash val="solid"/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Sadj'!$H$3:$H$98</c:f>
              <c:numCache>
                <c:formatCode>#,##0.00</c:formatCode>
                <c:ptCount val="96"/>
                <c:pt idx="1">
                  <c:v>8.2016468194</c:v>
                </c:pt>
                <c:pt idx="2">
                  <c:v>8.2826995159</c:v>
                </c:pt>
                <c:pt idx="3">
                  <c:v>8.0098814813</c:v>
                </c:pt>
                <c:pt idx="4">
                  <c:v>8.8302829383</c:v>
                </c:pt>
                <c:pt idx="5">
                  <c:v>8.2979073491</c:v>
                </c:pt>
                <c:pt idx="6">
                  <c:v>8.3608976844</c:v>
                </c:pt>
                <c:pt idx="7">
                  <c:v>8.1495480825</c:v>
                </c:pt>
                <c:pt idx="8">
                  <c:v>8.4675777176</c:v>
                </c:pt>
                <c:pt idx="9">
                  <c:v>8.255494598</c:v>
                </c:pt>
                <c:pt idx="10" c:formatCode="#0.0">
                  <c:v>8.2</c:v>
                </c:pt>
                <c:pt idx="11" c:formatCode="#0.0">
                  <c:v>7.7</c:v>
                </c:pt>
                <c:pt idx="12" c:formatCode="#0.0">
                  <c:v>7.9</c:v>
                </c:pt>
                <c:pt idx="13" c:formatCode="#0.0">
                  <c:v>8</c:v>
                </c:pt>
                <c:pt idx="14" c:formatCode="#0.0">
                  <c:v>8.3</c:v>
                </c:pt>
                <c:pt idx="15" c:formatCode="#0.0">
                  <c:v>8</c:v>
                </c:pt>
                <c:pt idx="16" c:formatCode="#0.0">
                  <c:v>8</c:v>
                </c:pt>
                <c:pt idx="17" c:formatCode="#0.0">
                  <c:v>8.2</c:v>
                </c:pt>
                <c:pt idx="18" c:formatCode="#0.0">
                  <c:v>8.5</c:v>
                </c:pt>
                <c:pt idx="19" c:formatCode="#0.0">
                  <c:v>7.8</c:v>
                </c:pt>
                <c:pt idx="20" c:formatCode="#0.0">
                  <c:v>8.2</c:v>
                </c:pt>
                <c:pt idx="21" c:formatCode="#0.0">
                  <c:v>7.9</c:v>
                </c:pt>
                <c:pt idx="22" c:formatCode="#0.0">
                  <c:v>8.3</c:v>
                </c:pt>
                <c:pt idx="23" c:formatCode="#0.0">
                  <c:v>8</c:v>
                </c:pt>
                <c:pt idx="24" c:formatCode="#0.0">
                  <c:v>8.1</c:v>
                </c:pt>
                <c:pt idx="25" c:formatCode="#0.0">
                  <c:v>8.1</c:v>
                </c:pt>
                <c:pt idx="26" c:formatCode="#0.0">
                  <c:v>8.2</c:v>
                </c:pt>
                <c:pt idx="27" c:formatCode="#0.0">
                  <c:v>8.2</c:v>
                </c:pt>
                <c:pt idx="28" c:formatCode="#0.0">
                  <c:v>8.2</c:v>
                </c:pt>
                <c:pt idx="29" c:formatCode="#0.0">
                  <c:v>7.9</c:v>
                </c:pt>
                <c:pt idx="30" c:formatCode="#0.0">
                  <c:v>8.4</c:v>
                </c:pt>
                <c:pt idx="31" c:formatCode="#0.0">
                  <c:v>8.3</c:v>
                </c:pt>
                <c:pt idx="32" c:formatCode="#0.0">
                  <c:v>8.4</c:v>
                </c:pt>
                <c:pt idx="33" c:formatCode="#0.0">
                  <c:v>8.3</c:v>
                </c:pt>
                <c:pt idx="34" c:formatCode="#0.0">
                  <c:v>8.1</c:v>
                </c:pt>
                <c:pt idx="35" c:formatCode="#0.0">
                  <c:v>7.9</c:v>
                </c:pt>
                <c:pt idx="36" c:formatCode="#0.0">
                  <c:v>8.2</c:v>
                </c:pt>
                <c:pt idx="37" c:formatCode="#0.0">
                  <c:v>8</c:v>
                </c:pt>
                <c:pt idx="38" c:formatCode="#0.0">
                  <c:v>8</c:v>
                </c:pt>
                <c:pt idx="39" c:formatCode="#0.0">
                  <c:v>8</c:v>
                </c:pt>
                <c:pt idx="40" c:formatCode="#0.0">
                  <c:v>8.1</c:v>
                </c:pt>
                <c:pt idx="41" c:formatCode="#0.0">
                  <c:v>7.7</c:v>
                </c:pt>
                <c:pt idx="42" c:formatCode="#0.0">
                  <c:v>7.7</c:v>
                </c:pt>
                <c:pt idx="43" c:formatCode="#0.0">
                  <c:v>7.5</c:v>
                </c:pt>
                <c:pt idx="44" c:formatCode="#0.0">
                  <c:v>7.7</c:v>
                </c:pt>
                <c:pt idx="45" c:formatCode="#0.0">
                  <c:v>7.2</c:v>
                </c:pt>
                <c:pt idx="46" c:formatCode="#0.0">
                  <c:v>6.9</c:v>
                </c:pt>
                <c:pt idx="47" c:formatCode="#0.0">
                  <c:v>7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7.1</c:v>
                </c:pt>
                <c:pt idx="51" c:formatCode="#0.0">
                  <c:v>6.9</c:v>
                </c:pt>
                <c:pt idx="52" c:formatCode="#0.0">
                  <c:v>6.9</c:v>
                </c:pt>
                <c:pt idx="53" c:formatCode="#0.0">
                  <c:v>7</c:v>
                </c:pt>
                <c:pt idx="54" c:formatCode="#0.0">
                  <c:v>6.9</c:v>
                </c:pt>
                <c:pt idx="55" c:formatCode="#0.0">
                  <c:v>7</c:v>
                </c:pt>
                <c:pt idx="56" c:formatCode="#0.0">
                  <c:v>7.2</c:v>
                </c:pt>
                <c:pt idx="57" c:formatCode="#0.0">
                  <c:v>7.2</c:v>
                </c:pt>
                <c:pt idx="58" c:formatCode="#0.0">
                  <c:v>7.1</c:v>
                </c:pt>
                <c:pt idx="59" c:formatCode="#0.0">
                  <c:v>7.2</c:v>
                </c:pt>
                <c:pt idx="60" c:formatCode="#0.0">
                  <c:v>7</c:v>
                </c:pt>
                <c:pt idx="61" c:formatCode="#0.0">
                  <c:v>7.1</c:v>
                </c:pt>
                <c:pt idx="62" c:formatCode="#0.0">
                  <c:v>7.2</c:v>
                </c:pt>
                <c:pt idx="63" c:formatCode="#0.0">
                  <c:v>7</c:v>
                </c:pt>
                <c:pt idx="64" c:formatCode="#0.0">
                  <c:v>7</c:v>
                </c:pt>
                <c:pt idx="65" c:formatCode="#0.0">
                  <c:v>6.8</c:v>
                </c:pt>
                <c:pt idx="66" c:formatCode="#0.0">
                  <c:v>6.7</c:v>
                </c:pt>
                <c:pt idx="67" c:formatCode="#0.0">
                  <c:v>6.8</c:v>
                </c:pt>
                <c:pt idx="68" c:formatCode="#0.0">
                  <c:v>6.8</c:v>
                </c:pt>
                <c:pt idx="69" c:formatCode="#0.0">
                  <c:v>6.7</c:v>
                </c:pt>
                <c:pt idx="70" c:formatCode="#0.0">
                  <c:v>6.4</c:v>
                </c:pt>
                <c:pt idx="71" c:formatCode="#0.0">
                  <c:v>6.7</c:v>
                </c:pt>
                <c:pt idx="72" c:formatCode="#0.0">
                  <c:v>6.3</c:v>
                </c:pt>
                <c:pt idx="73" c:formatCode="#0.0">
                  <c:v>6.3</c:v>
                </c:pt>
                <c:pt idx="74" c:formatCode="#0.0">
                  <c:v>6.1</c:v>
                </c:pt>
                <c:pt idx="75" c:formatCode="#0.0">
                  <c:v>6</c:v>
                </c:pt>
                <c:pt idx="76" c:formatCode="#0.0">
                  <c:v>5.4</c:v>
                </c:pt>
                <c:pt idx="77" c:formatCode="#0.0">
                  <c:v>5.9</c:v>
                </c:pt>
                <c:pt idx="78" c:formatCode="#0.0">
                  <c:v>5.9</c:v>
                </c:pt>
                <c:pt idx="79" c:formatCode="#0.0">
                  <c:v>6.3</c:v>
                </c:pt>
                <c:pt idx="80" c:formatCode="#0.0">
                  <c:v>5.9</c:v>
                </c:pt>
                <c:pt idx="81" c:formatCode="#0.0">
                  <c:v>6.6</c:v>
                </c:pt>
                <c:pt idx="82" c:formatCode="#0.0">
                  <c:v>6.3</c:v>
                </c:pt>
                <c:pt idx="83" c:formatCode="#0.0">
                  <c:v>6.6</c:v>
                </c:pt>
                <c:pt idx="84" c:formatCode="#,##0.0">
                  <c:v>6</c:v>
                </c:pt>
                <c:pt idx="85" c:formatCode="#,##0.0">
                  <c:v>6.5</c:v>
                </c:pt>
                <c:pt idx="86" c:formatCode="#,##0.0">
                  <c:v>6.7</c:v>
                </c:pt>
                <c:pt idx="87" c:formatCode="#,##0.0">
                  <c:v>6.3</c:v>
                </c:pt>
                <c:pt idx="88" c:formatCode="#,##0.0">
                  <c:v>6.3</c:v>
                </c:pt>
                <c:pt idx="89" c:formatCode="#,##0.0">
                  <c:v>6.4</c:v>
                </c:pt>
                <c:pt idx="90" c:formatCode="#0.0">
                  <c:v>6.2</c:v>
                </c:pt>
                <c:pt idx="91" c:formatCode="#0.0">
                  <c:v>6.4</c:v>
                </c:pt>
                <c:pt idx="92" c:formatCode="#,##0.0">
                  <c:v>6.4</c:v>
                </c:pt>
                <c:pt idx="93" c:formatCode="#,##0.0">
                  <c:v>6.4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"Job Destruction "</c:f>
              <c:strCache>
                <c:ptCount val="1"/>
                <c:pt idx="0">
                  <c:v>Job Destruction 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Sadj'!$I$3:$I$98</c:f>
              <c:numCache>
                <c:formatCode>#,##0.00</c:formatCode>
                <c:ptCount val="96"/>
                <c:pt idx="1">
                  <c:v>8.0955764922</c:v>
                </c:pt>
                <c:pt idx="2">
                  <c:v>8.2981581187</c:v>
                </c:pt>
                <c:pt idx="3">
                  <c:v>8.4621467221</c:v>
                </c:pt>
                <c:pt idx="4">
                  <c:v>9.7434404835</c:v>
                </c:pt>
                <c:pt idx="5">
                  <c:v>8.750357248</c:v>
                </c:pt>
                <c:pt idx="6">
                  <c:v>8.2970692563</c:v>
                </c:pt>
                <c:pt idx="7">
                  <c:v>8.2534433154</c:v>
                </c:pt>
                <c:pt idx="8">
                  <c:v>8.2877466251</c:v>
                </c:pt>
                <c:pt idx="9">
                  <c:v>7.7984200464</c:v>
                </c:pt>
                <c:pt idx="10" c:formatCode="#0.0">
                  <c:v>7.5</c:v>
                </c:pt>
                <c:pt idx="11" c:formatCode="#0.0">
                  <c:v>7.6</c:v>
                </c:pt>
                <c:pt idx="12" c:formatCode="#0.0">
                  <c:v>7.6</c:v>
                </c:pt>
                <c:pt idx="13" c:formatCode="#0.0">
                  <c:v>7.2</c:v>
                </c:pt>
                <c:pt idx="14" c:formatCode="#0.0">
                  <c:v>7.2</c:v>
                </c:pt>
                <c:pt idx="15" c:formatCode="#0.0">
                  <c:v>7.4</c:v>
                </c:pt>
                <c:pt idx="16" c:formatCode="#0.0">
                  <c:v>7.4</c:v>
                </c:pt>
                <c:pt idx="17" c:formatCode="#0.0">
                  <c:v>7.3</c:v>
                </c:pt>
                <c:pt idx="18" c:formatCode="#0.0">
                  <c:v>7.1</c:v>
                </c:pt>
                <c:pt idx="19" c:formatCode="#0.0">
                  <c:v>7.4</c:v>
                </c:pt>
                <c:pt idx="20" c:formatCode="#0.0">
                  <c:v>7.3</c:v>
                </c:pt>
                <c:pt idx="21" c:formatCode="#0.0">
                  <c:v>7.5</c:v>
                </c:pt>
                <c:pt idx="22" c:formatCode="#0.0">
                  <c:v>7.3</c:v>
                </c:pt>
                <c:pt idx="23" c:formatCode="#0.0">
                  <c:v>7.7</c:v>
                </c:pt>
                <c:pt idx="24" c:formatCode="#0.0">
                  <c:v>7.7</c:v>
                </c:pt>
                <c:pt idx="25" c:formatCode="#0.0">
                  <c:v>7.5</c:v>
                </c:pt>
                <c:pt idx="26" c:formatCode="#0.0">
                  <c:v>7.5</c:v>
                </c:pt>
                <c:pt idx="27" c:formatCode="#0.0">
                  <c:v>7.4</c:v>
                </c:pt>
                <c:pt idx="28" c:formatCode="#0.0">
                  <c:v>7.3</c:v>
                </c:pt>
                <c:pt idx="29" c:formatCode="#0.0">
                  <c:v>7.3</c:v>
                </c:pt>
                <c:pt idx="30" c:formatCode="#0.0">
                  <c:v>7.5</c:v>
                </c:pt>
                <c:pt idx="31" c:formatCode="#0.0">
                  <c:v>7.7</c:v>
                </c:pt>
                <c:pt idx="32" c:formatCode="#0.0">
                  <c:v>7.7</c:v>
                </c:pt>
                <c:pt idx="33" c:formatCode="#0.0">
                  <c:v>7.6</c:v>
                </c:pt>
                <c:pt idx="34" c:formatCode="#0.0">
                  <c:v>7.4</c:v>
                </c:pt>
                <c:pt idx="35" c:formatCode="#0.0">
                  <c:v>7.3</c:v>
                </c:pt>
                <c:pt idx="36" c:formatCode="#0.0">
                  <c:v>7.7</c:v>
                </c:pt>
                <c:pt idx="37" c:formatCode="#0.0">
                  <c:v>7.4</c:v>
                </c:pt>
                <c:pt idx="38" c:formatCode="#0.0">
                  <c:v>7.4</c:v>
                </c:pt>
                <c:pt idx="39" c:formatCode="#0.0">
                  <c:v>7.1</c:v>
                </c:pt>
                <c:pt idx="40" c:formatCode="#0.0">
                  <c:v>7.3</c:v>
                </c:pt>
                <c:pt idx="41" c:formatCode="#0.0">
                  <c:v>7.3</c:v>
                </c:pt>
                <c:pt idx="42" c:formatCode="#0.0">
                  <c:v>7.5</c:v>
                </c:pt>
                <c:pt idx="43" c:formatCode="#0.0">
                  <c:v>7.3</c:v>
                </c:pt>
                <c:pt idx="44" c:formatCode="#0.0">
                  <c:v>7.8</c:v>
                </c:pt>
                <c:pt idx="45" c:formatCode="#0.0">
                  <c:v>8</c:v>
                </c:pt>
                <c:pt idx="46" c:formatCode="#0.0">
                  <c:v>8</c:v>
                </c:pt>
                <c:pt idx="47" c:formatCode="#0.0">
                  <c:v>8</c:v>
                </c:pt>
                <c:pt idx="48" c:formatCode="#0.0">
                  <c:v>7.5</c:v>
                </c:pt>
                <c:pt idx="49" c:formatCode="#0.0">
                  <c:v>7.3</c:v>
                </c:pt>
                <c:pt idx="50" c:formatCode="#0.0">
                  <c:v>7.2</c:v>
                </c:pt>
                <c:pt idx="51" c:formatCode="#0.0">
                  <c:v>7.2</c:v>
                </c:pt>
                <c:pt idx="52" c:formatCode="#0.0">
                  <c:v>7.4</c:v>
                </c:pt>
                <c:pt idx="53" c:formatCode="#0.0">
                  <c:v>7</c:v>
                </c:pt>
                <c:pt idx="54" c:formatCode="#0.0">
                  <c:v>6.8</c:v>
                </c:pt>
                <c:pt idx="55" c:formatCode="#0.0">
                  <c:v>6.7</c:v>
                </c:pt>
                <c:pt idx="56" c:formatCode="#0.0">
                  <c:v>6.7</c:v>
                </c:pt>
                <c:pt idx="57" c:formatCode="#0.0">
                  <c:v>6.6</c:v>
                </c:pt>
                <c:pt idx="58" c:formatCode="#0.0">
                  <c:v>6.8</c:v>
                </c:pt>
                <c:pt idx="59" c:formatCode="#0.0">
                  <c:v>6.5</c:v>
                </c:pt>
                <c:pt idx="60" c:formatCode="#0.0">
                  <c:v>6.6</c:v>
                </c:pt>
                <c:pt idx="61" c:formatCode="#0.0">
                  <c:v>6.5</c:v>
                </c:pt>
                <c:pt idx="62" c:formatCode="#0.0">
                  <c:v>6.6</c:v>
                </c:pt>
                <c:pt idx="63" c:formatCode="#0.0">
                  <c:v>6.6</c:v>
                </c:pt>
                <c:pt idx="64" c:formatCode="#0.0">
                  <c:v>6.1</c:v>
                </c:pt>
                <c:pt idx="65" c:formatCode="#0.0">
                  <c:v>6.5</c:v>
                </c:pt>
                <c:pt idx="66" c:formatCode="#0.0">
                  <c:v>6.6</c:v>
                </c:pt>
                <c:pt idx="67" c:formatCode="#0.0">
                  <c:v>6.5</c:v>
                </c:pt>
                <c:pt idx="68" c:formatCode="#0.0">
                  <c:v>6.3</c:v>
                </c:pt>
                <c:pt idx="69" c:formatCode="#0.0">
                  <c:v>6.5</c:v>
                </c:pt>
                <c:pt idx="70" c:formatCode="#0.0">
                  <c:v>6.7</c:v>
                </c:pt>
                <c:pt idx="71" c:formatCode="#0.0">
                  <c:v>6.5</c:v>
                </c:pt>
                <c:pt idx="72" c:formatCode="#0.0">
                  <c:v>6.6</c:v>
                </c:pt>
                <c:pt idx="73" c:formatCode="#0.0">
                  <c:v>6.9</c:v>
                </c:pt>
                <c:pt idx="74" c:formatCode="#0.0">
                  <c:v>6.9</c:v>
                </c:pt>
                <c:pt idx="75" c:formatCode="#0.0">
                  <c:v>7.6</c:v>
                </c:pt>
                <c:pt idx="76" c:formatCode="#0.0">
                  <c:v>7.8</c:v>
                </c:pt>
                <c:pt idx="77" c:formatCode="#0.0">
                  <c:v>7.5</c:v>
                </c:pt>
                <c:pt idx="78" c:formatCode="#0.0">
                  <c:v>6.8</c:v>
                </c:pt>
                <c:pt idx="79" c:formatCode="#0.0">
                  <c:v>6.5</c:v>
                </c:pt>
                <c:pt idx="80" c:formatCode="#0.0">
                  <c:v>6.1</c:v>
                </c:pt>
                <c:pt idx="81" c:formatCode="#0.0">
                  <c:v>5.9</c:v>
                </c:pt>
                <c:pt idx="82" c:formatCode="#0.0">
                  <c:v>6.1</c:v>
                </c:pt>
                <c:pt idx="83" c:formatCode="#0.0">
                  <c:v>6</c:v>
                </c:pt>
                <c:pt idx="84" c:formatCode="#,##0.0">
                  <c:v>5.8</c:v>
                </c:pt>
                <c:pt idx="85" c:formatCode="#,##0.0">
                  <c:v>5.9</c:v>
                </c:pt>
                <c:pt idx="86" c:formatCode="#,##0.0">
                  <c:v>5.9</c:v>
                </c:pt>
                <c:pt idx="87" c:formatCode="#,##0.0">
                  <c:v>6</c:v>
                </c:pt>
                <c:pt idx="88" c:formatCode="#,##0.0">
                  <c:v>5.6</c:v>
                </c:pt>
                <c:pt idx="89" c:formatCode="#,##0.0">
                  <c:v>5.9</c:v>
                </c:pt>
                <c:pt idx="90" c:formatCode="#0.0">
                  <c:v>6</c:v>
                </c:pt>
                <c:pt idx="91" c:formatCode="#0.0">
                  <c:v>5.8</c:v>
                </c:pt>
                <c:pt idx="92" c:formatCode="#0.0">
                  <c:v>5.6</c:v>
                </c:pt>
                <c:pt idx="93" c:formatCode="#0.0">
                  <c:v>5.8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"Hires"</c:f>
              <c:strCache>
                <c:ptCount val="1"/>
                <c:pt idx="0">
                  <c:v>Hires</c:v>
                </c:pt>
              </c:strCache>
            </c:strRef>
          </c:tx>
          <c:spPr>
            <a:noFill/>
            <a:ln w="28575">
              <a:solidFill>
                <a:schemeClr val="accent3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Sadj'!$BD$2:$BD$97</c:f>
              <c:numCache>
                <c:formatCode>General</c:formatCode>
                <c:ptCount val="96"/>
                <c:pt idx="1">
                  <c:v>16.56894184</c:v>
                </c:pt>
                <c:pt idx="2">
                  <c:v>16.18186378</c:v>
                </c:pt>
                <c:pt idx="3">
                  <c:v>15.96341572</c:v>
                </c:pt>
                <c:pt idx="4">
                  <c:v>16.38120609</c:v>
                </c:pt>
                <c:pt idx="5">
                  <c:v>15.91268397</c:v>
                </c:pt>
                <c:pt idx="6">
                  <c:v>15.98688581</c:v>
                </c:pt>
                <c:pt idx="7">
                  <c:v>15.53776913</c:v>
                </c:pt>
                <c:pt idx="8">
                  <c:v>15.78238539</c:v>
                </c:pt>
                <c:pt idx="9">
                  <c:v>15.63238637</c:v>
                </c:pt>
                <c:pt idx="10">
                  <c:v>15.46965829</c:v>
                </c:pt>
                <c:pt idx="11">
                  <c:v>15.54815099</c:v>
                </c:pt>
                <c:pt idx="12">
                  <c:v>15.21448589</c:v>
                </c:pt>
                <c:pt idx="13">
                  <c:v>15.69184877</c:v>
                </c:pt>
                <c:pt idx="14">
                  <c:v>15.81335332</c:v>
                </c:pt>
                <c:pt idx="15">
                  <c:v>16.11409721</c:v>
                </c:pt>
                <c:pt idx="16">
                  <c:v>15.93619136</c:v>
                </c:pt>
                <c:pt idx="17">
                  <c:v>16.57997548</c:v>
                </c:pt>
                <c:pt idx="18">
                  <c:v>16.72685742</c:v>
                </c:pt>
                <c:pt idx="19">
                  <c:v>16.68152502</c:v>
                </c:pt>
                <c:pt idx="20">
                  <c:v>16.68914888</c:v>
                </c:pt>
                <c:pt idx="21">
                  <c:v>16.25208367</c:v>
                </c:pt>
                <c:pt idx="22">
                  <c:v>16.50416036</c:v>
                </c:pt>
                <c:pt idx="23">
                  <c:v>16.39303763</c:v>
                </c:pt>
                <c:pt idx="24">
                  <c:v>16.28406989</c:v>
                </c:pt>
                <c:pt idx="25">
                  <c:v>16.57325084</c:v>
                </c:pt>
                <c:pt idx="26">
                  <c:v>16.7034296</c:v>
                </c:pt>
                <c:pt idx="27">
                  <c:v>16.57931286</c:v>
                </c:pt>
                <c:pt idx="28">
                  <c:v>16.83801711</c:v>
                </c:pt>
                <c:pt idx="29">
                  <c:v>16.72010978</c:v>
                </c:pt>
                <c:pt idx="30">
                  <c:v>16.79612134</c:v>
                </c:pt>
                <c:pt idx="31">
                  <c:v>17.23050608</c:v>
                </c:pt>
                <c:pt idx="32">
                  <c:v>16.98265247</c:v>
                </c:pt>
                <c:pt idx="33">
                  <c:v>17.28518393</c:v>
                </c:pt>
                <c:pt idx="34">
                  <c:v>16.97379358</c:v>
                </c:pt>
                <c:pt idx="35">
                  <c:v>16.92981705</c:v>
                </c:pt>
                <c:pt idx="36">
                  <c:v>17.05948273</c:v>
                </c:pt>
                <c:pt idx="37">
                  <c:v>16.71602635</c:v>
                </c:pt>
                <c:pt idx="38">
                  <c:v>17.06023962</c:v>
                </c:pt>
                <c:pt idx="39">
                  <c:v>17.44550604</c:v>
                </c:pt>
                <c:pt idx="40">
                  <c:v>17.23787924</c:v>
                </c:pt>
                <c:pt idx="41">
                  <c:v>16.79375332</c:v>
                </c:pt>
                <c:pt idx="42">
                  <c:v>16.74095358</c:v>
                </c:pt>
                <c:pt idx="43">
                  <c:v>16.48775918</c:v>
                </c:pt>
                <c:pt idx="44">
                  <c:v>16.17729788</c:v>
                </c:pt>
                <c:pt idx="45">
                  <c:v>15.8234352</c:v>
                </c:pt>
                <c:pt idx="46">
                  <c:v>15.63235937</c:v>
                </c:pt>
                <c:pt idx="47">
                  <c:v>15.26035772</c:v>
                </c:pt>
                <c:pt idx="48">
                  <c:v>15.37844645</c:v>
                </c:pt>
                <c:pt idx="49">
                  <c:v>15.04505285</c:v>
                </c:pt>
                <c:pt idx="50">
                  <c:v>15.28688714</c:v>
                </c:pt>
                <c:pt idx="51">
                  <c:v>14.74162531</c:v>
                </c:pt>
                <c:pt idx="52">
                  <c:v>14.61235504</c:v>
                </c:pt>
                <c:pt idx="53">
                  <c:v>14.65253398</c:v>
                </c:pt>
                <c:pt idx="54">
                  <c:v>14.34873765</c:v>
                </c:pt>
                <c:pt idx="55">
                  <c:v>14.45422322</c:v>
                </c:pt>
                <c:pt idx="56">
                  <c:v>14.58426611</c:v>
                </c:pt>
                <c:pt idx="57">
                  <c:v>14.90533552</c:v>
                </c:pt>
                <c:pt idx="58">
                  <c:v>14.84687269</c:v>
                </c:pt>
                <c:pt idx="59">
                  <c:v>15.2963855</c:v>
                </c:pt>
                <c:pt idx="60">
                  <c:v>15.39635031</c:v>
                </c:pt>
                <c:pt idx="61">
                  <c:v>15.13712881</c:v>
                </c:pt>
                <c:pt idx="62">
                  <c:v>16.08550442</c:v>
                </c:pt>
                <c:pt idx="63">
                  <c:v>14.69446871</c:v>
                </c:pt>
                <c:pt idx="64">
                  <c:v>14.78898146</c:v>
                </c:pt>
                <c:pt idx="65">
                  <c:v>14.76258711</c:v>
                </c:pt>
                <c:pt idx="66">
                  <c:v>14.99850861</c:v>
                </c:pt>
                <c:pt idx="67">
                  <c:v>15.05852224</c:v>
                </c:pt>
                <c:pt idx="68">
                  <c:v>14.96542603</c:v>
                </c:pt>
                <c:pt idx="69">
                  <c:v>14.25085886</c:v>
                </c:pt>
                <c:pt idx="70">
                  <c:v>14.02741176</c:v>
                </c:pt>
                <c:pt idx="71">
                  <c:v>14.27393443</c:v>
                </c:pt>
                <c:pt idx="72">
                  <c:v>13.54779586</c:v>
                </c:pt>
                <c:pt idx="73">
                  <c:v>13.57936232</c:v>
                </c:pt>
                <c:pt idx="74">
                  <c:v>12.83124506</c:v>
                </c:pt>
                <c:pt idx="75">
                  <c:v>11.95476794</c:v>
                </c:pt>
                <c:pt idx="76">
                  <c:v>11.2060858</c:v>
                </c:pt>
                <c:pt idx="77">
                  <c:v>11.22314847</c:v>
                </c:pt>
                <c:pt idx="78">
                  <c:v>11.40186432</c:v>
                </c:pt>
                <c:pt idx="79">
                  <c:v>11.677559</c:v>
                </c:pt>
                <c:pt idx="80">
                  <c:v>12.0649561</c:v>
                </c:pt>
                <c:pt idx="81">
                  <c:v>12.52478095</c:v>
                </c:pt>
                <c:pt idx="82">
                  <c:v>12.175567773</c:v>
                </c:pt>
                <c:pt idx="83">
                  <c:v>12.469803244</c:v>
                </c:pt>
                <c:pt idx="84">
                  <c:v>11.859526743</c:v>
                </c:pt>
                <c:pt idx="85">
                  <c:v>12.547590644</c:v>
                </c:pt>
                <c:pt idx="86">
                  <c:v>12.793165487</c:v>
                </c:pt>
                <c:pt idx="87">
                  <c:v>12.421926197</c:v>
                </c:pt>
                <c:pt idx="88">
                  <c:v>12.491687843</c:v>
                </c:pt>
                <c:pt idx="89">
                  <c:v>12.56215403</c:v>
                </c:pt>
                <c:pt idx="90">
                  <c:v>12.253355173</c:v>
                </c:pt>
                <c:pt idx="91">
                  <c:v>12.533810839</c:v>
                </c:pt>
                <c:pt idx="92">
                  <c:v>12.385557252</c:v>
                </c:pt>
                <c:pt idx="93">
                  <c:v>12.533810839</c:v>
                </c:pt>
                <c:pt idx="94">
                  <c:v>13.12608648</c:v>
                </c:pt>
                <c:pt idx="95">
                  <c:v>13.00838719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"Separations"</c:f>
              <c:strCache>
                <c:ptCount val="1"/>
                <c:pt idx="0">
                  <c:v>Separations</c:v>
                </c:pt>
              </c:strCache>
            </c:strRef>
          </c:tx>
          <c:spPr>
            <a:noFill/>
            <a:ln w="28575">
              <a:solidFill>
                <a:schemeClr val="accent5"/>
              </a:solidFill>
            </a:ln>
            <a:effectLst/>
          </c:spPr>
          <c:marker>
            <c:symbol val="none"/>
          </c:marker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'Predicted Series Sadj'!#REF!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1897520"/>
        <c:axId val="332275136"/>
      </c:lineChart>
      <c:catAx>
        <c:axId val="33189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22751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2275136"/>
        <c:scaling>
          <c:orientation val="minMax"/>
          <c:max val="20"/>
          <c:min val="3"/>
        </c:scaling>
        <c:delete val="0"/>
        <c:axPos val="l"/>
        <c:title>
          <c:tx>
            <c:rich>
              <a:bodyPr rot="0" vertOverflow="ellipsis" vert="horz" anchor="ctr" anchorCtr="1"/>
              <a:lstStyle/>
              <a:p>
                <a:pPr algn="l">
                  <a:defRPr sz="1200" b="1" i="0" u="none" strike="noStrike" baseline="0">
                    <a:solidFill>
                      <a:srgbClr val="000000"/>
                    </a:solidFill>
                    <a:latin typeface="+mn-lt"/>
                    <a:ea typeface="Times New Roman" pitchFamily="12"/>
                    <a:cs typeface="Times New Roman" pitchFamily="12"/>
                  </a:defRPr>
                </a:pPr>
                <a:r>
                  <a:rPr lang="en-US">
                    <a:latin typeface="+mn-lt"/>
                  </a:rPr>
                  <a:t>Percent of Employment</a:t>
                </a:r>
              </a:p>
            </c:rich>
          </c:tx>
          <c:layout>
            <c:manualLayout>
              <c:xMode val="edge"/>
              <c:yMode val="edge"/>
              <c:x val="0.162629757785467"/>
              <c:y val="0.0264705882352941"/>
            </c:manualLayout>
          </c:layout>
          <c:overlay val="0"/>
          <c:spPr>
            <a:solidFill>
              <a:schemeClr val="bg1"/>
            </a:solidFill>
            <a:ln w="25400">
              <a:noFill/>
            </a:ln>
            <a:effectLst/>
          </c:spPr>
        </c:title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1897520"/>
        <c:crosses val="autoZero"/>
        <c:crossBetween val="between"/>
        <c:majorUnit val="2"/>
        <c:minorUnit val="0.2"/>
      </c:valAx>
      <c:catAx>
        <c:axId val="33227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200" b="0">
                <a:solidFill>
                  <a:srgbClr val="000000"/>
                </a:solidFill>
              </a:defRPr>
            </a:pPr>
          </a:p>
        </c:txPr>
        <c:crossAx val="332276256"/>
        <c:crossesAt val="0"/>
        <c:auto val="1"/>
        <c:lblAlgn val="ctr"/>
        <c:lblOffset val="100"/>
        <c:tickMarkSkip val="1"/>
        <c:noMultiLvlLbl val="0"/>
      </c:catAx>
      <c:valAx>
        <c:axId val="332276256"/>
        <c:scaling>
          <c:orientation val="minMax"/>
          <c:max val="20"/>
          <c:min val="3"/>
        </c:scaling>
        <c:delete val="0"/>
        <c:axPos val="r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 pitchFamily="12"/>
                <a:cs typeface="Times New Roman" pitchFamily="12"/>
              </a:defRPr>
            </a:pPr>
          </a:p>
        </c:txPr>
        <c:crossAx val="332275696"/>
        <c:crosses val="max"/>
        <c:crossBetween val="between"/>
        <c:majorUnit val="2"/>
        <c:minorUnit val="0.2"/>
      </c:valAx>
      <c:spPr>
        <a:noFill/>
        <a:ln w="25400"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 i="0" u="none" strike="noStrike" baseline="0">
              <a:solidFill>
                <a:srgbClr val="000000"/>
              </a:solidFill>
              <a:latin typeface="+mn-lt"/>
              <a:ea typeface="Times New Roman" pitchFamily="12"/>
              <a:cs typeface="Times New Roman" pitchFamily="12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Times New Roman" pitchFamily="12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20843093538039"/>
          <c:y val="0.0550639134709931"/>
          <c:w val="0.835831296949951"/>
          <c:h val="0.78761309703543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"recession bars"</c:f>
              <c:strCache>
                <c:ptCount val="1"/>
                <c:pt idx="0">
                  <c:v>recession bars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'Predicted Series Sadj'!$B$2:$B$97</c:f>
              <c:numCache>
                <c:formatCode>General</c:formatCode>
                <c:ptCount val="96"/>
                <c:pt idx="0">
                  <c:v>1990</c:v>
                </c:pt>
                <c:pt idx="1">
                  <c:v>1990</c:v>
                </c:pt>
                <c:pt idx="2">
                  <c:v>1990</c:v>
                </c:pt>
                <c:pt idx="3">
                  <c:v>1990</c:v>
                </c:pt>
                <c:pt idx="4">
                  <c:v>1991</c:v>
                </c:pt>
                <c:pt idx="5">
                  <c:v>1991</c:v>
                </c:pt>
                <c:pt idx="6">
                  <c:v>1991</c:v>
                </c:pt>
                <c:pt idx="7">
                  <c:v>1991</c:v>
                </c:pt>
                <c:pt idx="8">
                  <c:v>1992</c:v>
                </c:pt>
                <c:pt idx="9">
                  <c:v>1992</c:v>
                </c:pt>
                <c:pt idx="10">
                  <c:v>1992</c:v>
                </c:pt>
                <c:pt idx="11">
                  <c:v>1992</c:v>
                </c:pt>
                <c:pt idx="12">
                  <c:v>1993</c:v>
                </c:pt>
                <c:pt idx="13">
                  <c:v>1993</c:v>
                </c:pt>
                <c:pt idx="14">
                  <c:v>1993</c:v>
                </c:pt>
                <c:pt idx="15">
                  <c:v>1993</c:v>
                </c:pt>
                <c:pt idx="16">
                  <c:v>1994</c:v>
                </c:pt>
                <c:pt idx="17">
                  <c:v>1994</c:v>
                </c:pt>
                <c:pt idx="18">
                  <c:v>1994</c:v>
                </c:pt>
                <c:pt idx="19">
                  <c:v>1994</c:v>
                </c:pt>
                <c:pt idx="20">
                  <c:v>1995</c:v>
                </c:pt>
                <c:pt idx="21">
                  <c:v>1995</c:v>
                </c:pt>
                <c:pt idx="22">
                  <c:v>1995</c:v>
                </c:pt>
                <c:pt idx="23">
                  <c:v>1995</c:v>
                </c:pt>
                <c:pt idx="24">
                  <c:v>1996</c:v>
                </c:pt>
                <c:pt idx="25">
                  <c:v>1996</c:v>
                </c:pt>
                <c:pt idx="26">
                  <c:v>1996</c:v>
                </c:pt>
                <c:pt idx="27">
                  <c:v>1996</c:v>
                </c:pt>
                <c:pt idx="28">
                  <c:v>1997</c:v>
                </c:pt>
                <c:pt idx="29">
                  <c:v>1997</c:v>
                </c:pt>
                <c:pt idx="30">
                  <c:v>1997</c:v>
                </c:pt>
                <c:pt idx="31">
                  <c:v>1997</c:v>
                </c:pt>
                <c:pt idx="32">
                  <c:v>1998</c:v>
                </c:pt>
                <c:pt idx="33">
                  <c:v>1998</c:v>
                </c:pt>
                <c:pt idx="34">
                  <c:v>1998</c:v>
                </c:pt>
                <c:pt idx="35">
                  <c:v>1998</c:v>
                </c:pt>
                <c:pt idx="36">
                  <c:v>1999</c:v>
                </c:pt>
                <c:pt idx="37">
                  <c:v>1999</c:v>
                </c:pt>
                <c:pt idx="38">
                  <c:v>1999</c:v>
                </c:pt>
                <c:pt idx="39">
                  <c:v>1999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2001</c:v>
                </c:pt>
                <c:pt idx="45">
                  <c:v>2001</c:v>
                </c:pt>
                <c:pt idx="46">
                  <c:v>2001</c:v>
                </c:pt>
                <c:pt idx="47">
                  <c:v>2001</c:v>
                </c:pt>
                <c:pt idx="48">
                  <c:v>2002</c:v>
                </c:pt>
                <c:pt idx="49">
                  <c:v>2002</c:v>
                </c:pt>
                <c:pt idx="50">
                  <c:v>2002</c:v>
                </c:pt>
                <c:pt idx="51">
                  <c:v>2002</c:v>
                </c:pt>
                <c:pt idx="52">
                  <c:v>2003</c:v>
                </c:pt>
                <c:pt idx="53">
                  <c:v>2003</c:v>
                </c:pt>
                <c:pt idx="54">
                  <c:v>2003</c:v>
                </c:pt>
                <c:pt idx="55">
                  <c:v>2003</c:v>
                </c:pt>
                <c:pt idx="56">
                  <c:v>2004</c:v>
                </c:pt>
                <c:pt idx="57">
                  <c:v>2004</c:v>
                </c:pt>
                <c:pt idx="58">
                  <c:v>2004</c:v>
                </c:pt>
                <c:pt idx="59">
                  <c:v>2004</c:v>
                </c:pt>
                <c:pt idx="60">
                  <c:v>2005</c:v>
                </c:pt>
                <c:pt idx="61">
                  <c:v>2005</c:v>
                </c:pt>
                <c:pt idx="62">
                  <c:v>2005</c:v>
                </c:pt>
                <c:pt idx="63">
                  <c:v>2005</c:v>
                </c:pt>
                <c:pt idx="64">
                  <c:v>2006</c:v>
                </c:pt>
                <c:pt idx="65">
                  <c:v>2006</c:v>
                </c:pt>
                <c:pt idx="66">
                  <c:v>2006</c:v>
                </c:pt>
                <c:pt idx="67">
                  <c:v>2006</c:v>
                </c:pt>
                <c:pt idx="68">
                  <c:v>2007</c:v>
                </c:pt>
                <c:pt idx="69">
                  <c:v>2007</c:v>
                </c:pt>
                <c:pt idx="70">
                  <c:v>2007</c:v>
                </c:pt>
                <c:pt idx="71">
                  <c:v>2007</c:v>
                </c:pt>
                <c:pt idx="72">
                  <c:v>2008</c:v>
                </c:pt>
                <c:pt idx="73">
                  <c:v>2008</c:v>
                </c:pt>
                <c:pt idx="74">
                  <c:v>2008</c:v>
                </c:pt>
                <c:pt idx="75">
                  <c:v>2008</c:v>
                </c:pt>
                <c:pt idx="76">
                  <c:v>2009</c:v>
                </c:pt>
                <c:pt idx="77">
                  <c:v>2009</c:v>
                </c:pt>
                <c:pt idx="78">
                  <c:v>2009</c:v>
                </c:pt>
                <c:pt idx="79">
                  <c:v>2009</c:v>
                </c:pt>
                <c:pt idx="80">
                  <c:v>2010</c:v>
                </c:pt>
                <c:pt idx="81">
                  <c:v>2010</c:v>
                </c:pt>
                <c:pt idx="82">
                  <c:v>2010</c:v>
                </c:pt>
                <c:pt idx="83">
                  <c:v>2010</c:v>
                </c:pt>
                <c:pt idx="84">
                  <c:v>2011</c:v>
                </c:pt>
                <c:pt idx="85">
                  <c:v>2011</c:v>
                </c:pt>
                <c:pt idx="86">
                  <c:v>2011</c:v>
                </c:pt>
                <c:pt idx="87">
                  <c:v>2011</c:v>
                </c:pt>
                <c:pt idx="88">
                  <c:v>2012</c:v>
                </c:pt>
                <c:pt idx="89">
                  <c:v>2012</c:v>
                </c:pt>
                <c:pt idx="90">
                  <c:v>2012</c:v>
                </c:pt>
                <c:pt idx="91">
                  <c:v>2012</c:v>
                </c:pt>
                <c:pt idx="92">
                  <c:v>2013</c:v>
                </c:pt>
                <c:pt idx="93">
                  <c:v>2013</c:v>
                </c:pt>
                <c:pt idx="94">
                  <c:v>2013</c:v>
                </c:pt>
                <c:pt idx="95">
                  <c:v>2013</c:v>
                </c:pt>
              </c:numCache>
            </c:numRef>
          </c:cat>
          <c:val>
            <c:numRef>
              <c:f>'BED Sadj'!$C$3:$C$96</c:f>
              <c:numCache>
                <c:formatCode>General</c:formatCode>
                <c:ptCount val="94"/>
                <c:pt idx="3">
                  <c:v>100</c:v>
                </c:pt>
                <c:pt idx="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2280176"/>
        <c:axId val="332280736"/>
      </c:barChart>
      <c:lineChart>
        <c:grouping val="standard"/>
        <c:varyColors val="0"/>
        <c:ser>
          <c:idx val="0"/>
          <c:order val="1"/>
          <c:tx>
            <c:strRef>
              <c:f>'Predicted Series Sadj'!$CF$1</c:f>
              <c:strCache>
                <c:ptCount val="1"/>
                <c:pt idx="0">
                  <c:v>Churning (H-JC+S-JD)</c:v>
                </c:pt>
              </c:strCache>
            </c:strRef>
          </c:tx>
          <c:spPr>
            <a:noFill/>
            <a:ln w="34925">
              <a:solidFill>
                <a:schemeClr val="accent1"/>
              </a:solidFill>
              <a:prstDash val="sysDash"/>
            </a:ln>
            <a:effectLst/>
          </c:spPr>
          <c:marker>
            <c:symbol val="none"/>
          </c:marker>
          <c:val>
            <c:numRef>
              <c:f>'Predicted Series Sadj'!$CF$2:$CF$95</c:f>
              <c:numCache>
                <c:formatCode>General</c:formatCode>
                <c:ptCount val="94"/>
                <c:pt idx="1" c:formatCode="#,##0.00">
                  <c:v>16.9442335284</c:v>
                </c:pt>
                <c:pt idx="2" c:formatCode="#,##0.00">
                  <c:v>15.5712299754</c:v>
                </c:pt>
                <c:pt idx="3" c:formatCode="#,##0.00">
                  <c:v>15.8144680566</c:v>
                </c:pt>
                <c:pt idx="4" c:formatCode="#,##0.00">
                  <c:v>15.1064324082</c:v>
                </c:pt>
                <c:pt idx="5" c:formatCode="#,##0.00">
                  <c:v>15.2756027729</c:v>
                </c:pt>
                <c:pt idx="6" c:formatCode="#,##0.00">
                  <c:v>15.0682528693</c:v>
                </c:pt>
                <c:pt idx="7" c:formatCode="#,##0.00">
                  <c:v>14.6528423121</c:v>
                </c:pt>
                <c:pt idx="8" c:formatCode="#,##0.00">
                  <c:v>14.6010330373</c:v>
                </c:pt>
                <c:pt idx="9" c:formatCode="#,##0.00">
                  <c:v>14.7035087456</c:v>
                </c:pt>
                <c:pt idx="10" c:formatCode="#,##0.00">
                  <c:v>14.90905178</c:v>
                </c:pt>
                <c:pt idx="11" c:formatCode="#,##0.00">
                  <c:v>15.25489216</c:v>
                </c:pt>
                <c:pt idx="12" c:formatCode="#,##0.00">
                  <c:v>14.4893394</c:v>
                </c:pt>
                <c:pt idx="13" c:formatCode="#,##0.00">
                  <c:v>15.40881312</c:v>
                </c:pt>
                <c:pt idx="14" c:formatCode="#,##0.00">
                  <c:v>15.35775588</c:v>
                </c:pt>
                <c:pt idx="15" c:formatCode="#,##0.00">
                  <c:v>15.82825786</c:v>
                </c:pt>
                <c:pt idx="16" c:formatCode="#,##0.00">
                  <c:v>15.75668082</c:v>
                </c:pt>
                <c:pt idx="17" c:formatCode="#,##0.00">
                  <c:v>16.69466622</c:v>
                </c:pt>
                <c:pt idx="18" c:formatCode="#,##0.00">
                  <c:v>16.7661904</c:v>
                </c:pt>
                <c:pt idx="19" c:formatCode="#,##0.00">
                  <c:v>17.35425058</c:v>
                </c:pt>
                <c:pt idx="20" c:formatCode="#,##0.00">
                  <c:v>16.97314882</c:v>
                </c:pt>
                <c:pt idx="21" c:formatCode="#,##0.00">
                  <c:v>16.61688565</c:v>
                </c:pt>
                <c:pt idx="22" c:formatCode="#,##0.00">
                  <c:v>16.72686405</c:v>
                </c:pt>
                <c:pt idx="23" c:formatCode="#,##0.00">
                  <c:v>16.44417555</c:v>
                </c:pt>
                <c:pt idx="24" c:formatCode="#,##0.00">
                  <c:v>16.20835675</c:v>
                </c:pt>
                <c:pt idx="25" c:formatCode="#,##0.00">
                  <c:v>16.77651987</c:v>
                </c:pt>
                <c:pt idx="26" c:formatCode="#,##0.00">
                  <c:v>17.11342626</c:v>
                </c:pt>
                <c:pt idx="27" c:formatCode="#,##0.00">
                  <c:v>16.59961932</c:v>
                </c:pt>
                <c:pt idx="28" c:formatCode="#,##0.00">
                  <c:v>17.29618354</c:v>
                </c:pt>
                <c:pt idx="29" c:formatCode="#,##0.00">
                  <c:v>17.474506</c:v>
                </c:pt>
                <c:pt idx="30" c:formatCode="#,##0.00">
                  <c:v>16.9014299</c:v>
                </c:pt>
                <c:pt idx="31" c:formatCode="#,##0.00">
                  <c:v>17.56180127</c:v>
                </c:pt>
                <c:pt idx="32" c:formatCode="#,##0.00">
                  <c:v>17.18218668</c:v>
                </c:pt>
                <c:pt idx="33" c:formatCode="#,##0.00">
                  <c:v>17.97270234</c:v>
                </c:pt>
                <c:pt idx="34" c:formatCode="#,##0.00">
                  <c:v>17.68533839</c:v>
                </c:pt>
                <c:pt idx="35" c:formatCode="#,##0.00">
                  <c:v>17.90748813</c:v>
                </c:pt>
                <c:pt idx="36" c:formatCode="#,##0.00">
                  <c:v>17.88315444</c:v>
                </c:pt>
                <c:pt idx="37" c:formatCode="#,##0.00">
                  <c:v>17.3743879</c:v>
                </c:pt>
                <c:pt idx="38" c:formatCode="#,##0.00">
                  <c:v>18.00881548</c:v>
                </c:pt>
                <c:pt idx="39" c:formatCode="#,##0.00">
                  <c:v>18.89288229</c:v>
                </c:pt>
                <c:pt idx="40" c:formatCode="#,##0.00">
                  <c:v>18.32926052</c:v>
                </c:pt>
                <c:pt idx="41" c:formatCode="#,##0.00">
                  <c:v>18.10058001</c:v>
                </c:pt>
                <c:pt idx="42" c:formatCode="#,##0.00">
                  <c:v>17.9083517</c:v>
                </c:pt>
                <c:pt idx="43" c:formatCode="#,##0.00">
                  <c:v>17.9741486</c:v>
                </c:pt>
                <c:pt idx="44" c:formatCode="#,##0.00">
                  <c:v>16.95768706</c:v>
                </c:pt>
                <c:pt idx="45" c:formatCode="#,##0.00">
                  <c:v>17.10705729</c:v>
                </c:pt>
                <c:pt idx="46" c:formatCode="#,##0.00">
                  <c:v>17.16169695</c:v>
                </c:pt>
                <c:pt idx="47" c:formatCode="#,##0.00">
                  <c:v>16.38638616</c:v>
                </c:pt>
                <c:pt idx="48" c:formatCode="#,##0.00">
                  <c:v>15.54268675</c:v>
                </c:pt>
                <c:pt idx="49" c:formatCode="#,##0.00">
                  <c:v>15.44685749</c:v>
                </c:pt>
                <c:pt idx="50" c:formatCode="#,##0.00">
                  <c:v>16.36847249</c:v>
                </c:pt>
                <c:pt idx="51" c:formatCode="#,##0.00">
                  <c:v>15.61103933</c:v>
                </c:pt>
                <c:pt idx="52" c:formatCode="#,##0.00">
                  <c:v>15.36668511</c:v>
                </c:pt>
                <c:pt idx="53" c:formatCode="#,##0.00">
                  <c:v>15.27132165</c:v>
                </c:pt>
                <c:pt idx="54" c:formatCode="#,##0.00">
                  <c:v>14.80544802</c:v>
                </c:pt>
                <c:pt idx="55" c:formatCode="#,##0.00">
                  <c:v>14.78549465</c:v>
                </c:pt>
                <c:pt idx="56" c:formatCode="#,##0.00">
                  <c:v>14.90013377</c:v>
                </c:pt>
                <c:pt idx="57" c:formatCode="#,##0.00">
                  <c:v>15.50270935</c:v>
                </c:pt>
                <c:pt idx="58" c:formatCode="#,##0.00">
                  <c:v>15.32147969</c:v>
                </c:pt>
                <c:pt idx="59" c:formatCode="#,##0.00">
                  <c:v>16.16466446</c:v>
                </c:pt>
                <c:pt idx="60" c:formatCode="#,##0.00">
                  <c:v>16.7501259</c:v>
                </c:pt>
                <c:pt idx="61" c:formatCode="#,##0.00">
                  <c:v>16.15944282</c:v>
                </c:pt>
                <c:pt idx="62" c:formatCode="#,##0.00">
                  <c:v>17.53261416</c:v>
                </c:pt>
                <c:pt idx="63" c:formatCode="#,##0.00">
                  <c:v>15.43844176</c:v>
                </c:pt>
                <c:pt idx="64" c:formatCode="#,##0.00">
                  <c:v>15.67934287</c:v>
                </c:pt>
                <c:pt idx="65" c:formatCode="#,##0.00">
                  <c:v>15.82364445</c:v>
                </c:pt>
                <c:pt idx="66" c:formatCode="#,##0.00">
                  <c:v>16.33940355</c:v>
                </c:pt>
                <c:pt idx="67" c:formatCode="#,##0.00">
                  <c:v>16.47934817</c:v>
                </c:pt>
                <c:pt idx="68" c:formatCode="#,##0.00">
                  <c:v>16.32169886</c:v>
                </c:pt>
                <c:pt idx="69" c:formatCode="#,##0.00">
                  <c:v>15.07029283</c:v>
                </c:pt>
                <c:pt idx="70" c:formatCode="#,##0.00">
                  <c:v>14.7876517</c:v>
                </c:pt>
                <c:pt idx="71" c:formatCode="#,##0.00">
                  <c:v>15.09830097</c:v>
                </c:pt>
                <c:pt idx="72" c:formatCode="#,##0.00">
                  <c:v>14.33196316</c:v>
                </c:pt>
                <c:pt idx="73" c:formatCode="#,##0.00">
                  <c:v>14.4472541</c:v>
                </c:pt>
                <c:pt idx="74" c:formatCode="#,##0.00">
                  <c:v>13.32034276</c:v>
                </c:pt>
                <c:pt idx="75" c:formatCode="#,##0.00">
                  <c:v>11.98692746</c:v>
                </c:pt>
                <c:pt idx="76" c:formatCode="#,##0.00">
                  <c:v>11.58373795</c:v>
                </c:pt>
                <c:pt idx="77" c:formatCode="#,##0.00">
                  <c:v>10.43273753</c:v>
                </c:pt>
                <c:pt idx="78" c:formatCode="#,##0.00">
                  <c:v>11.25047535</c:v>
                </c:pt>
                <c:pt idx="79" c:formatCode="#,##0.00">
                  <c:v>10.82092123</c:v>
                </c:pt>
                <c:pt idx="80" c:formatCode="#,##0.00">
                  <c:v>12.02398297</c:v>
                </c:pt>
                <c:pt idx="81" c:formatCode="#,##0.00">
                  <c:v>11.95766374</c:v>
                </c:pt>
                <c:pt idx="82" c:formatCode="#,##0.00">
                  <c:v>11.510572327</c:v>
                </c:pt>
                <c:pt idx="83" c:formatCode="#,##0.00">
                  <c:v>11.40769576</c:v>
                </c:pt>
                <c:pt idx="84" c:formatCode="#,##0.00">
                  <c:v>11.551992361</c:v>
                </c:pt>
                <c:pt idx="85" c:formatCode="#,##0.00">
                  <c:v>11.810677102</c:v>
                </c:pt>
                <c:pt idx="86" c:formatCode="#,##0.00">
                  <c:v>11.965139509</c:v>
                </c:pt>
                <c:pt idx="87" c:formatCode="#,##0.00">
                  <c:v>11.983291797</c:v>
                </c:pt>
                <c:pt idx="88" c:formatCode="#,##0.00">
                  <c:v>12.217673167</c:v>
                </c:pt>
                <c:pt idx="89" c:formatCode="#,##0.00">
                  <c:v>12.382296188</c:v>
                </c:pt>
                <c:pt idx="90" c:formatCode="#,##0.00">
                  <c:v>12.016366103</c:v>
                </c:pt>
                <c:pt idx="91" c:formatCode="#,##0.00">
                  <c:v>12.044334043</c:v>
                </c:pt>
                <c:pt idx="92" c:formatCode="#,##0.00">
                  <c:v>11.973792218</c:v>
                </c:pt>
                <c:pt idx="93" c:formatCode="#,##0.00">
                  <c:v>12.317243465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'BED Sadj'!$AF$2</c:f>
              <c:strCache>
                <c:ptCount val="1"/>
                <c:pt idx="0">
                  <c:v>Job Reallocation (JC+JD)</c:v>
                </c:pt>
              </c:strCache>
            </c:strRef>
          </c:tx>
          <c:spPr>
            <a:noFill/>
            <a:ln w="28575">
              <a:solidFill>
                <a:schemeClr val="accent4"/>
              </a:solidFill>
            </a:ln>
            <a:effectLst/>
          </c:spPr>
          <c:marker>
            <c:symbol val="none"/>
          </c:marker>
          <c:val>
            <c:numRef>
              <c:f>'BED Sadj'!$AF$3:$AF$96</c:f>
              <c:numCache>
                <c:formatCode>#,##0.00</c:formatCode>
                <c:ptCount val="94"/>
                <c:pt idx="1">
                  <c:v>16.2972233116</c:v>
                </c:pt>
                <c:pt idx="2">
                  <c:v>16.5808576346</c:v>
                </c:pt>
                <c:pt idx="3">
                  <c:v>16.4720282034</c:v>
                </c:pt>
                <c:pt idx="4">
                  <c:v>18.5737234218</c:v>
                </c:pt>
                <c:pt idx="5">
                  <c:v>17.0482645971</c:v>
                </c:pt>
                <c:pt idx="6">
                  <c:v>16.6579669407</c:v>
                </c:pt>
                <c:pt idx="7">
                  <c:v>16.4029913979</c:v>
                </c:pt>
                <c:pt idx="8">
                  <c:v>16.7553243427</c:v>
                </c:pt>
                <c:pt idx="9">
                  <c:v>16.0539146444</c:v>
                </c:pt>
                <c:pt idx="10">
                  <c:v>15.7</c:v>
                </c:pt>
                <c:pt idx="11">
                  <c:v>15.3</c:v>
                </c:pt>
                <c:pt idx="12">
                  <c:v>15.5</c:v>
                </c:pt>
                <c:pt idx="13">
                  <c:v>15.2</c:v>
                </c:pt>
                <c:pt idx="14">
                  <c:v>15.5</c:v>
                </c:pt>
                <c:pt idx="15">
                  <c:v>15.4</c:v>
                </c:pt>
                <c:pt idx="16">
                  <c:v>15.4</c:v>
                </c:pt>
                <c:pt idx="17">
                  <c:v>15.5</c:v>
                </c:pt>
                <c:pt idx="18">
                  <c:v>15.6</c:v>
                </c:pt>
                <c:pt idx="19">
                  <c:v>15.2</c:v>
                </c:pt>
                <c:pt idx="20">
                  <c:v>15.5</c:v>
                </c:pt>
                <c:pt idx="21">
                  <c:v>15.4</c:v>
                </c:pt>
                <c:pt idx="22">
                  <c:v>15.6</c:v>
                </c:pt>
                <c:pt idx="23">
                  <c:v>15.7</c:v>
                </c:pt>
                <c:pt idx="24">
                  <c:v>15.8</c:v>
                </c:pt>
                <c:pt idx="25">
                  <c:v>15.6</c:v>
                </c:pt>
                <c:pt idx="26">
                  <c:v>15.7</c:v>
                </c:pt>
                <c:pt idx="27">
                  <c:v>15.6</c:v>
                </c:pt>
                <c:pt idx="28">
                  <c:v>15.5</c:v>
                </c:pt>
                <c:pt idx="29">
                  <c:v>15.2</c:v>
                </c:pt>
                <c:pt idx="30">
                  <c:v>15.9</c:v>
                </c:pt>
                <c:pt idx="31">
                  <c:v>16</c:v>
                </c:pt>
                <c:pt idx="32">
                  <c:v>16.1</c:v>
                </c:pt>
                <c:pt idx="33">
                  <c:v>15.9</c:v>
                </c:pt>
                <c:pt idx="34">
                  <c:v>15.5</c:v>
                </c:pt>
                <c:pt idx="35">
                  <c:v>15.2</c:v>
                </c:pt>
                <c:pt idx="36">
                  <c:v>15.9</c:v>
                </c:pt>
                <c:pt idx="37">
                  <c:v>15.4</c:v>
                </c:pt>
                <c:pt idx="38">
                  <c:v>15.4</c:v>
                </c:pt>
                <c:pt idx="39">
                  <c:v>15.1</c:v>
                </c:pt>
                <c:pt idx="40">
                  <c:v>15.4</c:v>
                </c:pt>
                <c:pt idx="41">
                  <c:v>15</c:v>
                </c:pt>
                <c:pt idx="42">
                  <c:v>15.2</c:v>
                </c:pt>
                <c:pt idx="43">
                  <c:v>14.8</c:v>
                </c:pt>
                <c:pt idx="44">
                  <c:v>15.5</c:v>
                </c:pt>
                <c:pt idx="45">
                  <c:v>15.2</c:v>
                </c:pt>
                <c:pt idx="46">
                  <c:v>14.9</c:v>
                </c:pt>
                <c:pt idx="47">
                  <c:v>15</c:v>
                </c:pt>
                <c:pt idx="48">
                  <c:v>15</c:v>
                </c:pt>
                <c:pt idx="49">
                  <c:v>14.6</c:v>
                </c:pt>
                <c:pt idx="50">
                  <c:v>14.3</c:v>
                </c:pt>
                <c:pt idx="51">
                  <c:v>14.1</c:v>
                </c:pt>
                <c:pt idx="52">
                  <c:v>14.3</c:v>
                </c:pt>
                <c:pt idx="53">
                  <c:v>14</c:v>
                </c:pt>
                <c:pt idx="54">
                  <c:v>13.7</c:v>
                </c:pt>
                <c:pt idx="55">
                  <c:v>13.7</c:v>
                </c:pt>
                <c:pt idx="56">
                  <c:v>13.9</c:v>
                </c:pt>
                <c:pt idx="57">
                  <c:v>13.8</c:v>
                </c:pt>
                <c:pt idx="58">
                  <c:v>13.9</c:v>
                </c:pt>
                <c:pt idx="59">
                  <c:v>13.7</c:v>
                </c:pt>
                <c:pt idx="60">
                  <c:v>13.6</c:v>
                </c:pt>
                <c:pt idx="61">
                  <c:v>13.6</c:v>
                </c:pt>
                <c:pt idx="62">
                  <c:v>13.8</c:v>
                </c:pt>
                <c:pt idx="63">
                  <c:v>13.6</c:v>
                </c:pt>
                <c:pt idx="64">
                  <c:v>13.1</c:v>
                </c:pt>
                <c:pt idx="65">
                  <c:v>13.3</c:v>
                </c:pt>
                <c:pt idx="66">
                  <c:v>13.3</c:v>
                </c:pt>
                <c:pt idx="67">
                  <c:v>13.3</c:v>
                </c:pt>
                <c:pt idx="68">
                  <c:v>13.1</c:v>
                </c:pt>
                <c:pt idx="69">
                  <c:v>13.2</c:v>
                </c:pt>
                <c:pt idx="70">
                  <c:v>13.1</c:v>
                </c:pt>
                <c:pt idx="71">
                  <c:v>13.2</c:v>
                </c:pt>
                <c:pt idx="72">
                  <c:v>12.9</c:v>
                </c:pt>
                <c:pt idx="73">
                  <c:v>13.2</c:v>
                </c:pt>
                <c:pt idx="74">
                  <c:v>13</c:v>
                </c:pt>
                <c:pt idx="75">
                  <c:v>13.6</c:v>
                </c:pt>
                <c:pt idx="76">
                  <c:v>13.2</c:v>
                </c:pt>
                <c:pt idx="77">
                  <c:v>13.4</c:v>
                </c:pt>
                <c:pt idx="78">
                  <c:v>12.7</c:v>
                </c:pt>
                <c:pt idx="79">
                  <c:v>12.8</c:v>
                </c:pt>
                <c:pt idx="80">
                  <c:v>12</c:v>
                </c:pt>
                <c:pt idx="81">
                  <c:v>12.5</c:v>
                </c:pt>
                <c:pt idx="82">
                  <c:v>12.4</c:v>
                </c:pt>
                <c:pt idx="83">
                  <c:v>12.6</c:v>
                </c:pt>
                <c:pt idx="84">
                  <c:v>11.8</c:v>
                </c:pt>
                <c:pt idx="85">
                  <c:v>12.4</c:v>
                </c:pt>
                <c:pt idx="86">
                  <c:v>12.6</c:v>
                </c:pt>
                <c:pt idx="87">
                  <c:v>12.3</c:v>
                </c:pt>
                <c:pt idx="88">
                  <c:v>11.9</c:v>
                </c:pt>
                <c:pt idx="89">
                  <c:v>12.3</c:v>
                </c:pt>
                <c:pt idx="90">
                  <c:v>12.2</c:v>
                </c:pt>
                <c:pt idx="91">
                  <c:v>12.2</c:v>
                </c:pt>
                <c:pt idx="92">
                  <c:v>12</c:v>
                </c:pt>
                <c:pt idx="93">
                  <c:v>12.2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2280176"/>
        <c:axId val="332280736"/>
      </c:lineChart>
      <c:catAx>
        <c:axId val="33228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-540000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2280736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32280736"/>
        <c:scaling>
          <c:orientation val="minMax"/>
          <c:max val="20"/>
          <c:min val="10"/>
        </c:scaling>
        <c:delete val="0"/>
        <c:axPos val="l"/>
        <c:numFmt formatCode="0.0" sourceLinked="0"/>
        <c:majorTickMark val="out"/>
        <c:minorTickMark val="out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1100" b="0">
                <a:solidFill>
                  <a:srgbClr val="000000"/>
                </a:solidFill>
              </a:defRPr>
            </a:pPr>
          </a:p>
        </c:txPr>
        <c:crossAx val="332280176"/>
        <c:crosses val="autoZero"/>
        <c:crossBetween val="between"/>
        <c:majorUnit val="5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196397520202448"/>
          <c:y val="0.488335462491967"/>
          <c:w val="0.438053603514615"/>
          <c:h val="0.413062968898799"/>
        </c:manualLayout>
      </c:layout>
      <c:overlay val="0"/>
      <c:spPr>
        <a:noFill/>
        <a:ln w="25400"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200" b="0">
              <a:solidFill>
                <a:srgbClr val="000000"/>
              </a:solidFill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200" b="0" i="0" u="none" strike="noStrike" baseline="0">
          <a:solidFill>
            <a:srgbClr val="000000"/>
          </a:solidFill>
          <a:latin typeface="+mn-lt"/>
          <a:ea typeface="Times New Roman" pitchFamily="12"/>
          <a:cs typeface="Times New Roman" pitchFamily="12"/>
        </a:defRPr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9525</xdr:colOff>
      <xdr:row>25</xdr:row>
      <xdr:rowOff>19050</xdr:rowOff>
    </xdr:from>
    <xdr:to>
      <xdr:col>10</xdr:col>
      <xdr:colOff>9525</xdr:colOff>
      <xdr:row>45</xdr:row>
      <xdr:rowOff>9525</xdr:rowOff>
    </xdr:to>
    <xdr:graphicFrame>
      <xdr:nvGraphicFramePr>
        <xdr:cNvPr id="21506" name="Chart 23"/>
        <xdr:cNvGraphicFramePr/>
      </xdr:nvGraphicFramePr>
      <xdr:xfrm>
        <a:off x="572135" y="3860800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0</xdr:col>
      <xdr:colOff>9525</xdr:colOff>
      <xdr:row>44</xdr:row>
      <xdr:rowOff>142875</xdr:rowOff>
    </xdr:to>
    <xdr:graphicFrame>
      <xdr:nvGraphicFramePr>
        <xdr:cNvPr id="21507" name="Chart 17"/>
        <xdr:cNvGraphicFramePr/>
      </xdr:nvGraphicFramePr>
      <xdr:xfrm>
        <a:off x="0" y="3841750"/>
        <a:ext cx="9525" cy="30626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561975</xdr:colOff>
      <xdr:row>2</xdr:row>
      <xdr:rowOff>19050</xdr:rowOff>
    </xdr:from>
    <xdr:to>
      <xdr:col>9</xdr:col>
      <xdr:colOff>562610</xdr:colOff>
      <xdr:row>22</xdr:row>
      <xdr:rowOff>28575</xdr:rowOff>
    </xdr:to>
    <xdr:graphicFrame>
      <xdr:nvGraphicFramePr>
        <xdr:cNvPr id="21508" name="Chart 22"/>
        <xdr:cNvGraphicFramePr/>
      </xdr:nvGraphicFramePr>
      <xdr:xfrm>
        <a:off x="561975" y="326390"/>
        <a:ext cx="5064125" cy="308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209550</xdr:colOff>
      <xdr:row>0</xdr:row>
      <xdr:rowOff>28575</xdr:rowOff>
    </xdr:from>
    <xdr:to>
      <xdr:col>19</xdr:col>
      <xdr:colOff>209550</xdr:colOff>
      <xdr:row>20</xdr:row>
      <xdr:rowOff>19050</xdr:rowOff>
    </xdr:to>
    <xdr:graphicFrame>
      <xdr:nvGraphicFramePr>
        <xdr:cNvPr id="14" name="Chart 23"/>
        <xdr:cNvGraphicFramePr/>
      </xdr:nvGraphicFramePr>
      <xdr:xfrm>
        <a:off x="5835650" y="28575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43</xdr:col>
      <xdr:colOff>0</xdr:colOff>
      <xdr:row>1</xdr:row>
      <xdr:rowOff>161924</xdr:rowOff>
    </xdr:from>
    <xdr:to>
      <xdr:col>52</xdr:col>
      <xdr:colOff>19050</xdr:colOff>
      <xdr:row>23</xdr:row>
      <xdr:rowOff>152399</xdr:rowOff>
    </xdr:to>
    <xdr:graphicFrame>
      <xdr:nvGraphicFramePr>
        <xdr:cNvPr id="15" name="Chart 16"/>
        <xdr:cNvGraphicFramePr/>
      </xdr:nvGraphicFramePr>
      <xdr:xfrm>
        <a:off x="24192230" y="307340"/>
        <a:ext cx="5082540" cy="33788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304800</xdr:colOff>
      <xdr:row>24</xdr:row>
      <xdr:rowOff>123825</xdr:rowOff>
    </xdr:from>
    <xdr:to>
      <xdr:col>19</xdr:col>
      <xdr:colOff>304800</xdr:colOff>
      <xdr:row>44</xdr:row>
      <xdr:rowOff>114300</xdr:rowOff>
    </xdr:to>
    <xdr:graphicFrame>
      <xdr:nvGraphicFramePr>
        <xdr:cNvPr id="16" name="Chart 23"/>
        <xdr:cNvGraphicFramePr/>
      </xdr:nvGraphicFramePr>
      <xdr:xfrm>
        <a:off x="5930900" y="3811905"/>
        <a:ext cx="5063490" cy="3063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63B"/>
      </a:dk1>
      <a:lt1>
        <a:sysClr val="window" lastClr="FCFCF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99"/>
  <sheetViews>
    <sheetView tabSelected="1" workbookViewId="0">
      <selection activeCell="D17" sqref="D17"/>
    </sheetView>
  </sheetViews>
  <sheetFormatPr defaultColWidth="8.86" defaultRowHeight="12.1"/>
  <cols>
    <col min="4" max="4" width="14.43" customWidth="1"/>
    <col min="5" max="5" width="17.29" customWidth="1"/>
    <col min="6" max="6" width="12" customWidth="1"/>
    <col min="7" max="7" width="13.29" customWidth="1"/>
    <col min="8" max="9" width="10.29" style="7" customWidth="1"/>
    <col min="10" max="10" width="10.29" customWidth="1"/>
    <col min="11" max="11" width="1.71" customWidth="1"/>
    <col min="13" max="13" width="10.86" customWidth="1"/>
    <col min="15" max="15" width="2.71" customWidth="1"/>
    <col min="16" max="16" width="15.29" customWidth="1"/>
    <col min="18" max="18" width="14" customWidth="1"/>
    <col min="30" max="30" width="19.86" customWidth="1"/>
  </cols>
  <sheetData>
    <row r="1" spans="8:30">
      <c r="H1" s="3" t="s">
        <v>0</v>
      </c>
      <c r="P1" s="3" t="s">
        <v>1</v>
      </c>
      <c r="R1" s="3" t="s">
        <v>2</v>
      </c>
      <c r="V1" s="5" t="s">
        <v>3</v>
      </c>
      <c r="Z1" s="5" t="s">
        <v>4</v>
      </c>
      <c r="AD1" s="3"/>
    </row>
    <row r="2" s="19" customFormat="1" spans="1:32">
      <c r="A2" s="19" t="s">
        <v>5</v>
      </c>
      <c r="B2" s="19" t="s">
        <v>6</v>
      </c>
      <c r="C2" s="19" t="s">
        <v>7</v>
      </c>
      <c r="D2" s="19" t="s">
        <v>8</v>
      </c>
      <c r="E2" s="19" t="s">
        <v>9</v>
      </c>
      <c r="F2" s="19" t="s">
        <v>10</v>
      </c>
      <c r="G2" s="19" t="s">
        <v>11</v>
      </c>
      <c r="H2" s="22" t="s">
        <v>12</v>
      </c>
      <c r="I2" s="22" t="s">
        <v>13</v>
      </c>
      <c r="J2" s="19" t="s">
        <v>14</v>
      </c>
      <c r="L2" s="22" t="s">
        <v>12</v>
      </c>
      <c r="M2" s="22" t="s">
        <v>13</v>
      </c>
      <c r="N2" s="19" t="s">
        <v>14</v>
      </c>
      <c r="P2" s="19" t="s">
        <v>15</v>
      </c>
      <c r="Q2" s="19" t="s">
        <v>15</v>
      </c>
      <c r="R2" s="19" t="s">
        <v>16</v>
      </c>
      <c r="S2" s="19" t="s">
        <v>17</v>
      </c>
      <c r="T2" s="19" t="s">
        <v>18</v>
      </c>
      <c r="U2" s="19" t="s">
        <v>19</v>
      </c>
      <c r="V2" s="19" t="s">
        <v>20</v>
      </c>
      <c r="W2" s="19" t="s">
        <v>21</v>
      </c>
      <c r="X2" s="19" t="s">
        <v>22</v>
      </c>
      <c r="Y2" s="19" t="s">
        <v>23</v>
      </c>
      <c r="Z2" s="19" t="s">
        <v>24</v>
      </c>
      <c r="AA2" s="19" t="s">
        <v>25</v>
      </c>
      <c r="AB2" s="19" t="s">
        <v>26</v>
      </c>
      <c r="AC2" s="19" t="s">
        <v>27</v>
      </c>
      <c r="AD2" s="19" t="s">
        <v>28</v>
      </c>
      <c r="AF2" s="19" t="s">
        <v>29</v>
      </c>
    </row>
    <row r="3" spans="1:32">
      <c r="A3">
        <v>19901</v>
      </c>
      <c r="B3">
        <v>1990</v>
      </c>
      <c r="H3" s="23"/>
      <c r="I3" s="23"/>
      <c r="R3" s="20">
        <v>5.30046065127456</v>
      </c>
      <c r="AF3" s="7"/>
    </row>
    <row r="4" spans="1:32">
      <c r="A4">
        <v>19902</v>
      </c>
      <c r="B4">
        <v>1990</v>
      </c>
      <c r="D4" s="20">
        <v>6.2997393969</v>
      </c>
      <c r="E4" s="20">
        <v>6.3410556952</v>
      </c>
      <c r="F4" s="20">
        <v>1.9019074225</v>
      </c>
      <c r="G4" s="20">
        <v>1.754520797</v>
      </c>
      <c r="H4" s="24">
        <f>SUM(D4,F4)</f>
        <v>8.2016468194</v>
      </c>
      <c r="I4" s="24">
        <f>SUM(E4,G4)</f>
        <v>8.0955764922</v>
      </c>
      <c r="J4" s="24">
        <f t="shared" ref="J4:J35" si="0">H4-I4</f>
        <v>0.106070327200001</v>
      </c>
      <c r="L4" s="25">
        <f t="shared" ref="L4:L35" si="1">H4/100</f>
        <v>0.082016468194</v>
      </c>
      <c r="M4" s="25">
        <f t="shared" ref="M4:M67" si="2">I4/100</f>
        <v>0.080955764922</v>
      </c>
      <c r="N4" s="25">
        <f t="shared" ref="N4:N67" si="3">J4/100</f>
        <v>0.00106070327200001</v>
      </c>
      <c r="O4" s="25"/>
      <c r="P4" s="25"/>
      <c r="R4" s="20">
        <v>5.33759955746812</v>
      </c>
      <c r="AD4" s="26">
        <f>R4-R3</f>
        <v>0.0371389061935616</v>
      </c>
      <c r="AF4" s="7">
        <f>H4+I4</f>
        <v>16.2972233116</v>
      </c>
    </row>
    <row r="5" spans="1:32">
      <c r="A5">
        <v>19903</v>
      </c>
      <c r="B5">
        <v>1990</v>
      </c>
      <c r="D5" s="20">
        <v>6.2743158384</v>
      </c>
      <c r="E5" s="20">
        <v>6.5514439757</v>
      </c>
      <c r="F5" s="20">
        <v>2.0083836775</v>
      </c>
      <c r="G5" s="20">
        <v>1.746714143</v>
      </c>
      <c r="H5" s="24">
        <f t="shared" ref="H5:H12" si="4">SUM(D5,F5)</f>
        <v>8.2826995159</v>
      </c>
      <c r="I5" s="24">
        <f t="shared" ref="I5:I12" si="5">SUM(E5,G5)</f>
        <v>8.2981581187</v>
      </c>
      <c r="J5" s="24">
        <f t="shared" si="0"/>
        <v>-0.0154586028000008</v>
      </c>
      <c r="L5" s="25">
        <f t="shared" si="1"/>
        <v>0.082826995159</v>
      </c>
      <c r="M5" s="25">
        <f t="shared" si="2"/>
        <v>0.082981581187</v>
      </c>
      <c r="N5" s="25">
        <f t="shared" si="3"/>
        <v>-0.000154586028000008</v>
      </c>
      <c r="O5" s="25"/>
      <c r="P5" s="25"/>
      <c r="R5" s="20">
        <v>5.6877369667566</v>
      </c>
      <c r="AD5" s="26">
        <f t="shared" ref="AD5:AD68" si="6">R5-R4</f>
        <v>0.350137409288481</v>
      </c>
      <c r="AF5" s="7">
        <f t="shared" ref="AF5:AF68" si="7">H5+I5</f>
        <v>16.5808576346</v>
      </c>
    </row>
    <row r="6" spans="1:32">
      <c r="A6">
        <v>19904</v>
      </c>
      <c r="B6">
        <v>1990</v>
      </c>
      <c r="C6">
        <v>100</v>
      </c>
      <c r="D6" s="20">
        <v>6.2309257377</v>
      </c>
      <c r="E6" s="20">
        <v>6.616096222</v>
      </c>
      <c r="F6" s="20">
        <v>1.7789557436</v>
      </c>
      <c r="G6" s="20">
        <v>1.8460505001</v>
      </c>
      <c r="H6" s="24">
        <f t="shared" si="4"/>
        <v>8.0098814813</v>
      </c>
      <c r="I6" s="24">
        <f t="shared" si="5"/>
        <v>8.4621467221</v>
      </c>
      <c r="J6" s="24">
        <f t="shared" si="0"/>
        <v>-0.452265240800001</v>
      </c>
      <c r="L6" s="25">
        <f t="shared" si="1"/>
        <v>0.080098814813</v>
      </c>
      <c r="M6" s="25">
        <f t="shared" si="2"/>
        <v>0.084621467221</v>
      </c>
      <c r="N6" s="25">
        <f t="shared" si="3"/>
        <v>-0.00452265240800001</v>
      </c>
      <c r="O6" s="25"/>
      <c r="P6" s="25"/>
      <c r="R6" s="20">
        <v>6.11404518189545</v>
      </c>
      <c r="AD6" s="26">
        <f t="shared" si="6"/>
        <v>0.426308215138847</v>
      </c>
      <c r="AF6" s="7">
        <f t="shared" si="7"/>
        <v>16.4720282034</v>
      </c>
    </row>
    <row r="7" spans="1:32">
      <c r="A7">
        <v>19911</v>
      </c>
      <c r="B7">
        <v>1991</v>
      </c>
      <c r="C7">
        <v>100</v>
      </c>
      <c r="D7" s="20">
        <v>6.3225090073</v>
      </c>
      <c r="E7" s="20">
        <v>7.8310921738</v>
      </c>
      <c r="F7" s="20">
        <v>2.507773931</v>
      </c>
      <c r="G7" s="20">
        <v>1.9123483097</v>
      </c>
      <c r="H7" s="24">
        <f t="shared" si="4"/>
        <v>8.8302829383</v>
      </c>
      <c r="I7" s="24">
        <f t="shared" si="5"/>
        <v>9.7434404835</v>
      </c>
      <c r="J7" s="24">
        <f t="shared" si="0"/>
        <v>-0.913157545200001</v>
      </c>
      <c r="L7" s="25">
        <f t="shared" si="1"/>
        <v>0.088302829383</v>
      </c>
      <c r="M7" s="25">
        <f t="shared" si="2"/>
        <v>0.097434404835</v>
      </c>
      <c r="N7" s="25">
        <f t="shared" si="3"/>
        <v>-0.00913157545200001</v>
      </c>
      <c r="O7" s="25"/>
      <c r="P7" s="25"/>
      <c r="R7" s="20">
        <v>6.57443502708345</v>
      </c>
      <c r="AD7" s="26">
        <f t="shared" si="6"/>
        <v>0.460389845188004</v>
      </c>
      <c r="AF7" s="7">
        <f t="shared" si="7"/>
        <v>18.5737234218</v>
      </c>
    </row>
    <row r="8" spans="1:32">
      <c r="A8">
        <v>19912</v>
      </c>
      <c r="B8">
        <v>1991</v>
      </c>
      <c r="D8" s="20">
        <v>6.1396704357</v>
      </c>
      <c r="E8" s="20">
        <v>6.6608749455</v>
      </c>
      <c r="F8" s="20">
        <v>2.1582369134</v>
      </c>
      <c r="G8" s="20">
        <v>2.0894823025</v>
      </c>
      <c r="H8" s="24">
        <f t="shared" si="4"/>
        <v>8.2979073491</v>
      </c>
      <c r="I8" s="24">
        <f t="shared" si="5"/>
        <v>8.750357248</v>
      </c>
      <c r="J8" s="24">
        <f t="shared" si="0"/>
        <v>-0.452449898899999</v>
      </c>
      <c r="L8" s="25">
        <f t="shared" si="1"/>
        <v>0.082979073491</v>
      </c>
      <c r="M8" s="25">
        <f t="shared" si="2"/>
        <v>0.08750357248</v>
      </c>
      <c r="N8" s="25">
        <f t="shared" si="3"/>
        <v>-0.00452449898899999</v>
      </c>
      <c r="O8" s="25"/>
      <c r="P8" s="25"/>
      <c r="R8" s="20">
        <v>6.82420540220262</v>
      </c>
      <c r="AD8" s="26">
        <f t="shared" si="6"/>
        <v>0.249770375119172</v>
      </c>
      <c r="AF8" s="7">
        <f t="shared" si="7"/>
        <v>17.0482645971</v>
      </c>
    </row>
    <row r="9" spans="1:32">
      <c r="A9">
        <v>19913</v>
      </c>
      <c r="B9">
        <v>1991</v>
      </c>
      <c r="D9" s="20">
        <v>6.324878975</v>
      </c>
      <c r="E9" s="20">
        <v>6.4532922196</v>
      </c>
      <c r="F9" s="20">
        <v>2.0360187094</v>
      </c>
      <c r="G9" s="20">
        <v>1.8437770367</v>
      </c>
      <c r="H9" s="24">
        <f t="shared" si="4"/>
        <v>8.3608976844</v>
      </c>
      <c r="I9" s="24">
        <f t="shared" si="5"/>
        <v>8.2970692563</v>
      </c>
      <c r="J9" s="24">
        <f t="shared" si="0"/>
        <v>0.063828428099999</v>
      </c>
      <c r="L9" s="25">
        <f t="shared" si="1"/>
        <v>0.083608976844</v>
      </c>
      <c r="M9" s="25">
        <f t="shared" si="2"/>
        <v>0.082970692563</v>
      </c>
      <c r="N9" s="25">
        <f t="shared" si="3"/>
        <v>0.00063828428099999</v>
      </c>
      <c r="O9" s="25"/>
      <c r="P9" s="25"/>
      <c r="R9" s="20">
        <v>6.85408753685253</v>
      </c>
      <c r="AD9" s="26">
        <f t="shared" si="6"/>
        <v>0.0298821346499034</v>
      </c>
      <c r="AF9" s="7">
        <f t="shared" si="7"/>
        <v>16.6579669407</v>
      </c>
    </row>
    <row r="10" spans="1:32">
      <c r="A10">
        <v>19914</v>
      </c>
      <c r="B10">
        <v>1991</v>
      </c>
      <c r="D10" s="20">
        <v>6.2215846232</v>
      </c>
      <c r="E10" s="20">
        <v>6.4219162603</v>
      </c>
      <c r="F10" s="20">
        <v>1.9279634593</v>
      </c>
      <c r="G10" s="20">
        <v>1.8315270551</v>
      </c>
      <c r="H10" s="24">
        <f t="shared" si="4"/>
        <v>8.1495480825</v>
      </c>
      <c r="I10" s="24">
        <f t="shared" si="5"/>
        <v>8.2534433154</v>
      </c>
      <c r="J10" s="24">
        <f t="shared" si="0"/>
        <v>-0.103895232899999</v>
      </c>
      <c r="L10" s="25">
        <f t="shared" si="1"/>
        <v>0.081495480825</v>
      </c>
      <c r="M10" s="25">
        <f t="shared" si="2"/>
        <v>0.082534433154</v>
      </c>
      <c r="N10" s="25">
        <f t="shared" si="3"/>
        <v>-0.00103895232899999</v>
      </c>
      <c r="O10" s="25"/>
      <c r="P10" s="25"/>
      <c r="R10" s="20">
        <v>7.09749887622141</v>
      </c>
      <c r="AD10" s="26">
        <f t="shared" si="6"/>
        <v>0.243411339368883</v>
      </c>
      <c r="AF10" s="7">
        <f t="shared" si="7"/>
        <v>16.4029913979</v>
      </c>
    </row>
    <row r="11" spans="1:32">
      <c r="A11">
        <v>19921</v>
      </c>
      <c r="B11">
        <v>1992</v>
      </c>
      <c r="D11" s="20">
        <v>6.1725151938</v>
      </c>
      <c r="E11" s="20">
        <v>6.327939998</v>
      </c>
      <c r="F11" s="20">
        <v>2.2950625238</v>
      </c>
      <c r="G11" s="20">
        <v>1.9598066271</v>
      </c>
      <c r="H11" s="24">
        <f t="shared" si="4"/>
        <v>8.4675777176</v>
      </c>
      <c r="I11" s="24">
        <f t="shared" si="5"/>
        <v>8.2877466251</v>
      </c>
      <c r="J11" s="24">
        <f t="shared" si="0"/>
        <v>0.179831092499999</v>
      </c>
      <c r="L11" s="25">
        <f t="shared" si="1"/>
        <v>0.084675777176</v>
      </c>
      <c r="M11" s="25">
        <f t="shared" si="2"/>
        <v>0.082877466251</v>
      </c>
      <c r="N11" s="25">
        <f t="shared" si="3"/>
        <v>0.00179831092499999</v>
      </c>
      <c r="O11" s="25"/>
      <c r="P11" s="25"/>
      <c r="R11" s="20">
        <v>7.37999983144803</v>
      </c>
      <c r="AD11" s="26">
        <f t="shared" si="6"/>
        <v>0.282500955226626</v>
      </c>
      <c r="AF11" s="7">
        <f t="shared" si="7"/>
        <v>16.7553243427</v>
      </c>
    </row>
    <row r="12" spans="1:32">
      <c r="A12">
        <v>19922</v>
      </c>
      <c r="B12">
        <v>1992</v>
      </c>
      <c r="D12" s="20">
        <v>6.3597158141</v>
      </c>
      <c r="E12" s="20">
        <v>6.3594399717</v>
      </c>
      <c r="F12" s="20">
        <v>1.8957787839</v>
      </c>
      <c r="G12" s="20">
        <v>1.4389800747</v>
      </c>
      <c r="H12" s="24">
        <f t="shared" si="4"/>
        <v>8.255494598</v>
      </c>
      <c r="I12" s="24">
        <f t="shared" si="5"/>
        <v>7.7984200464</v>
      </c>
      <c r="J12" s="24">
        <f t="shared" si="0"/>
        <v>0.457074551600001</v>
      </c>
      <c r="L12" s="25">
        <f t="shared" si="1"/>
        <v>0.08255494598</v>
      </c>
      <c r="M12" s="25">
        <f t="shared" si="2"/>
        <v>0.077984200464</v>
      </c>
      <c r="N12" s="25">
        <f t="shared" si="3"/>
        <v>0.00457074551600001</v>
      </c>
      <c r="O12" s="25"/>
      <c r="P12" s="25"/>
      <c r="R12" s="20">
        <v>7.59525653909848</v>
      </c>
      <c r="AD12" s="26">
        <f t="shared" si="6"/>
        <v>0.215256707650441</v>
      </c>
      <c r="AF12" s="7">
        <f t="shared" si="7"/>
        <v>16.0539146444</v>
      </c>
    </row>
    <row r="13" spans="1:32">
      <c r="A13">
        <v>19923</v>
      </c>
      <c r="B13">
        <v>1992</v>
      </c>
      <c r="D13" s="21">
        <v>6.4</v>
      </c>
      <c r="E13" s="21">
        <v>5.9</v>
      </c>
      <c r="F13" s="21">
        <v>1.8</v>
      </c>
      <c r="G13" s="21">
        <v>1.6</v>
      </c>
      <c r="H13" s="21">
        <v>8.2</v>
      </c>
      <c r="I13" s="21">
        <v>7.5</v>
      </c>
      <c r="J13" s="24">
        <f t="shared" si="0"/>
        <v>0.699999999999999</v>
      </c>
      <c r="L13" s="25">
        <f t="shared" si="1"/>
        <v>0.082</v>
      </c>
      <c r="M13" s="25">
        <f t="shared" si="2"/>
        <v>0.075</v>
      </c>
      <c r="N13" s="25">
        <f t="shared" si="3"/>
        <v>0.00699999999999999</v>
      </c>
      <c r="O13" s="25"/>
      <c r="P13" s="25"/>
      <c r="R13" s="20">
        <v>7.62762598241072</v>
      </c>
      <c r="S13">
        <v>8.2</v>
      </c>
      <c r="T13">
        <v>7.5</v>
      </c>
      <c r="U13">
        <f>+S13-T13</f>
        <v>0.699999999999999</v>
      </c>
      <c r="AD13" s="26">
        <f t="shared" si="6"/>
        <v>0.0323694433122474</v>
      </c>
      <c r="AF13" s="7">
        <f t="shared" si="7"/>
        <v>15.7</v>
      </c>
    </row>
    <row r="14" spans="1:32">
      <c r="A14">
        <v>19924</v>
      </c>
      <c r="B14">
        <v>1992</v>
      </c>
      <c r="D14" s="21">
        <v>6</v>
      </c>
      <c r="E14" s="21">
        <v>6.1</v>
      </c>
      <c r="F14" s="21">
        <v>1.7</v>
      </c>
      <c r="G14" s="21">
        <v>1.5</v>
      </c>
      <c r="H14" s="21">
        <v>7.7</v>
      </c>
      <c r="I14" s="21">
        <v>7.6</v>
      </c>
      <c r="J14" s="24">
        <f t="shared" si="0"/>
        <v>0.100000000000001</v>
      </c>
      <c r="L14" s="25">
        <f t="shared" si="1"/>
        <v>0.077</v>
      </c>
      <c r="M14" s="25">
        <f t="shared" si="2"/>
        <v>0.076</v>
      </c>
      <c r="N14" s="25">
        <f t="shared" si="3"/>
        <v>0.00100000000000001</v>
      </c>
      <c r="O14" s="25"/>
      <c r="P14" s="25"/>
      <c r="R14" s="20">
        <v>7.40730846855168</v>
      </c>
      <c r="S14">
        <v>7.7</v>
      </c>
      <c r="T14">
        <v>7.6</v>
      </c>
      <c r="U14">
        <f t="shared" ref="U14:U77" si="8">+S14-T14</f>
        <v>0.100000000000001</v>
      </c>
      <c r="AD14" s="26">
        <f t="shared" si="6"/>
        <v>-0.220317513859047</v>
      </c>
      <c r="AF14" s="7">
        <f t="shared" si="7"/>
        <v>15.3</v>
      </c>
    </row>
    <row r="15" spans="1:32">
      <c r="A15">
        <v>19931</v>
      </c>
      <c r="B15">
        <v>1993</v>
      </c>
      <c r="D15" s="21">
        <v>6</v>
      </c>
      <c r="E15" s="21">
        <v>6</v>
      </c>
      <c r="F15" s="21">
        <v>1.9</v>
      </c>
      <c r="G15" s="21">
        <v>1.6</v>
      </c>
      <c r="H15" s="21">
        <v>7.9</v>
      </c>
      <c r="I15" s="21">
        <v>7.6</v>
      </c>
      <c r="J15" s="24">
        <f t="shared" si="0"/>
        <v>0.300000000000001</v>
      </c>
      <c r="L15" s="25">
        <f t="shared" si="1"/>
        <v>0.079</v>
      </c>
      <c r="M15" s="25">
        <f t="shared" si="2"/>
        <v>0.076</v>
      </c>
      <c r="N15" s="25">
        <f t="shared" si="3"/>
        <v>0.00300000000000001</v>
      </c>
      <c r="O15" s="25"/>
      <c r="P15" s="25"/>
      <c r="R15" s="20">
        <v>7.15106708993105</v>
      </c>
      <c r="S15">
        <v>7.9</v>
      </c>
      <c r="T15">
        <v>7.6</v>
      </c>
      <c r="U15">
        <f t="shared" si="8"/>
        <v>0.300000000000001</v>
      </c>
      <c r="AD15" s="26">
        <f t="shared" si="6"/>
        <v>-0.256241378620629</v>
      </c>
      <c r="AF15" s="7">
        <f t="shared" si="7"/>
        <v>15.5</v>
      </c>
    </row>
    <row r="16" spans="1:32">
      <c r="A16">
        <v>19932</v>
      </c>
      <c r="B16">
        <v>1993</v>
      </c>
      <c r="D16" s="21">
        <v>6.4</v>
      </c>
      <c r="E16" s="21">
        <v>5.7</v>
      </c>
      <c r="F16" s="21">
        <v>1.6</v>
      </c>
      <c r="G16" s="21">
        <v>1.5</v>
      </c>
      <c r="H16" s="21">
        <v>8</v>
      </c>
      <c r="I16" s="21">
        <v>7.2</v>
      </c>
      <c r="J16" s="24">
        <f t="shared" si="0"/>
        <v>0.8</v>
      </c>
      <c r="L16" s="25">
        <f t="shared" si="1"/>
        <v>0.08</v>
      </c>
      <c r="M16" s="25">
        <f t="shared" si="2"/>
        <v>0.072</v>
      </c>
      <c r="N16" s="25">
        <f t="shared" si="3"/>
        <v>0.008</v>
      </c>
      <c r="O16" s="25"/>
      <c r="P16" s="25"/>
      <c r="R16" s="20">
        <v>7.07023775093111</v>
      </c>
      <c r="S16">
        <v>8</v>
      </c>
      <c r="T16">
        <v>7.2</v>
      </c>
      <c r="U16">
        <f t="shared" si="8"/>
        <v>0.8</v>
      </c>
      <c r="AD16" s="26">
        <f t="shared" si="6"/>
        <v>-0.0808293389999335</v>
      </c>
      <c r="AF16" s="7">
        <f t="shared" si="7"/>
        <v>15.2</v>
      </c>
    </row>
    <row r="17" spans="1:32">
      <c r="A17">
        <v>19933</v>
      </c>
      <c r="B17">
        <v>1993</v>
      </c>
      <c r="D17" s="21">
        <v>6.5</v>
      </c>
      <c r="E17" s="21">
        <v>5.8</v>
      </c>
      <c r="F17" s="21">
        <v>1.8</v>
      </c>
      <c r="G17" s="21">
        <v>1.4</v>
      </c>
      <c r="H17" s="21">
        <v>8.3</v>
      </c>
      <c r="I17" s="21">
        <v>7.2</v>
      </c>
      <c r="J17" s="24">
        <f t="shared" si="0"/>
        <v>1.1</v>
      </c>
      <c r="L17" s="25">
        <f t="shared" si="1"/>
        <v>0.083</v>
      </c>
      <c r="M17" s="25">
        <f t="shared" si="2"/>
        <v>0.072</v>
      </c>
      <c r="N17" s="25">
        <f t="shared" si="3"/>
        <v>0.011</v>
      </c>
      <c r="O17" s="25"/>
      <c r="P17" s="25"/>
      <c r="R17" s="20">
        <v>6.80095299476377</v>
      </c>
      <c r="S17">
        <v>8.3</v>
      </c>
      <c r="T17">
        <v>7.2</v>
      </c>
      <c r="U17">
        <f t="shared" si="8"/>
        <v>1.1</v>
      </c>
      <c r="AD17" s="26">
        <f t="shared" si="6"/>
        <v>-0.26928475616734</v>
      </c>
      <c r="AF17" s="7">
        <f t="shared" si="7"/>
        <v>15.5</v>
      </c>
    </row>
    <row r="18" spans="1:32">
      <c r="A18">
        <v>19934</v>
      </c>
      <c r="B18">
        <v>1993</v>
      </c>
      <c r="D18" s="21">
        <v>6.3</v>
      </c>
      <c r="E18" s="21">
        <v>5.9</v>
      </c>
      <c r="F18" s="21">
        <v>1.7</v>
      </c>
      <c r="G18" s="21">
        <v>1.5</v>
      </c>
      <c r="H18" s="21">
        <v>8</v>
      </c>
      <c r="I18" s="21">
        <v>7.4</v>
      </c>
      <c r="J18" s="24">
        <f t="shared" si="0"/>
        <v>0.6</v>
      </c>
      <c r="L18" s="25">
        <f t="shared" si="1"/>
        <v>0.08</v>
      </c>
      <c r="M18" s="25">
        <f t="shared" si="2"/>
        <v>0.074</v>
      </c>
      <c r="N18" s="25">
        <f t="shared" si="3"/>
        <v>0.006</v>
      </c>
      <c r="O18" s="25"/>
      <c r="P18" s="25"/>
      <c r="R18" s="20">
        <v>6.62069639226217</v>
      </c>
      <c r="S18">
        <v>8</v>
      </c>
      <c r="T18">
        <v>7.4</v>
      </c>
      <c r="U18">
        <f t="shared" si="8"/>
        <v>0.6</v>
      </c>
      <c r="AD18" s="26">
        <f t="shared" si="6"/>
        <v>-0.180256602501606</v>
      </c>
      <c r="AF18" s="7">
        <f t="shared" si="7"/>
        <v>15.4</v>
      </c>
    </row>
    <row r="19" spans="1:32">
      <c r="A19">
        <v>19941</v>
      </c>
      <c r="B19">
        <v>1994</v>
      </c>
      <c r="D19" s="21">
        <v>6.3</v>
      </c>
      <c r="E19" s="21">
        <v>5.8</v>
      </c>
      <c r="F19" s="21">
        <v>1.7</v>
      </c>
      <c r="G19" s="21">
        <v>1.6</v>
      </c>
      <c r="H19" s="21">
        <v>8</v>
      </c>
      <c r="I19" s="21">
        <v>7.4</v>
      </c>
      <c r="J19" s="24">
        <f t="shared" si="0"/>
        <v>0.6</v>
      </c>
      <c r="L19" s="25">
        <f t="shared" si="1"/>
        <v>0.08</v>
      </c>
      <c r="M19" s="25">
        <f t="shared" si="2"/>
        <v>0.074</v>
      </c>
      <c r="N19" s="25">
        <f t="shared" si="3"/>
        <v>0.006</v>
      </c>
      <c r="O19" s="25"/>
      <c r="P19" s="25"/>
      <c r="R19" s="20">
        <v>6.55735652261746</v>
      </c>
      <c r="S19">
        <v>8</v>
      </c>
      <c r="T19">
        <v>7.4</v>
      </c>
      <c r="U19">
        <f t="shared" si="8"/>
        <v>0.6</v>
      </c>
      <c r="AD19" s="26">
        <f t="shared" si="6"/>
        <v>-0.0633398696447065</v>
      </c>
      <c r="AF19" s="7">
        <f t="shared" si="7"/>
        <v>15.4</v>
      </c>
    </row>
    <row r="20" spans="1:32">
      <c r="A20">
        <v>19942</v>
      </c>
      <c r="B20">
        <v>1994</v>
      </c>
      <c r="D20" s="21">
        <v>6.4</v>
      </c>
      <c r="E20" s="21">
        <v>5.7</v>
      </c>
      <c r="F20" s="21">
        <v>1.8</v>
      </c>
      <c r="G20" s="21">
        <v>1.6</v>
      </c>
      <c r="H20" s="21">
        <v>8.2</v>
      </c>
      <c r="I20" s="21">
        <v>7.3</v>
      </c>
      <c r="J20" s="24">
        <f t="shared" si="0"/>
        <v>0.899999999999999</v>
      </c>
      <c r="L20" s="25">
        <f t="shared" si="1"/>
        <v>0.082</v>
      </c>
      <c r="M20" s="25">
        <f t="shared" si="2"/>
        <v>0.073</v>
      </c>
      <c r="N20" s="25">
        <f t="shared" si="3"/>
        <v>0.00899999999999999</v>
      </c>
      <c r="O20" s="25"/>
      <c r="P20" s="25"/>
      <c r="R20" s="20">
        <v>6.16722692035525</v>
      </c>
      <c r="S20">
        <v>8.2</v>
      </c>
      <c r="T20">
        <v>7.3</v>
      </c>
      <c r="U20">
        <f t="shared" si="8"/>
        <v>0.899999999999999</v>
      </c>
      <c r="AD20" s="26">
        <f t="shared" si="6"/>
        <v>-0.390129602262206</v>
      </c>
      <c r="AF20" s="7">
        <f t="shared" si="7"/>
        <v>15.5</v>
      </c>
    </row>
    <row r="21" spans="1:32">
      <c r="A21">
        <v>19943</v>
      </c>
      <c r="B21">
        <v>1994</v>
      </c>
      <c r="D21" s="21">
        <v>6.7</v>
      </c>
      <c r="E21" s="21">
        <v>5.7</v>
      </c>
      <c r="F21" s="21">
        <v>1.8</v>
      </c>
      <c r="G21" s="21">
        <v>1.4</v>
      </c>
      <c r="H21" s="21">
        <v>8.5</v>
      </c>
      <c r="I21" s="21">
        <v>7.1</v>
      </c>
      <c r="J21" s="24">
        <f t="shared" si="0"/>
        <v>1.4</v>
      </c>
      <c r="L21" s="25">
        <f t="shared" si="1"/>
        <v>0.085</v>
      </c>
      <c r="M21" s="25">
        <f t="shared" si="2"/>
        <v>0.071</v>
      </c>
      <c r="N21" s="25">
        <f t="shared" si="3"/>
        <v>0.014</v>
      </c>
      <c r="O21" s="25"/>
      <c r="P21" s="25"/>
      <c r="R21" s="20">
        <v>6.00324958689457</v>
      </c>
      <c r="S21">
        <v>8.5</v>
      </c>
      <c r="T21">
        <v>7.1</v>
      </c>
      <c r="U21">
        <f t="shared" si="8"/>
        <v>1.4</v>
      </c>
      <c r="AD21" s="26">
        <f t="shared" si="6"/>
        <v>-0.163977333460681</v>
      </c>
      <c r="AF21" s="7">
        <f t="shared" si="7"/>
        <v>15.6</v>
      </c>
    </row>
    <row r="22" spans="1:32">
      <c r="A22">
        <v>19944</v>
      </c>
      <c r="B22">
        <v>1994</v>
      </c>
      <c r="D22" s="21">
        <v>6.2</v>
      </c>
      <c r="E22" s="21">
        <v>5.9</v>
      </c>
      <c r="F22" s="21">
        <v>1.6</v>
      </c>
      <c r="G22" s="21">
        <v>1.5</v>
      </c>
      <c r="H22" s="21">
        <v>7.8</v>
      </c>
      <c r="I22" s="21">
        <v>7.4</v>
      </c>
      <c r="J22" s="24">
        <f t="shared" si="0"/>
        <v>0.399999999999999</v>
      </c>
      <c r="L22" s="25">
        <f t="shared" si="1"/>
        <v>0.078</v>
      </c>
      <c r="M22" s="25">
        <f t="shared" si="2"/>
        <v>0.074</v>
      </c>
      <c r="N22" s="25">
        <f t="shared" si="3"/>
        <v>0.00399999999999999</v>
      </c>
      <c r="O22" s="25"/>
      <c r="P22" s="25"/>
      <c r="R22" s="20">
        <v>5.62136617969078</v>
      </c>
      <c r="S22">
        <v>7.8</v>
      </c>
      <c r="T22">
        <v>7.4</v>
      </c>
      <c r="U22">
        <f t="shared" si="8"/>
        <v>0.399999999999999</v>
      </c>
      <c r="AD22" s="26">
        <f t="shared" si="6"/>
        <v>-0.381883407203798</v>
      </c>
      <c r="AF22" s="7">
        <f t="shared" si="7"/>
        <v>15.2</v>
      </c>
    </row>
    <row r="23" spans="1:32">
      <c r="A23">
        <v>19951</v>
      </c>
      <c r="B23">
        <v>1995</v>
      </c>
      <c r="D23" s="21">
        <v>6.4</v>
      </c>
      <c r="E23" s="21">
        <v>5.9</v>
      </c>
      <c r="F23" s="21">
        <v>1.8</v>
      </c>
      <c r="G23" s="21">
        <v>1.4</v>
      </c>
      <c r="H23" s="21">
        <v>8.2</v>
      </c>
      <c r="I23" s="21">
        <v>7.3</v>
      </c>
      <c r="J23" s="24">
        <f t="shared" si="0"/>
        <v>0.899999999999999</v>
      </c>
      <c r="L23" s="25">
        <f t="shared" si="1"/>
        <v>0.082</v>
      </c>
      <c r="M23" s="25">
        <f t="shared" si="2"/>
        <v>0.073</v>
      </c>
      <c r="N23" s="25">
        <f t="shared" si="3"/>
        <v>0.00899999999999999</v>
      </c>
      <c r="O23" s="25"/>
      <c r="P23" s="25"/>
      <c r="R23" s="20">
        <v>5.47999340495404</v>
      </c>
      <c r="S23">
        <v>8.2</v>
      </c>
      <c r="T23">
        <v>7.3</v>
      </c>
      <c r="U23">
        <f t="shared" si="8"/>
        <v>0.899999999999999</v>
      </c>
      <c r="AD23" s="26">
        <f t="shared" si="6"/>
        <v>-0.141372774736736</v>
      </c>
      <c r="AF23" s="7">
        <f t="shared" si="7"/>
        <v>15.5</v>
      </c>
    </row>
    <row r="24" spans="1:32">
      <c r="A24">
        <v>19952</v>
      </c>
      <c r="B24">
        <v>1995</v>
      </c>
      <c r="D24" s="21">
        <v>6.2</v>
      </c>
      <c r="E24" s="21">
        <v>6</v>
      </c>
      <c r="F24" s="21">
        <v>1.7</v>
      </c>
      <c r="G24" s="21">
        <v>1.5</v>
      </c>
      <c r="H24" s="21">
        <v>7.9</v>
      </c>
      <c r="I24" s="21">
        <v>7.5</v>
      </c>
      <c r="J24" s="24">
        <f t="shared" si="0"/>
        <v>0.4</v>
      </c>
      <c r="L24" s="25">
        <f t="shared" si="1"/>
        <v>0.079</v>
      </c>
      <c r="M24" s="25">
        <f t="shared" si="2"/>
        <v>0.075</v>
      </c>
      <c r="N24" s="25">
        <f t="shared" si="3"/>
        <v>0.004</v>
      </c>
      <c r="O24" s="25"/>
      <c r="P24" s="25"/>
      <c r="R24" s="20">
        <v>5.67657783429297</v>
      </c>
      <c r="S24">
        <v>7.9</v>
      </c>
      <c r="T24">
        <v>7.5</v>
      </c>
      <c r="U24">
        <f t="shared" si="8"/>
        <v>0.4</v>
      </c>
      <c r="AD24" s="26">
        <f t="shared" si="6"/>
        <v>0.196584429338932</v>
      </c>
      <c r="AF24" s="7">
        <f t="shared" si="7"/>
        <v>15.4</v>
      </c>
    </row>
    <row r="25" spans="1:32">
      <c r="A25">
        <v>19953</v>
      </c>
      <c r="B25">
        <v>1995</v>
      </c>
      <c r="D25" s="21">
        <v>6.6</v>
      </c>
      <c r="E25" s="21">
        <v>5.8</v>
      </c>
      <c r="F25" s="21">
        <v>1.7</v>
      </c>
      <c r="G25" s="21">
        <v>1.5</v>
      </c>
      <c r="H25" s="21">
        <v>8.3</v>
      </c>
      <c r="I25" s="21">
        <v>7.3</v>
      </c>
      <c r="J25" s="24">
        <f t="shared" si="0"/>
        <v>1</v>
      </c>
      <c r="L25" s="25">
        <f t="shared" si="1"/>
        <v>0.083</v>
      </c>
      <c r="M25" s="25">
        <f t="shared" si="2"/>
        <v>0.073</v>
      </c>
      <c r="N25" s="25">
        <f t="shared" si="3"/>
        <v>0.01</v>
      </c>
      <c r="O25" s="25"/>
      <c r="P25" s="25"/>
      <c r="R25" s="20">
        <v>5.66061502266067</v>
      </c>
      <c r="S25">
        <v>8.3</v>
      </c>
      <c r="T25">
        <v>7.3</v>
      </c>
      <c r="U25">
        <f t="shared" si="8"/>
        <v>1</v>
      </c>
      <c r="AD25" s="26">
        <f t="shared" si="6"/>
        <v>-0.0159628116323045</v>
      </c>
      <c r="AF25" s="7">
        <f t="shared" si="7"/>
        <v>15.6</v>
      </c>
    </row>
    <row r="26" spans="1:32">
      <c r="A26">
        <v>19954</v>
      </c>
      <c r="B26">
        <v>1995</v>
      </c>
      <c r="D26" s="21">
        <v>6.3</v>
      </c>
      <c r="E26" s="21">
        <v>6.1</v>
      </c>
      <c r="F26" s="21">
        <v>1.7</v>
      </c>
      <c r="G26" s="21">
        <v>1.6</v>
      </c>
      <c r="H26" s="21">
        <v>8</v>
      </c>
      <c r="I26" s="21">
        <v>7.7</v>
      </c>
      <c r="J26" s="24">
        <f t="shared" si="0"/>
        <v>0.3</v>
      </c>
      <c r="L26" s="25">
        <f t="shared" si="1"/>
        <v>0.08</v>
      </c>
      <c r="M26" s="25">
        <f t="shared" si="2"/>
        <v>0.077</v>
      </c>
      <c r="N26" s="25">
        <f t="shared" si="3"/>
        <v>0.003</v>
      </c>
      <c r="O26" s="25"/>
      <c r="P26" s="25"/>
      <c r="R26" s="20">
        <v>5.57435812632318</v>
      </c>
      <c r="S26">
        <v>8</v>
      </c>
      <c r="T26">
        <v>7.7</v>
      </c>
      <c r="U26">
        <f t="shared" si="8"/>
        <v>0.3</v>
      </c>
      <c r="X26" t="s">
        <v>12</v>
      </c>
      <c r="AD26" s="26">
        <f t="shared" si="6"/>
        <v>-0.0862568963374875</v>
      </c>
      <c r="AF26" s="7">
        <f t="shared" si="7"/>
        <v>15.7</v>
      </c>
    </row>
    <row r="27" spans="1:32">
      <c r="A27">
        <v>19961</v>
      </c>
      <c r="B27">
        <v>1996</v>
      </c>
      <c r="D27" s="21">
        <v>6.3</v>
      </c>
      <c r="E27" s="21">
        <v>6.1</v>
      </c>
      <c r="F27" s="21">
        <v>1.8</v>
      </c>
      <c r="G27" s="21">
        <v>1.6</v>
      </c>
      <c r="H27" s="21">
        <v>8.1</v>
      </c>
      <c r="I27" s="21">
        <v>7.7</v>
      </c>
      <c r="J27" s="24">
        <f t="shared" si="0"/>
        <v>0.399999999999999</v>
      </c>
      <c r="L27" s="25">
        <f t="shared" si="1"/>
        <v>0.081</v>
      </c>
      <c r="M27" s="25">
        <f t="shared" si="2"/>
        <v>0.077</v>
      </c>
      <c r="N27" s="25">
        <f t="shared" si="3"/>
        <v>0.00399999999999999</v>
      </c>
      <c r="O27" s="25"/>
      <c r="P27" s="25"/>
      <c r="R27" s="20">
        <v>5.54798003337402</v>
      </c>
      <c r="S27">
        <v>8.1</v>
      </c>
      <c r="T27">
        <v>7.7</v>
      </c>
      <c r="U27">
        <f t="shared" si="8"/>
        <v>0.399999999999999</v>
      </c>
      <c r="AD27" s="26">
        <f t="shared" si="6"/>
        <v>-0.0263780929491633</v>
      </c>
      <c r="AF27" s="7">
        <f t="shared" si="7"/>
        <v>15.8</v>
      </c>
    </row>
    <row r="28" spans="1:32">
      <c r="A28">
        <v>19962</v>
      </c>
      <c r="B28">
        <v>1996</v>
      </c>
      <c r="D28" s="21">
        <v>6.3</v>
      </c>
      <c r="E28" s="21">
        <v>6</v>
      </c>
      <c r="F28" s="21">
        <v>1.8</v>
      </c>
      <c r="G28" s="21">
        <v>1.5</v>
      </c>
      <c r="H28" s="21">
        <v>8.1</v>
      </c>
      <c r="I28" s="21">
        <v>7.5</v>
      </c>
      <c r="J28" s="24">
        <f t="shared" si="0"/>
        <v>0.6</v>
      </c>
      <c r="L28" s="25">
        <f t="shared" si="1"/>
        <v>0.081</v>
      </c>
      <c r="M28" s="25">
        <f t="shared" si="2"/>
        <v>0.075</v>
      </c>
      <c r="N28" s="25">
        <f t="shared" si="3"/>
        <v>0.006</v>
      </c>
      <c r="O28" s="25"/>
      <c r="P28" s="25"/>
      <c r="R28" s="20">
        <v>5.47274142817183</v>
      </c>
      <c r="S28">
        <v>8.1</v>
      </c>
      <c r="T28">
        <v>7.5</v>
      </c>
      <c r="U28">
        <f t="shared" si="8"/>
        <v>0.6</v>
      </c>
      <c r="AD28" s="26">
        <f t="shared" si="6"/>
        <v>-0.0752386052021832</v>
      </c>
      <c r="AF28" s="7">
        <f t="shared" si="7"/>
        <v>15.6</v>
      </c>
    </row>
    <row r="29" spans="1:32">
      <c r="A29">
        <v>19963</v>
      </c>
      <c r="B29">
        <v>1996</v>
      </c>
      <c r="D29" s="21">
        <v>6.4</v>
      </c>
      <c r="E29" s="21">
        <v>6</v>
      </c>
      <c r="F29" s="21">
        <v>1.8</v>
      </c>
      <c r="G29" s="21">
        <v>1.5</v>
      </c>
      <c r="H29" s="21">
        <v>8.2</v>
      </c>
      <c r="I29" s="21">
        <v>7.5</v>
      </c>
      <c r="J29" s="24">
        <f t="shared" si="0"/>
        <v>0.699999999999999</v>
      </c>
      <c r="L29" s="25">
        <f t="shared" si="1"/>
        <v>0.082</v>
      </c>
      <c r="M29" s="25">
        <f t="shared" si="2"/>
        <v>0.075</v>
      </c>
      <c r="N29" s="25">
        <f t="shared" si="3"/>
        <v>0.00699999999999999</v>
      </c>
      <c r="O29" s="25"/>
      <c r="P29" s="25"/>
      <c r="R29" s="20">
        <v>5.26193806371795</v>
      </c>
      <c r="S29">
        <v>8.2</v>
      </c>
      <c r="T29">
        <v>7.5</v>
      </c>
      <c r="U29">
        <f t="shared" si="8"/>
        <v>0.699999999999999</v>
      </c>
      <c r="AD29" s="26">
        <f t="shared" si="6"/>
        <v>-0.210803364453888</v>
      </c>
      <c r="AF29" s="7">
        <f t="shared" si="7"/>
        <v>15.7</v>
      </c>
    </row>
    <row r="30" spans="1:32">
      <c r="A30">
        <v>19964</v>
      </c>
      <c r="B30">
        <v>1996</v>
      </c>
      <c r="D30" s="21">
        <v>6.4</v>
      </c>
      <c r="E30" s="21">
        <v>5.9</v>
      </c>
      <c r="F30" s="21">
        <v>1.8</v>
      </c>
      <c r="G30" s="21">
        <v>1.5</v>
      </c>
      <c r="H30" s="21">
        <v>8.2</v>
      </c>
      <c r="I30" s="21">
        <v>7.4</v>
      </c>
      <c r="J30" s="24">
        <f t="shared" si="0"/>
        <v>0.799999999999999</v>
      </c>
      <c r="L30" s="25">
        <f t="shared" si="1"/>
        <v>0.082</v>
      </c>
      <c r="M30" s="25">
        <f t="shared" si="2"/>
        <v>0.074</v>
      </c>
      <c r="N30" s="25">
        <f t="shared" si="3"/>
        <v>0.00799999999999999</v>
      </c>
      <c r="O30" s="25"/>
      <c r="P30" s="25"/>
      <c r="R30" s="20">
        <v>5.31300634898895</v>
      </c>
      <c r="S30">
        <v>8.2</v>
      </c>
      <c r="T30">
        <v>7.4</v>
      </c>
      <c r="U30">
        <f t="shared" si="8"/>
        <v>0.799999999999999</v>
      </c>
      <c r="AD30" s="26">
        <f t="shared" si="6"/>
        <v>0.0510682852710058</v>
      </c>
      <c r="AF30" s="7">
        <f t="shared" si="7"/>
        <v>15.6</v>
      </c>
    </row>
    <row r="31" spans="1:32">
      <c r="A31">
        <v>19971</v>
      </c>
      <c r="B31">
        <v>1997</v>
      </c>
      <c r="D31" s="21">
        <v>6.4</v>
      </c>
      <c r="E31" s="21">
        <v>5.8</v>
      </c>
      <c r="F31" s="21">
        <v>1.8</v>
      </c>
      <c r="G31" s="21">
        <v>1.5</v>
      </c>
      <c r="H31" s="21">
        <v>8.2</v>
      </c>
      <c r="I31" s="21">
        <v>7.3</v>
      </c>
      <c r="J31" s="24">
        <f t="shared" si="0"/>
        <v>0.899999999999999</v>
      </c>
      <c r="L31" s="25">
        <f t="shared" si="1"/>
        <v>0.082</v>
      </c>
      <c r="M31" s="25">
        <f t="shared" si="2"/>
        <v>0.073</v>
      </c>
      <c r="N31" s="25">
        <f t="shared" si="3"/>
        <v>0.00899999999999999</v>
      </c>
      <c r="O31" s="25"/>
      <c r="P31" s="25"/>
      <c r="R31" s="20">
        <v>5.2269198477002</v>
      </c>
      <c r="S31">
        <v>8.2</v>
      </c>
      <c r="T31">
        <v>7.3</v>
      </c>
      <c r="U31">
        <f t="shared" si="8"/>
        <v>0.899999999999999</v>
      </c>
      <c r="AD31" s="26">
        <f t="shared" si="6"/>
        <v>-0.0860865012887499</v>
      </c>
      <c r="AF31" s="7">
        <f t="shared" si="7"/>
        <v>15.5</v>
      </c>
    </row>
    <row r="32" spans="1:32">
      <c r="A32">
        <v>19972</v>
      </c>
      <c r="B32">
        <v>1997</v>
      </c>
      <c r="D32" s="21">
        <v>6.2</v>
      </c>
      <c r="E32" s="21">
        <v>5.8</v>
      </c>
      <c r="F32" s="21">
        <v>1.7</v>
      </c>
      <c r="G32" s="21">
        <v>1.5</v>
      </c>
      <c r="H32" s="21">
        <v>7.9</v>
      </c>
      <c r="I32" s="21">
        <v>7.3</v>
      </c>
      <c r="J32" s="24">
        <f t="shared" si="0"/>
        <v>0.600000000000001</v>
      </c>
      <c r="L32" s="25">
        <f t="shared" si="1"/>
        <v>0.079</v>
      </c>
      <c r="M32" s="25">
        <f t="shared" si="2"/>
        <v>0.073</v>
      </c>
      <c r="N32" s="25">
        <f t="shared" si="3"/>
        <v>0.00600000000000001</v>
      </c>
      <c r="O32" s="25"/>
      <c r="P32" s="25"/>
      <c r="R32" s="20">
        <v>4.97790229519321</v>
      </c>
      <c r="S32">
        <v>7.9</v>
      </c>
      <c r="T32">
        <v>7.3</v>
      </c>
      <c r="U32">
        <f t="shared" si="8"/>
        <v>0.600000000000001</v>
      </c>
      <c r="AD32" s="26">
        <f t="shared" si="6"/>
        <v>-0.249017552506992</v>
      </c>
      <c r="AF32" s="7">
        <f t="shared" si="7"/>
        <v>15.2</v>
      </c>
    </row>
    <row r="33" spans="1:32">
      <c r="A33">
        <v>19973</v>
      </c>
      <c r="B33">
        <v>1997</v>
      </c>
      <c r="D33" s="21">
        <v>6.6</v>
      </c>
      <c r="E33" s="21">
        <v>5.8</v>
      </c>
      <c r="F33" s="21">
        <v>1.8</v>
      </c>
      <c r="G33" s="21">
        <v>1.7</v>
      </c>
      <c r="H33" s="21">
        <v>8.4</v>
      </c>
      <c r="I33" s="21">
        <v>7.5</v>
      </c>
      <c r="J33" s="24">
        <f t="shared" si="0"/>
        <v>0.9</v>
      </c>
      <c r="L33" s="25">
        <f t="shared" si="1"/>
        <v>0.084</v>
      </c>
      <c r="M33" s="25">
        <f t="shared" si="2"/>
        <v>0.075</v>
      </c>
      <c r="N33" s="25">
        <f t="shared" si="3"/>
        <v>0.009</v>
      </c>
      <c r="O33" s="25"/>
      <c r="P33" s="25"/>
      <c r="R33" s="20">
        <v>4.86102360459057</v>
      </c>
      <c r="S33">
        <v>8.4</v>
      </c>
      <c r="T33">
        <v>7.5</v>
      </c>
      <c r="U33">
        <f t="shared" si="8"/>
        <v>0.9</v>
      </c>
      <c r="AD33" s="26">
        <f t="shared" si="6"/>
        <v>-0.11687869060264</v>
      </c>
      <c r="AF33" s="7">
        <f t="shared" si="7"/>
        <v>15.9</v>
      </c>
    </row>
    <row r="34" spans="1:32">
      <c r="A34">
        <v>19974</v>
      </c>
      <c r="B34">
        <v>1997</v>
      </c>
      <c r="D34" s="21">
        <v>6.5</v>
      </c>
      <c r="E34" s="21">
        <v>5.9</v>
      </c>
      <c r="F34" s="21">
        <v>1.8</v>
      </c>
      <c r="G34" s="21">
        <v>1.8</v>
      </c>
      <c r="H34" s="21">
        <v>8.3</v>
      </c>
      <c r="I34" s="21">
        <v>7.7</v>
      </c>
      <c r="J34" s="24">
        <f t="shared" si="0"/>
        <v>0.600000000000001</v>
      </c>
      <c r="L34" s="25">
        <f t="shared" si="1"/>
        <v>0.083</v>
      </c>
      <c r="M34" s="25">
        <f t="shared" si="2"/>
        <v>0.077</v>
      </c>
      <c r="N34" s="25">
        <f t="shared" si="3"/>
        <v>0.00600000000000001</v>
      </c>
      <c r="O34" s="25"/>
      <c r="P34" s="25"/>
      <c r="R34" s="20">
        <v>4.68365286128865</v>
      </c>
      <c r="S34">
        <v>8.3</v>
      </c>
      <c r="T34">
        <v>7.7</v>
      </c>
      <c r="U34">
        <f t="shared" si="8"/>
        <v>0.600000000000001</v>
      </c>
      <c r="AD34" s="26">
        <f t="shared" si="6"/>
        <v>-0.177370743301918</v>
      </c>
      <c r="AF34" s="7">
        <f t="shared" si="7"/>
        <v>16</v>
      </c>
    </row>
    <row r="35" spans="1:32">
      <c r="A35">
        <v>19981</v>
      </c>
      <c r="B35">
        <v>1998</v>
      </c>
      <c r="D35" s="21">
        <v>6.4</v>
      </c>
      <c r="E35" s="21">
        <v>5.9</v>
      </c>
      <c r="F35" s="21">
        <v>2</v>
      </c>
      <c r="G35" s="21">
        <v>1.8</v>
      </c>
      <c r="H35" s="21">
        <v>8.4</v>
      </c>
      <c r="I35" s="21">
        <v>7.7</v>
      </c>
      <c r="J35" s="24">
        <f t="shared" si="0"/>
        <v>0.7</v>
      </c>
      <c r="L35" s="25">
        <f t="shared" si="1"/>
        <v>0.084</v>
      </c>
      <c r="M35" s="25">
        <f t="shared" si="2"/>
        <v>0.077</v>
      </c>
      <c r="N35" s="25">
        <f t="shared" si="3"/>
        <v>0.007</v>
      </c>
      <c r="O35" s="25"/>
      <c r="P35" s="25"/>
      <c r="R35" s="20">
        <v>4.64121473073834</v>
      </c>
      <c r="S35">
        <v>8.4</v>
      </c>
      <c r="T35">
        <v>7.7</v>
      </c>
      <c r="U35">
        <f t="shared" si="8"/>
        <v>0.7</v>
      </c>
      <c r="AD35" s="26">
        <f t="shared" si="6"/>
        <v>-0.0424381305503072</v>
      </c>
      <c r="AF35" s="7">
        <f t="shared" si="7"/>
        <v>16.1</v>
      </c>
    </row>
    <row r="36" spans="1:32">
      <c r="A36">
        <v>19982</v>
      </c>
      <c r="B36">
        <v>1998</v>
      </c>
      <c r="D36" s="21">
        <v>6.3</v>
      </c>
      <c r="E36" s="21">
        <v>5.9</v>
      </c>
      <c r="F36" s="21">
        <v>2</v>
      </c>
      <c r="G36" s="21">
        <v>1.7</v>
      </c>
      <c r="H36" s="21">
        <v>8.3</v>
      </c>
      <c r="I36" s="21">
        <v>7.6</v>
      </c>
      <c r="J36" s="24">
        <f t="shared" ref="J36:J67" si="9">H36-I36</f>
        <v>0.700000000000001</v>
      </c>
      <c r="L36" s="25">
        <f t="shared" ref="L36:L67" si="10">H36/100</f>
        <v>0.083</v>
      </c>
      <c r="M36" s="25">
        <f t="shared" si="2"/>
        <v>0.076</v>
      </c>
      <c r="N36" s="25">
        <f t="shared" si="3"/>
        <v>0.00700000000000001</v>
      </c>
      <c r="O36" s="25"/>
      <c r="P36" s="25"/>
      <c r="R36" s="20">
        <v>4.41765558148546</v>
      </c>
      <c r="S36">
        <v>8.3</v>
      </c>
      <c r="T36">
        <v>7.6</v>
      </c>
      <c r="U36">
        <f t="shared" si="8"/>
        <v>0.700000000000001</v>
      </c>
      <c r="AD36" s="26">
        <f t="shared" si="6"/>
        <v>-0.223559149252884</v>
      </c>
      <c r="AF36" s="7">
        <f t="shared" si="7"/>
        <v>15.9</v>
      </c>
    </row>
    <row r="37" spans="1:32">
      <c r="A37">
        <v>19983</v>
      </c>
      <c r="B37">
        <v>1998</v>
      </c>
      <c r="D37" s="21">
        <v>6.3</v>
      </c>
      <c r="E37" s="21">
        <v>5.8</v>
      </c>
      <c r="F37" s="21">
        <v>1.8</v>
      </c>
      <c r="G37" s="21">
        <v>1.6</v>
      </c>
      <c r="H37" s="21">
        <v>8.1</v>
      </c>
      <c r="I37" s="21">
        <v>7.4</v>
      </c>
      <c r="J37" s="24">
        <f t="shared" si="9"/>
        <v>0.699999999999999</v>
      </c>
      <c r="L37" s="25">
        <f t="shared" si="10"/>
        <v>0.081</v>
      </c>
      <c r="M37" s="25">
        <f t="shared" si="2"/>
        <v>0.074</v>
      </c>
      <c r="N37" s="25">
        <f t="shared" si="3"/>
        <v>0.00699999999999999</v>
      </c>
      <c r="O37" s="25"/>
      <c r="P37" s="25"/>
      <c r="R37" s="20">
        <v>4.53213195947827</v>
      </c>
      <c r="S37">
        <v>8.1</v>
      </c>
      <c r="T37">
        <v>7.4</v>
      </c>
      <c r="U37">
        <f t="shared" si="8"/>
        <v>0.699999999999999</v>
      </c>
      <c r="AD37" s="26">
        <f t="shared" si="6"/>
        <v>0.114476377992808</v>
      </c>
      <c r="AF37" s="7">
        <f t="shared" si="7"/>
        <v>15.5</v>
      </c>
    </row>
    <row r="38" spans="1:32">
      <c r="A38">
        <v>19984</v>
      </c>
      <c r="B38">
        <v>1998</v>
      </c>
      <c r="D38" s="21">
        <v>6.3</v>
      </c>
      <c r="E38" s="21">
        <v>5.7</v>
      </c>
      <c r="F38" s="21">
        <v>1.6</v>
      </c>
      <c r="G38" s="21">
        <v>1.6</v>
      </c>
      <c r="H38" s="21">
        <v>7.9</v>
      </c>
      <c r="I38" s="21">
        <v>7.3</v>
      </c>
      <c r="J38" s="24">
        <f t="shared" si="9"/>
        <v>0.600000000000001</v>
      </c>
      <c r="L38" s="25">
        <f t="shared" si="10"/>
        <v>0.079</v>
      </c>
      <c r="M38" s="25">
        <f t="shared" si="2"/>
        <v>0.073</v>
      </c>
      <c r="N38" s="25">
        <f t="shared" si="3"/>
        <v>0.00600000000000001</v>
      </c>
      <c r="O38" s="25"/>
      <c r="P38" s="25"/>
      <c r="R38" s="20">
        <v>4.43356247857403</v>
      </c>
      <c r="S38">
        <v>7.9</v>
      </c>
      <c r="T38">
        <v>7.3</v>
      </c>
      <c r="U38">
        <f t="shared" si="8"/>
        <v>0.600000000000001</v>
      </c>
      <c r="AD38" s="26">
        <f t="shared" si="6"/>
        <v>-0.098569480904243</v>
      </c>
      <c r="AF38" s="7">
        <f t="shared" si="7"/>
        <v>15.2</v>
      </c>
    </row>
    <row r="39" spans="1:32">
      <c r="A39">
        <v>19991</v>
      </c>
      <c r="B39">
        <v>1999</v>
      </c>
      <c r="D39" s="21">
        <v>6.3</v>
      </c>
      <c r="E39" s="21">
        <v>6</v>
      </c>
      <c r="F39" s="21">
        <v>1.9</v>
      </c>
      <c r="G39" s="21">
        <v>1.7</v>
      </c>
      <c r="H39" s="21">
        <v>8.2</v>
      </c>
      <c r="I39" s="21">
        <v>7.7</v>
      </c>
      <c r="J39" s="24">
        <f t="shared" si="9"/>
        <v>0.499999999999999</v>
      </c>
      <c r="L39" s="25">
        <f t="shared" si="10"/>
        <v>0.082</v>
      </c>
      <c r="M39" s="25">
        <f t="shared" si="2"/>
        <v>0.077</v>
      </c>
      <c r="N39" s="25">
        <f t="shared" si="3"/>
        <v>0.00499999999999999</v>
      </c>
      <c r="O39" s="25"/>
      <c r="P39" s="25"/>
      <c r="R39" s="20">
        <v>4.28838782004488</v>
      </c>
      <c r="S39">
        <v>8.2</v>
      </c>
      <c r="T39">
        <v>7.7</v>
      </c>
      <c r="U39">
        <f t="shared" si="8"/>
        <v>0.499999999999999</v>
      </c>
      <c r="AD39" s="26">
        <f t="shared" si="6"/>
        <v>-0.14517465852914</v>
      </c>
      <c r="AF39" s="7">
        <f t="shared" si="7"/>
        <v>15.9</v>
      </c>
    </row>
    <row r="40" spans="1:32">
      <c r="A40">
        <v>19992</v>
      </c>
      <c r="B40">
        <v>1999</v>
      </c>
      <c r="D40" s="21">
        <v>6.2</v>
      </c>
      <c r="E40" s="21">
        <v>5.8</v>
      </c>
      <c r="F40" s="21">
        <v>1.8</v>
      </c>
      <c r="G40" s="21">
        <v>1.6</v>
      </c>
      <c r="H40" s="21">
        <v>8</v>
      </c>
      <c r="I40" s="21">
        <v>7.4</v>
      </c>
      <c r="J40" s="24">
        <f t="shared" si="9"/>
        <v>0.6</v>
      </c>
      <c r="L40" s="25">
        <f t="shared" si="10"/>
        <v>0.08</v>
      </c>
      <c r="M40" s="25">
        <f t="shared" si="2"/>
        <v>0.074</v>
      </c>
      <c r="N40" s="25">
        <f t="shared" si="3"/>
        <v>0.006</v>
      </c>
      <c r="O40" s="25"/>
      <c r="P40" s="25"/>
      <c r="R40" s="20">
        <v>4.2528203954871</v>
      </c>
      <c r="S40">
        <v>8</v>
      </c>
      <c r="T40">
        <v>7.4</v>
      </c>
      <c r="U40">
        <f t="shared" si="8"/>
        <v>0.6</v>
      </c>
      <c r="AD40" s="26">
        <f t="shared" si="6"/>
        <v>-0.0355674245577813</v>
      </c>
      <c r="AF40" s="7">
        <f t="shared" si="7"/>
        <v>15.4</v>
      </c>
    </row>
    <row r="41" spans="1:32">
      <c r="A41">
        <v>19993</v>
      </c>
      <c r="B41">
        <v>1999</v>
      </c>
      <c r="D41" s="21">
        <v>6.3</v>
      </c>
      <c r="E41" s="21">
        <v>5.8</v>
      </c>
      <c r="F41" s="21">
        <v>1.7</v>
      </c>
      <c r="G41" s="21">
        <v>1.6</v>
      </c>
      <c r="H41" s="21">
        <v>8</v>
      </c>
      <c r="I41" s="21">
        <v>7.4</v>
      </c>
      <c r="J41" s="24">
        <f t="shared" si="9"/>
        <v>0.6</v>
      </c>
      <c r="L41" s="25">
        <f t="shared" si="10"/>
        <v>0.08</v>
      </c>
      <c r="M41" s="25">
        <f t="shared" si="2"/>
        <v>0.074</v>
      </c>
      <c r="N41" s="25">
        <f t="shared" si="3"/>
        <v>0.006</v>
      </c>
      <c r="O41" s="25"/>
      <c r="P41" s="25"/>
      <c r="R41" s="20">
        <v>4.24812382762634</v>
      </c>
      <c r="S41">
        <v>8</v>
      </c>
      <c r="T41">
        <v>7.4</v>
      </c>
      <c r="U41">
        <f t="shared" si="8"/>
        <v>0.6</v>
      </c>
      <c r="AD41" s="26">
        <f t="shared" si="6"/>
        <v>-0.00469656786075934</v>
      </c>
      <c r="AF41" s="7">
        <f t="shared" si="7"/>
        <v>15.4</v>
      </c>
    </row>
    <row r="42" spans="1:32">
      <c r="A42">
        <v>19994</v>
      </c>
      <c r="B42">
        <v>1999</v>
      </c>
      <c r="D42" s="21">
        <v>6.4</v>
      </c>
      <c r="E42" s="21">
        <v>5.6</v>
      </c>
      <c r="F42" s="21">
        <v>1.6</v>
      </c>
      <c r="G42" s="21">
        <v>1.5</v>
      </c>
      <c r="H42" s="21">
        <v>8</v>
      </c>
      <c r="I42" s="21">
        <v>7.1</v>
      </c>
      <c r="J42" s="24">
        <f t="shared" si="9"/>
        <v>0.9</v>
      </c>
      <c r="L42" s="25">
        <f t="shared" si="10"/>
        <v>0.08</v>
      </c>
      <c r="M42" s="25">
        <f t="shared" si="2"/>
        <v>0.071</v>
      </c>
      <c r="N42" s="25">
        <f t="shared" si="3"/>
        <v>0.009</v>
      </c>
      <c r="O42" s="25"/>
      <c r="P42" s="25"/>
      <c r="R42" s="20">
        <v>4.08293050645786</v>
      </c>
      <c r="S42">
        <v>8</v>
      </c>
      <c r="T42">
        <v>7.1</v>
      </c>
      <c r="U42">
        <f t="shared" si="8"/>
        <v>0.9</v>
      </c>
      <c r="AD42" s="26">
        <f t="shared" si="6"/>
        <v>-0.16519332116848</v>
      </c>
      <c r="AF42" s="7">
        <f t="shared" si="7"/>
        <v>15.1</v>
      </c>
    </row>
    <row r="43" spans="1:32">
      <c r="A43">
        <v>20001</v>
      </c>
      <c r="B43">
        <v>2000</v>
      </c>
      <c r="D43" s="21">
        <v>6.4</v>
      </c>
      <c r="E43" s="21">
        <v>5.8</v>
      </c>
      <c r="F43" s="21">
        <v>1.7</v>
      </c>
      <c r="G43" s="21">
        <v>1.5</v>
      </c>
      <c r="H43" s="21">
        <v>8.1</v>
      </c>
      <c r="I43" s="21">
        <v>7.3</v>
      </c>
      <c r="J43" s="24">
        <f t="shared" si="9"/>
        <v>0.8</v>
      </c>
      <c r="L43" s="25">
        <f t="shared" si="10"/>
        <v>0.081</v>
      </c>
      <c r="M43" s="25">
        <f t="shared" si="2"/>
        <v>0.073</v>
      </c>
      <c r="N43" s="25">
        <f t="shared" si="3"/>
        <v>0.008</v>
      </c>
      <c r="O43" s="25"/>
      <c r="P43" s="25"/>
      <c r="R43" s="20">
        <v>4.04978110534183</v>
      </c>
      <c r="S43">
        <v>8.1</v>
      </c>
      <c r="T43">
        <v>7.3</v>
      </c>
      <c r="U43">
        <f t="shared" si="8"/>
        <v>0.8</v>
      </c>
      <c r="AD43" s="26">
        <f t="shared" si="6"/>
        <v>-0.03314940111603</v>
      </c>
      <c r="AF43" s="7">
        <f t="shared" si="7"/>
        <v>15.4</v>
      </c>
    </row>
    <row r="44" spans="1:32">
      <c r="A44">
        <v>20002</v>
      </c>
      <c r="B44">
        <v>2000</v>
      </c>
      <c r="D44" s="21">
        <v>6.2</v>
      </c>
      <c r="E44" s="21">
        <v>5.8</v>
      </c>
      <c r="F44" s="21">
        <v>1.5</v>
      </c>
      <c r="G44" s="21">
        <v>1.5</v>
      </c>
      <c r="H44" s="21">
        <v>7.7</v>
      </c>
      <c r="I44" s="21">
        <v>7.3</v>
      </c>
      <c r="J44" s="24">
        <f t="shared" si="9"/>
        <v>0.4</v>
      </c>
      <c r="L44" s="25">
        <f t="shared" si="10"/>
        <v>0.077</v>
      </c>
      <c r="M44" s="25">
        <f t="shared" si="2"/>
        <v>0.073</v>
      </c>
      <c r="N44" s="25">
        <f t="shared" si="3"/>
        <v>0.004</v>
      </c>
      <c r="O44" s="25"/>
      <c r="P44" s="25"/>
      <c r="R44" s="20">
        <v>3.94883870467449</v>
      </c>
      <c r="S44">
        <v>7.7</v>
      </c>
      <c r="T44">
        <v>7.3</v>
      </c>
      <c r="U44">
        <f t="shared" si="8"/>
        <v>0.4</v>
      </c>
      <c r="AD44" s="26">
        <f t="shared" si="6"/>
        <v>-0.10094240066734</v>
      </c>
      <c r="AF44" s="7">
        <f t="shared" si="7"/>
        <v>15</v>
      </c>
    </row>
    <row r="45" spans="1:32">
      <c r="A45">
        <v>20003</v>
      </c>
      <c r="B45">
        <v>2000</v>
      </c>
      <c r="D45" s="21">
        <v>6.1</v>
      </c>
      <c r="E45" s="21">
        <v>5.9</v>
      </c>
      <c r="F45" s="21">
        <v>1.6</v>
      </c>
      <c r="G45" s="21">
        <v>1.6</v>
      </c>
      <c r="H45" s="21">
        <v>7.7</v>
      </c>
      <c r="I45" s="21">
        <v>7.5</v>
      </c>
      <c r="J45" s="24">
        <f t="shared" si="9"/>
        <v>0.2</v>
      </c>
      <c r="L45" s="25">
        <f t="shared" si="10"/>
        <v>0.077</v>
      </c>
      <c r="M45" s="25">
        <f t="shared" si="2"/>
        <v>0.075</v>
      </c>
      <c r="N45" s="25">
        <f t="shared" si="3"/>
        <v>0.002</v>
      </c>
      <c r="O45" s="25"/>
      <c r="P45" s="25"/>
      <c r="R45" s="20">
        <v>4.03103667352647</v>
      </c>
      <c r="S45">
        <v>7.7</v>
      </c>
      <c r="T45">
        <v>7.5</v>
      </c>
      <c r="U45">
        <f t="shared" si="8"/>
        <v>0.2</v>
      </c>
      <c r="AD45" s="26">
        <f t="shared" si="6"/>
        <v>0.0821979688519803</v>
      </c>
      <c r="AF45" s="7">
        <f t="shared" si="7"/>
        <v>15.2</v>
      </c>
    </row>
    <row r="46" spans="1:32">
      <c r="A46">
        <v>20004</v>
      </c>
      <c r="B46">
        <v>2000</v>
      </c>
      <c r="D46" s="21">
        <v>6</v>
      </c>
      <c r="E46" s="21">
        <v>5.8</v>
      </c>
      <c r="F46" s="21">
        <v>1.5</v>
      </c>
      <c r="G46" s="21">
        <v>1.5</v>
      </c>
      <c r="H46" s="21">
        <v>7.5</v>
      </c>
      <c r="I46" s="21">
        <v>7.3</v>
      </c>
      <c r="J46" s="24">
        <f t="shared" si="9"/>
        <v>0.2</v>
      </c>
      <c r="L46" s="25">
        <f t="shared" si="10"/>
        <v>0.075</v>
      </c>
      <c r="M46" s="25">
        <f t="shared" si="2"/>
        <v>0.073</v>
      </c>
      <c r="N46" s="25">
        <f t="shared" si="3"/>
        <v>0.002</v>
      </c>
      <c r="O46" s="25"/>
      <c r="P46" s="25"/>
      <c r="R46" s="20">
        <v>3.91921026635325</v>
      </c>
      <c r="S46">
        <v>7.5</v>
      </c>
      <c r="T46">
        <v>7.3</v>
      </c>
      <c r="U46">
        <f t="shared" si="8"/>
        <v>0.2</v>
      </c>
      <c r="AD46" s="26">
        <f t="shared" si="6"/>
        <v>-0.111826407173226</v>
      </c>
      <c r="AF46" s="7">
        <f t="shared" si="7"/>
        <v>14.8</v>
      </c>
    </row>
    <row r="47" spans="1:32">
      <c r="A47">
        <v>20011</v>
      </c>
      <c r="B47">
        <v>2001</v>
      </c>
      <c r="D47" s="21">
        <v>6.1</v>
      </c>
      <c r="E47" s="21">
        <v>6.1</v>
      </c>
      <c r="F47" s="21">
        <v>1.6</v>
      </c>
      <c r="G47" s="21">
        <v>1.7</v>
      </c>
      <c r="H47" s="21">
        <v>7.7</v>
      </c>
      <c r="I47" s="21">
        <v>7.8</v>
      </c>
      <c r="J47" s="24">
        <f t="shared" si="9"/>
        <v>-0.0999999999999996</v>
      </c>
      <c r="L47" s="25">
        <f t="shared" si="10"/>
        <v>0.077</v>
      </c>
      <c r="M47" s="25">
        <f t="shared" si="2"/>
        <v>0.078</v>
      </c>
      <c r="N47" s="25">
        <f t="shared" si="3"/>
        <v>-0.000999999999999997</v>
      </c>
      <c r="O47" s="25"/>
      <c r="P47" s="25"/>
      <c r="R47" s="20">
        <v>4.23085396893813</v>
      </c>
      <c r="S47">
        <v>7.7</v>
      </c>
      <c r="T47">
        <v>7.8</v>
      </c>
      <c r="U47">
        <f t="shared" si="8"/>
        <v>-0.0999999999999996</v>
      </c>
      <c r="AD47" s="26">
        <f t="shared" si="6"/>
        <v>0.311643702584879</v>
      </c>
      <c r="AF47" s="7">
        <f t="shared" si="7"/>
        <v>15.5</v>
      </c>
    </row>
    <row r="48" spans="1:32">
      <c r="A48">
        <v>20012</v>
      </c>
      <c r="B48">
        <v>2001</v>
      </c>
      <c r="C48">
        <v>100</v>
      </c>
      <c r="D48" s="21">
        <v>5.7</v>
      </c>
      <c r="E48" s="21">
        <v>6.4</v>
      </c>
      <c r="F48" s="21">
        <v>1.5</v>
      </c>
      <c r="G48" s="21">
        <v>1.6</v>
      </c>
      <c r="H48" s="21">
        <v>7.2</v>
      </c>
      <c r="I48" s="21">
        <v>8</v>
      </c>
      <c r="J48" s="24">
        <f t="shared" si="9"/>
        <v>-0.8</v>
      </c>
      <c r="L48" s="25">
        <f t="shared" si="10"/>
        <v>0.072</v>
      </c>
      <c r="M48" s="25">
        <f t="shared" si="2"/>
        <v>0.08</v>
      </c>
      <c r="N48" s="25">
        <f t="shared" si="3"/>
        <v>-0.008</v>
      </c>
      <c r="O48" s="25"/>
      <c r="P48" s="25"/>
      <c r="R48" s="20">
        <v>4.41169811754163</v>
      </c>
      <c r="S48">
        <v>7.2</v>
      </c>
      <c r="T48">
        <v>8</v>
      </c>
      <c r="U48">
        <f t="shared" si="8"/>
        <v>-0.8</v>
      </c>
      <c r="AD48" s="26">
        <f t="shared" si="6"/>
        <v>0.180844148603502</v>
      </c>
      <c r="AF48" s="7">
        <f t="shared" si="7"/>
        <v>15.2</v>
      </c>
    </row>
    <row r="49" spans="1:32">
      <c r="A49">
        <v>20013</v>
      </c>
      <c r="B49">
        <v>2001</v>
      </c>
      <c r="C49">
        <v>100</v>
      </c>
      <c r="D49" s="21">
        <v>5.4</v>
      </c>
      <c r="E49" s="21">
        <v>6.4</v>
      </c>
      <c r="F49" s="21">
        <v>1.5</v>
      </c>
      <c r="G49" s="21">
        <v>1.6</v>
      </c>
      <c r="H49" s="21">
        <v>6.9</v>
      </c>
      <c r="I49" s="21">
        <v>8</v>
      </c>
      <c r="J49" s="24">
        <f t="shared" si="9"/>
        <v>-1.1</v>
      </c>
      <c r="L49" s="25">
        <f t="shared" si="10"/>
        <v>0.069</v>
      </c>
      <c r="M49" s="25">
        <f t="shared" si="2"/>
        <v>0.08</v>
      </c>
      <c r="N49" s="25">
        <f t="shared" si="3"/>
        <v>-0.011</v>
      </c>
      <c r="O49" s="25"/>
      <c r="P49" s="25">
        <f>'Predicted Series Sadj'!D48-7</f>
        <v>8.63235937</v>
      </c>
      <c r="Q49" s="25">
        <f>+P49+7</f>
        <v>15.63235937</v>
      </c>
      <c r="R49" s="20">
        <v>4.81911818353604</v>
      </c>
      <c r="S49">
        <v>6.9</v>
      </c>
      <c r="T49">
        <v>8</v>
      </c>
      <c r="U49">
        <f t="shared" si="8"/>
        <v>-1.1</v>
      </c>
      <c r="V49">
        <v>15.63262196</v>
      </c>
      <c r="W49">
        <v>16.430173</v>
      </c>
      <c r="X49">
        <v>7.9732794</v>
      </c>
      <c r="Y49">
        <v>7.33942793</v>
      </c>
      <c r="Z49">
        <v>14.68881869</v>
      </c>
      <c r="AA49">
        <v>15.57495574</v>
      </c>
      <c r="AB49">
        <v>7.00479161</v>
      </c>
      <c r="AC49">
        <v>7.60669567</v>
      </c>
      <c r="AD49" s="26">
        <f t="shared" si="6"/>
        <v>0.407420065994414</v>
      </c>
      <c r="AF49" s="7">
        <f t="shared" si="7"/>
        <v>14.9</v>
      </c>
    </row>
    <row r="50" spans="1:32">
      <c r="A50">
        <v>20014</v>
      </c>
      <c r="B50">
        <v>2001</v>
      </c>
      <c r="C50">
        <v>100</v>
      </c>
      <c r="D50" s="21">
        <v>5.5</v>
      </c>
      <c r="E50" s="21">
        <v>6.4</v>
      </c>
      <c r="F50" s="21">
        <v>1.5</v>
      </c>
      <c r="G50" s="21">
        <v>1.6</v>
      </c>
      <c r="H50" s="21">
        <v>7</v>
      </c>
      <c r="I50" s="21">
        <v>8</v>
      </c>
      <c r="J50" s="24">
        <f t="shared" si="9"/>
        <v>-1</v>
      </c>
      <c r="L50" s="25">
        <f t="shared" si="10"/>
        <v>0.07</v>
      </c>
      <c r="M50" s="25">
        <f t="shared" si="2"/>
        <v>0.08</v>
      </c>
      <c r="N50" s="25">
        <f t="shared" si="3"/>
        <v>-0.01</v>
      </c>
      <c r="O50" s="25"/>
      <c r="P50" s="25">
        <f>'Predicted Series Sadj'!D49-7</f>
        <v>8.26035772</v>
      </c>
      <c r="Q50" s="25">
        <f t="shared" ref="Q50:Q94" si="11">+P50+7</f>
        <v>15.26035772</v>
      </c>
      <c r="R50" s="20">
        <v>5.53695315756824</v>
      </c>
      <c r="S50">
        <v>7</v>
      </c>
      <c r="T50">
        <v>8</v>
      </c>
      <c r="U50">
        <f t="shared" si="8"/>
        <v>-1</v>
      </c>
      <c r="V50">
        <v>15.26262775</v>
      </c>
      <c r="W50">
        <v>16.13706292</v>
      </c>
      <c r="X50">
        <v>7.45060616</v>
      </c>
      <c r="Y50">
        <v>7.66924576</v>
      </c>
      <c r="Z50">
        <v>14.63009065</v>
      </c>
      <c r="AA50">
        <v>15.54884051</v>
      </c>
      <c r="AB50">
        <v>7.03824138</v>
      </c>
      <c r="AC50">
        <v>7.55099932</v>
      </c>
      <c r="AD50" s="26">
        <f t="shared" si="6"/>
        <v>0.717834974032199</v>
      </c>
      <c r="AF50" s="7">
        <f t="shared" si="7"/>
        <v>15</v>
      </c>
    </row>
    <row r="51" spans="1:32">
      <c r="A51">
        <v>20021</v>
      </c>
      <c r="B51">
        <v>2002</v>
      </c>
      <c r="D51" s="21">
        <v>5.9</v>
      </c>
      <c r="E51" s="21">
        <v>6</v>
      </c>
      <c r="F51" s="21">
        <v>1.6</v>
      </c>
      <c r="G51" s="21">
        <v>1.5</v>
      </c>
      <c r="H51" s="21">
        <v>7.5</v>
      </c>
      <c r="I51" s="21">
        <v>7.5</v>
      </c>
      <c r="J51" s="24">
        <f t="shared" si="9"/>
        <v>0</v>
      </c>
      <c r="L51" s="25">
        <f t="shared" si="10"/>
        <v>0.075</v>
      </c>
      <c r="M51" s="25">
        <f t="shared" si="2"/>
        <v>0.075</v>
      </c>
      <c r="N51" s="25">
        <f t="shared" si="3"/>
        <v>0</v>
      </c>
      <c r="O51" s="25"/>
      <c r="P51" s="25">
        <f>'Predicted Series Sadj'!D50-7</f>
        <v>8.37844645</v>
      </c>
      <c r="Q51" s="25">
        <f t="shared" si="11"/>
        <v>15.37844645</v>
      </c>
      <c r="R51" s="20">
        <v>5.70438041258658</v>
      </c>
      <c r="S51">
        <v>7.5</v>
      </c>
      <c r="T51">
        <v>7.5</v>
      </c>
      <c r="U51">
        <f t="shared" si="8"/>
        <v>0</v>
      </c>
      <c r="V51">
        <v>15.37876115</v>
      </c>
      <c r="W51">
        <v>15.16583147</v>
      </c>
      <c r="X51">
        <v>7.06810943</v>
      </c>
      <c r="Y51">
        <v>6.9815694</v>
      </c>
      <c r="Z51">
        <v>15.01372637</v>
      </c>
      <c r="AA51">
        <v>15.02377707</v>
      </c>
      <c r="AB51">
        <v>6.84216684</v>
      </c>
      <c r="AC51">
        <v>7.24668307</v>
      </c>
      <c r="AD51" s="26">
        <f t="shared" si="6"/>
        <v>0.167427255018335</v>
      </c>
      <c r="AF51" s="7">
        <f t="shared" si="7"/>
        <v>15</v>
      </c>
    </row>
    <row r="52" spans="1:32">
      <c r="A52">
        <v>20022</v>
      </c>
      <c r="B52">
        <v>2002</v>
      </c>
      <c r="D52" s="21">
        <v>5.7</v>
      </c>
      <c r="E52" s="21">
        <v>5.8</v>
      </c>
      <c r="F52" s="21">
        <v>1.6</v>
      </c>
      <c r="G52" s="21">
        <v>1.5</v>
      </c>
      <c r="H52" s="21">
        <v>7.3</v>
      </c>
      <c r="I52" s="21">
        <v>7.3</v>
      </c>
      <c r="J52" s="24">
        <f t="shared" si="9"/>
        <v>0</v>
      </c>
      <c r="L52" s="25">
        <f t="shared" si="10"/>
        <v>0.073</v>
      </c>
      <c r="M52" s="25">
        <f t="shared" si="2"/>
        <v>0.073</v>
      </c>
      <c r="N52" s="25">
        <f t="shared" si="3"/>
        <v>0</v>
      </c>
      <c r="O52" s="25"/>
      <c r="P52" s="25">
        <f>'Predicted Series Sadj'!D51-7</f>
        <v>8.04505285</v>
      </c>
      <c r="Q52" s="25">
        <f t="shared" si="11"/>
        <v>15.04505285</v>
      </c>
      <c r="R52" s="20">
        <v>5.84415183784378</v>
      </c>
      <c r="S52">
        <v>7.3</v>
      </c>
      <c r="T52">
        <v>7.3</v>
      </c>
      <c r="U52">
        <f t="shared" si="8"/>
        <v>0</v>
      </c>
      <c r="V52">
        <v>15.04206008</v>
      </c>
      <c r="W52">
        <v>15.04923102</v>
      </c>
      <c r="X52">
        <v>6.9457191</v>
      </c>
      <c r="Y52">
        <v>7.15776828</v>
      </c>
      <c r="Z52">
        <v>14.8967555</v>
      </c>
      <c r="AA52">
        <v>14.90039667</v>
      </c>
      <c r="AB52">
        <v>6.79955153</v>
      </c>
      <c r="AC52">
        <v>7.18414953</v>
      </c>
      <c r="AD52" s="26">
        <f t="shared" si="6"/>
        <v>0.139771425257201</v>
      </c>
      <c r="AF52" s="7">
        <f t="shared" si="7"/>
        <v>14.6</v>
      </c>
    </row>
    <row r="53" spans="1:32">
      <c r="A53">
        <v>20023</v>
      </c>
      <c r="B53">
        <v>2002</v>
      </c>
      <c r="D53" s="21">
        <v>5.6</v>
      </c>
      <c r="E53" s="21">
        <v>5.8</v>
      </c>
      <c r="F53" s="21">
        <v>1.5</v>
      </c>
      <c r="G53" s="21">
        <v>1.4</v>
      </c>
      <c r="H53" s="21">
        <v>7.1</v>
      </c>
      <c r="I53" s="21">
        <v>7.2</v>
      </c>
      <c r="J53" s="24">
        <f t="shared" si="9"/>
        <v>-0.100000000000001</v>
      </c>
      <c r="L53" s="25">
        <f t="shared" si="10"/>
        <v>0.071</v>
      </c>
      <c r="M53" s="25">
        <f t="shared" si="2"/>
        <v>0.072</v>
      </c>
      <c r="N53" s="25">
        <f t="shared" si="3"/>
        <v>-0.00100000000000001</v>
      </c>
      <c r="O53" s="25"/>
      <c r="P53" s="25">
        <f>'Predicted Series Sadj'!D52-7</f>
        <v>8.28688714</v>
      </c>
      <c r="Q53" s="25">
        <f t="shared" si="11"/>
        <v>15.28688714</v>
      </c>
      <c r="R53" s="20">
        <v>5.72979479701074</v>
      </c>
      <c r="S53">
        <v>7.1</v>
      </c>
      <c r="T53">
        <v>7.2</v>
      </c>
      <c r="U53">
        <f t="shared" si="8"/>
        <v>-0.100000000000001</v>
      </c>
      <c r="V53">
        <v>15.28668755</v>
      </c>
      <c r="W53">
        <v>15.34047961</v>
      </c>
      <c r="X53">
        <v>7.18251661</v>
      </c>
      <c r="Y53">
        <v>7.20598765</v>
      </c>
      <c r="Z53">
        <v>14.68988909</v>
      </c>
      <c r="AA53">
        <v>14.70208886</v>
      </c>
      <c r="AB53">
        <v>6.76251533</v>
      </c>
      <c r="AC53">
        <v>7.02718992</v>
      </c>
      <c r="AD53" s="26">
        <f t="shared" si="6"/>
        <v>-0.114357040833042</v>
      </c>
      <c r="AF53" s="7">
        <f t="shared" si="7"/>
        <v>14.3</v>
      </c>
    </row>
    <row r="54" spans="1:32">
      <c r="A54">
        <v>20024</v>
      </c>
      <c r="B54">
        <v>2002</v>
      </c>
      <c r="D54" s="21">
        <v>5.5</v>
      </c>
      <c r="E54" s="21">
        <v>5.8</v>
      </c>
      <c r="F54" s="21">
        <v>1.4</v>
      </c>
      <c r="G54" s="21">
        <v>1.4</v>
      </c>
      <c r="H54" s="21">
        <v>6.9</v>
      </c>
      <c r="I54" s="21">
        <v>7.2</v>
      </c>
      <c r="J54" s="24">
        <f t="shared" si="9"/>
        <v>-0.3</v>
      </c>
      <c r="L54" s="25">
        <f t="shared" si="10"/>
        <v>0.069</v>
      </c>
      <c r="M54" s="25">
        <f t="shared" si="2"/>
        <v>0.072</v>
      </c>
      <c r="N54" s="25">
        <f t="shared" si="3"/>
        <v>-0.003</v>
      </c>
      <c r="O54" s="25"/>
      <c r="P54" s="25">
        <f>'Predicted Series Sadj'!D53-7</f>
        <v>7.74162531</v>
      </c>
      <c r="Q54" s="25">
        <f t="shared" si="11"/>
        <v>14.74162531</v>
      </c>
      <c r="R54" s="20">
        <v>5.84889898772894</v>
      </c>
      <c r="S54">
        <v>6.9</v>
      </c>
      <c r="T54">
        <v>7.2</v>
      </c>
      <c r="U54">
        <f t="shared" si="8"/>
        <v>-0.3</v>
      </c>
      <c r="V54">
        <v>14.74671898</v>
      </c>
      <c r="W54">
        <v>14.97317723</v>
      </c>
      <c r="X54">
        <v>6.83050812</v>
      </c>
      <c r="Y54">
        <v>7.11479411</v>
      </c>
      <c r="Z54">
        <v>14.43702678</v>
      </c>
      <c r="AA54">
        <v>14.68762429</v>
      </c>
      <c r="AB54">
        <v>6.7583464</v>
      </c>
      <c r="AC54">
        <v>7.02132646</v>
      </c>
      <c r="AD54" s="26">
        <f t="shared" si="6"/>
        <v>0.119104190718205</v>
      </c>
      <c r="AF54" s="7">
        <f t="shared" si="7"/>
        <v>14.1</v>
      </c>
    </row>
    <row r="55" spans="1:32">
      <c r="A55">
        <v>20031</v>
      </c>
      <c r="B55">
        <v>2003</v>
      </c>
      <c r="D55" s="21">
        <v>5.5</v>
      </c>
      <c r="E55" s="21">
        <v>5.9</v>
      </c>
      <c r="F55" s="21">
        <v>1.4</v>
      </c>
      <c r="G55" s="21">
        <v>1.5</v>
      </c>
      <c r="H55" s="21">
        <v>6.9</v>
      </c>
      <c r="I55" s="21">
        <v>7.4</v>
      </c>
      <c r="J55" s="24">
        <f t="shared" si="9"/>
        <v>-0.5</v>
      </c>
      <c r="L55" s="25">
        <f t="shared" si="10"/>
        <v>0.069</v>
      </c>
      <c r="M55" s="25">
        <f t="shared" si="2"/>
        <v>0.074</v>
      </c>
      <c r="N55" s="25">
        <f t="shared" si="3"/>
        <v>-0.005</v>
      </c>
      <c r="O55" s="25"/>
      <c r="P55" s="25">
        <f>'Predicted Series Sadj'!D54-7</f>
        <v>7.61235504</v>
      </c>
      <c r="Q55" s="25">
        <f t="shared" si="11"/>
        <v>14.61235504</v>
      </c>
      <c r="R55" s="20">
        <v>5.9</v>
      </c>
      <c r="S55">
        <v>6.9</v>
      </c>
      <c r="T55">
        <v>7.4</v>
      </c>
      <c r="U55">
        <f t="shared" si="8"/>
        <v>-0.5</v>
      </c>
      <c r="V55">
        <v>14.61127058</v>
      </c>
      <c r="W55">
        <v>15.12315318</v>
      </c>
      <c r="X55">
        <v>6.75832947</v>
      </c>
      <c r="Y55">
        <v>7.26509085</v>
      </c>
      <c r="Z55">
        <v>14.38738745</v>
      </c>
      <c r="AA55">
        <v>14.76809269</v>
      </c>
      <c r="AB55">
        <v>6.77630336</v>
      </c>
      <c r="AC55">
        <v>7.07001639</v>
      </c>
      <c r="AD55" s="26">
        <f t="shared" si="6"/>
        <v>0.0511010122710589</v>
      </c>
      <c r="AF55" s="7">
        <f t="shared" si="7"/>
        <v>14.3</v>
      </c>
    </row>
    <row r="56" spans="1:32">
      <c r="A56">
        <v>20032</v>
      </c>
      <c r="B56">
        <v>2003</v>
      </c>
      <c r="D56" s="21">
        <v>5.6</v>
      </c>
      <c r="E56" s="21">
        <v>5.6</v>
      </c>
      <c r="F56" s="21">
        <v>1.4</v>
      </c>
      <c r="G56" s="21">
        <v>1.4</v>
      </c>
      <c r="H56" s="21">
        <v>7</v>
      </c>
      <c r="I56" s="21">
        <v>7</v>
      </c>
      <c r="J56" s="24">
        <f t="shared" si="9"/>
        <v>0</v>
      </c>
      <c r="L56" s="25">
        <f t="shared" si="10"/>
        <v>0.07</v>
      </c>
      <c r="M56" s="25">
        <f t="shared" si="2"/>
        <v>0.07</v>
      </c>
      <c r="N56" s="25">
        <f t="shared" si="3"/>
        <v>0</v>
      </c>
      <c r="O56" s="25"/>
      <c r="P56" s="25">
        <f>'Predicted Series Sadj'!D55-7</f>
        <v>7.65253398</v>
      </c>
      <c r="Q56" s="25">
        <f t="shared" si="11"/>
        <v>14.65253398</v>
      </c>
      <c r="R56" s="20">
        <v>6.2</v>
      </c>
      <c r="S56">
        <v>7</v>
      </c>
      <c r="T56">
        <v>7</v>
      </c>
      <c r="U56">
        <f t="shared" si="8"/>
        <v>0</v>
      </c>
      <c r="V56">
        <v>14.6480413</v>
      </c>
      <c r="W56">
        <v>14.59638393</v>
      </c>
      <c r="X56">
        <v>6.51406995</v>
      </c>
      <c r="Y56">
        <v>7.15651052</v>
      </c>
      <c r="Z56">
        <v>14.4442759</v>
      </c>
      <c r="AA56">
        <v>14.49222568</v>
      </c>
      <c r="AB56">
        <v>6.70228324</v>
      </c>
      <c r="AC56">
        <v>6.88880035</v>
      </c>
      <c r="AD56" s="26">
        <f t="shared" si="6"/>
        <v>0.3</v>
      </c>
      <c r="AF56" s="7">
        <f t="shared" si="7"/>
        <v>14</v>
      </c>
    </row>
    <row r="57" spans="1:32">
      <c r="A57">
        <v>20033</v>
      </c>
      <c r="B57">
        <v>2003</v>
      </c>
      <c r="D57" s="21">
        <v>5.5</v>
      </c>
      <c r="E57" s="21">
        <v>5.5</v>
      </c>
      <c r="F57" s="21">
        <v>1.4</v>
      </c>
      <c r="G57" s="21">
        <v>1.3</v>
      </c>
      <c r="H57" s="21">
        <v>6.9</v>
      </c>
      <c r="I57" s="21">
        <v>6.8</v>
      </c>
      <c r="J57" s="24">
        <f t="shared" si="9"/>
        <v>0.100000000000001</v>
      </c>
      <c r="L57" s="25">
        <f t="shared" si="10"/>
        <v>0.069</v>
      </c>
      <c r="M57" s="25">
        <f t="shared" si="2"/>
        <v>0.068</v>
      </c>
      <c r="N57" s="25">
        <f t="shared" si="3"/>
        <v>0.00100000000000001</v>
      </c>
      <c r="O57" s="25"/>
      <c r="P57" s="25">
        <f>'Predicted Series Sadj'!D56-7</f>
        <v>7.34873765</v>
      </c>
      <c r="Q57" s="25">
        <f t="shared" si="11"/>
        <v>14.34873765</v>
      </c>
      <c r="R57" s="20">
        <v>6.1</v>
      </c>
      <c r="S57">
        <v>6.9</v>
      </c>
      <c r="T57">
        <v>6.8</v>
      </c>
      <c r="U57">
        <f t="shared" si="8"/>
        <v>0.100000000000001</v>
      </c>
      <c r="V57">
        <v>14.34908568</v>
      </c>
      <c r="W57">
        <v>14.05915574</v>
      </c>
      <c r="X57">
        <v>6.20586298</v>
      </c>
      <c r="Y57">
        <v>6.96067028</v>
      </c>
      <c r="Z57">
        <v>14.49243361</v>
      </c>
      <c r="AA57">
        <v>14.17097759</v>
      </c>
      <c r="AB57">
        <v>6.62161849</v>
      </c>
      <c r="AC57">
        <v>6.66694494</v>
      </c>
      <c r="AD57" s="26">
        <f t="shared" si="6"/>
        <v>-0.100000000000001</v>
      </c>
      <c r="AF57" s="7">
        <f t="shared" si="7"/>
        <v>13.7</v>
      </c>
    </row>
    <row r="58" spans="1:32">
      <c r="A58">
        <v>20034</v>
      </c>
      <c r="B58">
        <v>2003</v>
      </c>
      <c r="D58" s="21">
        <v>5.6</v>
      </c>
      <c r="E58" s="21">
        <v>5.4</v>
      </c>
      <c r="F58" s="21">
        <v>1.4</v>
      </c>
      <c r="G58" s="21">
        <v>1.3</v>
      </c>
      <c r="H58" s="21">
        <v>7</v>
      </c>
      <c r="I58" s="21">
        <v>6.7</v>
      </c>
      <c r="J58" s="24">
        <f t="shared" si="9"/>
        <v>0.3</v>
      </c>
      <c r="L58" s="25">
        <f t="shared" si="10"/>
        <v>0.07</v>
      </c>
      <c r="M58" s="25">
        <f t="shared" si="2"/>
        <v>0.067</v>
      </c>
      <c r="N58" s="25">
        <f t="shared" si="3"/>
        <v>0.003</v>
      </c>
      <c r="O58" s="25"/>
      <c r="P58" s="25">
        <f>'Predicted Series Sadj'!D57-7</f>
        <v>7.45422322</v>
      </c>
      <c r="Q58" s="25">
        <f t="shared" si="11"/>
        <v>14.45422322</v>
      </c>
      <c r="R58" s="20">
        <v>5.8</v>
      </c>
      <c r="S58">
        <v>7</v>
      </c>
      <c r="T58">
        <v>6.7</v>
      </c>
      <c r="U58">
        <f t="shared" si="8"/>
        <v>0.3</v>
      </c>
      <c r="V58">
        <v>14.46233704</v>
      </c>
      <c r="W58">
        <v>14.05447316</v>
      </c>
      <c r="X58">
        <v>6.33495967</v>
      </c>
      <c r="Y58">
        <v>6.78789951</v>
      </c>
      <c r="Z58">
        <v>14.49884067</v>
      </c>
      <c r="AA58">
        <v>14.22937763</v>
      </c>
      <c r="AB58">
        <v>6.62118829</v>
      </c>
      <c r="AC58">
        <v>6.7263205</v>
      </c>
      <c r="AD58" s="26">
        <f t="shared" si="6"/>
        <v>-0.3</v>
      </c>
      <c r="AF58" s="7">
        <f t="shared" si="7"/>
        <v>13.7</v>
      </c>
    </row>
    <row r="59" spans="1:32">
      <c r="A59">
        <v>20041</v>
      </c>
      <c r="B59">
        <v>2004</v>
      </c>
      <c r="D59" s="21">
        <v>5.8</v>
      </c>
      <c r="E59" s="21">
        <v>5.4</v>
      </c>
      <c r="F59" s="21">
        <v>1.4</v>
      </c>
      <c r="G59" s="21">
        <v>1.3</v>
      </c>
      <c r="H59" s="21">
        <v>7.2</v>
      </c>
      <c r="I59" s="21">
        <v>6.7</v>
      </c>
      <c r="J59" s="24">
        <f t="shared" si="9"/>
        <v>0.5</v>
      </c>
      <c r="L59" s="25">
        <f t="shared" si="10"/>
        <v>0.072</v>
      </c>
      <c r="M59" s="25">
        <f t="shared" si="2"/>
        <v>0.067</v>
      </c>
      <c r="N59" s="25">
        <f t="shared" si="3"/>
        <v>0.005</v>
      </c>
      <c r="O59" s="25"/>
      <c r="P59" s="25">
        <f>'Predicted Series Sadj'!D58-7</f>
        <v>7.58426611</v>
      </c>
      <c r="Q59" s="25">
        <f t="shared" si="11"/>
        <v>14.58426611</v>
      </c>
      <c r="R59" s="20">
        <v>5.7</v>
      </c>
      <c r="S59">
        <v>7.2</v>
      </c>
      <c r="T59">
        <v>6.7</v>
      </c>
      <c r="U59">
        <f t="shared" si="8"/>
        <v>0.5</v>
      </c>
      <c r="V59">
        <v>14.58091941</v>
      </c>
      <c r="W59">
        <v>14.27433343</v>
      </c>
      <c r="X59">
        <v>6.49352664</v>
      </c>
      <c r="Y59">
        <v>6.86380494</v>
      </c>
      <c r="Z59">
        <v>14.5859304</v>
      </c>
      <c r="AA59">
        <v>14.13607615</v>
      </c>
      <c r="AB59">
        <v>6.60585593</v>
      </c>
      <c r="AC59">
        <v>6.66078578</v>
      </c>
      <c r="AD59" s="26">
        <f t="shared" si="6"/>
        <v>-0.0999999999999996</v>
      </c>
      <c r="AF59" s="7">
        <f t="shared" si="7"/>
        <v>13.9</v>
      </c>
    </row>
    <row r="60" spans="1:32">
      <c r="A60">
        <v>20042</v>
      </c>
      <c r="B60">
        <v>2004</v>
      </c>
      <c r="D60" s="21">
        <v>5.8</v>
      </c>
      <c r="E60" s="21">
        <v>5.2</v>
      </c>
      <c r="F60" s="21">
        <v>1.4</v>
      </c>
      <c r="G60" s="21">
        <v>1.4</v>
      </c>
      <c r="H60" s="21">
        <v>7.2</v>
      </c>
      <c r="I60" s="21">
        <v>6.6</v>
      </c>
      <c r="J60" s="24">
        <f t="shared" si="9"/>
        <v>0.600000000000001</v>
      </c>
      <c r="L60" s="25">
        <f t="shared" si="10"/>
        <v>0.072</v>
      </c>
      <c r="M60" s="25">
        <f t="shared" si="2"/>
        <v>0.066</v>
      </c>
      <c r="N60" s="25">
        <f t="shared" si="3"/>
        <v>0.00600000000000001</v>
      </c>
      <c r="O60" s="25"/>
      <c r="P60" s="25">
        <f>'Predicted Series Sadj'!D59-7</f>
        <v>7.90533552</v>
      </c>
      <c r="Q60" s="25">
        <f t="shared" si="11"/>
        <v>14.90533552</v>
      </c>
      <c r="R60" s="20">
        <v>5.6</v>
      </c>
      <c r="S60">
        <v>7.2</v>
      </c>
      <c r="T60">
        <v>6.6</v>
      </c>
      <c r="U60">
        <f t="shared" si="8"/>
        <v>0.600000000000001</v>
      </c>
      <c r="V60">
        <v>14.8984514</v>
      </c>
      <c r="W60">
        <v>14.36899651</v>
      </c>
      <c r="X60">
        <v>6.66934938</v>
      </c>
      <c r="Y60">
        <v>6.78771688</v>
      </c>
      <c r="Z60">
        <v>14.6147592</v>
      </c>
      <c r="AA60">
        <v>14.09715026</v>
      </c>
      <c r="AB60">
        <v>6.58986344</v>
      </c>
      <c r="AC60">
        <v>6.63743892</v>
      </c>
      <c r="AD60" s="26">
        <f t="shared" si="6"/>
        <v>-0.100000000000001</v>
      </c>
      <c r="AF60" s="7">
        <f t="shared" si="7"/>
        <v>13.8</v>
      </c>
    </row>
    <row r="61" spans="1:32">
      <c r="A61">
        <v>20043</v>
      </c>
      <c r="B61">
        <v>2004</v>
      </c>
      <c r="D61" s="21">
        <v>5.6</v>
      </c>
      <c r="E61" s="21">
        <v>5.4</v>
      </c>
      <c r="F61" s="21">
        <v>1.5</v>
      </c>
      <c r="G61" s="21">
        <v>1.4</v>
      </c>
      <c r="H61" s="21">
        <v>7.1</v>
      </c>
      <c r="I61" s="21">
        <v>6.8</v>
      </c>
      <c r="J61" s="24">
        <f t="shared" si="9"/>
        <v>0.3</v>
      </c>
      <c r="L61" s="25">
        <f t="shared" si="10"/>
        <v>0.071</v>
      </c>
      <c r="M61" s="25">
        <f t="shared" si="2"/>
        <v>0.068</v>
      </c>
      <c r="N61" s="25">
        <f t="shared" si="3"/>
        <v>0.003</v>
      </c>
      <c r="O61" s="25"/>
      <c r="P61" s="25">
        <f>'Predicted Series Sadj'!D60-7</f>
        <v>7.84687269</v>
      </c>
      <c r="Q61" s="25">
        <f t="shared" si="11"/>
        <v>14.84687269</v>
      </c>
      <c r="R61" s="20">
        <v>5.4</v>
      </c>
      <c r="S61">
        <v>7.1</v>
      </c>
      <c r="T61">
        <v>6.8</v>
      </c>
      <c r="U61">
        <f t="shared" si="8"/>
        <v>0.3</v>
      </c>
      <c r="V61">
        <v>14.84894916</v>
      </c>
      <c r="W61">
        <v>14.356793</v>
      </c>
      <c r="X61">
        <v>6.74775438</v>
      </c>
      <c r="Y61">
        <v>6.71671619</v>
      </c>
      <c r="Z61">
        <v>14.60857199</v>
      </c>
      <c r="AA61">
        <v>14.20580937</v>
      </c>
      <c r="AB61">
        <v>6.61166915</v>
      </c>
      <c r="AC61">
        <v>6.719232</v>
      </c>
      <c r="AD61" s="26">
        <f t="shared" si="6"/>
        <v>-0.199999999999999</v>
      </c>
      <c r="AF61" s="7">
        <f t="shared" si="7"/>
        <v>13.9</v>
      </c>
    </row>
    <row r="62" spans="1:32">
      <c r="A62">
        <v>20044</v>
      </c>
      <c r="B62">
        <v>2004</v>
      </c>
      <c r="D62" s="21">
        <v>5.7</v>
      </c>
      <c r="E62" s="21">
        <v>5.2</v>
      </c>
      <c r="F62" s="21">
        <v>1.5</v>
      </c>
      <c r="G62" s="21">
        <v>1.3</v>
      </c>
      <c r="H62" s="21">
        <v>7.2</v>
      </c>
      <c r="I62" s="21">
        <v>6.5</v>
      </c>
      <c r="J62" s="24">
        <f t="shared" si="9"/>
        <v>0.7</v>
      </c>
      <c r="L62" s="25">
        <f t="shared" si="10"/>
        <v>0.072</v>
      </c>
      <c r="M62" s="25">
        <f t="shared" si="2"/>
        <v>0.065</v>
      </c>
      <c r="N62" s="25">
        <f t="shared" si="3"/>
        <v>0.007</v>
      </c>
      <c r="O62" s="25"/>
      <c r="P62" s="25">
        <f>'Predicted Series Sadj'!D61-7</f>
        <v>8.2963855</v>
      </c>
      <c r="Q62" s="25">
        <f t="shared" si="11"/>
        <v>15.2963855</v>
      </c>
      <c r="R62" s="20">
        <v>5.4</v>
      </c>
      <c r="S62">
        <v>7.2</v>
      </c>
      <c r="T62">
        <v>6.5</v>
      </c>
      <c r="U62">
        <f t="shared" si="8"/>
        <v>0.7</v>
      </c>
      <c r="V62">
        <v>15.31122398</v>
      </c>
      <c r="W62">
        <v>14.56578175</v>
      </c>
      <c r="X62">
        <v>7.01327246</v>
      </c>
      <c r="Y62">
        <v>6.72018295</v>
      </c>
      <c r="Z62">
        <v>14.60386155</v>
      </c>
      <c r="AA62">
        <v>13.9995317</v>
      </c>
      <c r="AB62">
        <v>6.56586596</v>
      </c>
      <c r="AC62">
        <v>6.56317146</v>
      </c>
      <c r="AD62" s="26">
        <f t="shared" si="6"/>
        <v>0</v>
      </c>
      <c r="AF62" s="7">
        <f t="shared" si="7"/>
        <v>13.7</v>
      </c>
    </row>
    <row r="63" spans="1:32">
      <c r="A63">
        <v>20051</v>
      </c>
      <c r="B63">
        <v>2005</v>
      </c>
      <c r="D63" s="21">
        <v>5.6</v>
      </c>
      <c r="E63" s="21">
        <v>5.3</v>
      </c>
      <c r="F63" s="21">
        <v>1.4</v>
      </c>
      <c r="G63" s="21">
        <v>1.3</v>
      </c>
      <c r="H63" s="21">
        <v>7</v>
      </c>
      <c r="I63" s="21">
        <v>6.6</v>
      </c>
      <c r="J63" s="24">
        <f t="shared" si="9"/>
        <v>0.4</v>
      </c>
      <c r="L63" s="25">
        <f t="shared" si="10"/>
        <v>0.07</v>
      </c>
      <c r="M63" s="25">
        <f t="shared" si="2"/>
        <v>0.066</v>
      </c>
      <c r="N63" s="25">
        <f t="shared" si="3"/>
        <v>0.004</v>
      </c>
      <c r="O63" s="25"/>
      <c r="P63" s="25">
        <f>'Predicted Series Sadj'!D62-7</f>
        <v>8.39635031</v>
      </c>
      <c r="Q63" s="25">
        <f t="shared" si="11"/>
        <v>15.39635031</v>
      </c>
      <c r="R63" s="20">
        <v>5.3</v>
      </c>
      <c r="S63">
        <v>7</v>
      </c>
      <c r="T63">
        <v>6.6</v>
      </c>
      <c r="U63">
        <f t="shared" si="8"/>
        <v>0.4</v>
      </c>
      <c r="V63">
        <v>15.38310504</v>
      </c>
      <c r="W63">
        <v>14.94820433</v>
      </c>
      <c r="X63">
        <v>7.19866979</v>
      </c>
      <c r="Y63">
        <v>7.01115594</v>
      </c>
      <c r="Z63">
        <v>14.40679112</v>
      </c>
      <c r="AA63">
        <v>14.02681859</v>
      </c>
      <c r="AB63">
        <v>6.56533034</v>
      </c>
      <c r="AC63">
        <v>6.59818556</v>
      </c>
      <c r="AD63" s="26">
        <f t="shared" si="6"/>
        <v>-0.100000000000001</v>
      </c>
      <c r="AF63" s="7">
        <f t="shared" si="7"/>
        <v>13.6</v>
      </c>
    </row>
    <row r="64" spans="1:32">
      <c r="A64">
        <v>20052</v>
      </c>
      <c r="B64">
        <v>2005</v>
      </c>
      <c r="D64" s="21">
        <v>5.7</v>
      </c>
      <c r="E64" s="21">
        <v>5.2</v>
      </c>
      <c r="F64" s="21">
        <v>1.4</v>
      </c>
      <c r="G64" s="21">
        <v>1.3</v>
      </c>
      <c r="H64" s="21">
        <v>7.1</v>
      </c>
      <c r="I64" s="21">
        <v>6.5</v>
      </c>
      <c r="J64" s="24">
        <f t="shared" si="9"/>
        <v>0.6</v>
      </c>
      <c r="L64" s="25">
        <f t="shared" si="10"/>
        <v>0.071</v>
      </c>
      <c r="M64" s="25">
        <f t="shared" si="2"/>
        <v>0.065</v>
      </c>
      <c r="N64" s="25">
        <f t="shared" si="3"/>
        <v>0.006</v>
      </c>
      <c r="O64" s="25"/>
      <c r="P64" s="25">
        <f>'Predicted Series Sadj'!D63-7</f>
        <v>8.13712881</v>
      </c>
      <c r="Q64" s="25">
        <f t="shared" si="11"/>
        <v>15.13712881</v>
      </c>
      <c r="R64" s="20">
        <v>5.1</v>
      </c>
      <c r="S64">
        <v>7.1</v>
      </c>
      <c r="T64">
        <v>6.5</v>
      </c>
      <c r="U64">
        <f t="shared" si="8"/>
        <v>0.6</v>
      </c>
      <c r="V64">
        <v>15.12995693</v>
      </c>
      <c r="W64">
        <v>14.60513706</v>
      </c>
      <c r="X64">
        <v>7.21007385</v>
      </c>
      <c r="Y64">
        <v>6.64703981</v>
      </c>
      <c r="Z64">
        <v>14.50467921</v>
      </c>
      <c r="AA64">
        <v>13.99743329</v>
      </c>
      <c r="AB64">
        <v>6.58463611</v>
      </c>
      <c r="AC64">
        <v>6.54773222</v>
      </c>
      <c r="AD64" s="26">
        <f t="shared" si="6"/>
        <v>-0.2</v>
      </c>
      <c r="AF64" s="7">
        <f t="shared" si="7"/>
        <v>13.6</v>
      </c>
    </row>
    <row r="65" spans="1:32">
      <c r="A65">
        <v>20053</v>
      </c>
      <c r="B65">
        <v>2005</v>
      </c>
      <c r="D65" s="21">
        <v>5.8</v>
      </c>
      <c r="E65" s="21">
        <v>5.3</v>
      </c>
      <c r="F65" s="21">
        <v>1.4</v>
      </c>
      <c r="G65" s="21">
        <v>1.3</v>
      </c>
      <c r="H65" s="21">
        <v>7.2</v>
      </c>
      <c r="I65" s="21">
        <v>6.6</v>
      </c>
      <c r="J65" s="24">
        <f t="shared" si="9"/>
        <v>0.600000000000001</v>
      </c>
      <c r="L65" s="25">
        <f t="shared" si="10"/>
        <v>0.072</v>
      </c>
      <c r="M65" s="25">
        <f t="shared" si="2"/>
        <v>0.066</v>
      </c>
      <c r="N65" s="25">
        <f t="shared" si="3"/>
        <v>0.00600000000000001</v>
      </c>
      <c r="O65" s="25"/>
      <c r="P65" s="25">
        <f>'Predicted Series Sadj'!D64-7</f>
        <v>9.08550442</v>
      </c>
      <c r="Q65" s="25">
        <f t="shared" si="11"/>
        <v>16.08550442</v>
      </c>
      <c r="R65" s="20">
        <v>5</v>
      </c>
      <c r="S65">
        <v>7.2</v>
      </c>
      <c r="T65">
        <v>6.6</v>
      </c>
      <c r="U65">
        <f t="shared" si="8"/>
        <v>0.600000000000001</v>
      </c>
      <c r="V65">
        <v>16.09369664</v>
      </c>
      <c r="W65">
        <v>15.34798786</v>
      </c>
      <c r="X65">
        <v>7.74119643</v>
      </c>
      <c r="Y65">
        <v>6.69694253</v>
      </c>
      <c r="Z65">
        <v>14.8214259</v>
      </c>
      <c r="AA65">
        <v>14.0265998</v>
      </c>
      <c r="AB65">
        <v>6.60114806</v>
      </c>
      <c r="AC65">
        <v>6.56223198</v>
      </c>
      <c r="AD65" s="26">
        <f t="shared" si="6"/>
        <v>-0.0999999999999996</v>
      </c>
      <c r="AF65" s="7">
        <f t="shared" si="7"/>
        <v>13.8</v>
      </c>
    </row>
    <row r="66" spans="1:32">
      <c r="A66">
        <v>20054</v>
      </c>
      <c r="B66">
        <v>2005</v>
      </c>
      <c r="D66" s="21">
        <v>5.6</v>
      </c>
      <c r="E66" s="21">
        <v>5.4</v>
      </c>
      <c r="F66" s="21">
        <v>1.4</v>
      </c>
      <c r="G66" s="21">
        <v>1.2</v>
      </c>
      <c r="H66" s="21">
        <v>7</v>
      </c>
      <c r="I66" s="21">
        <v>6.6</v>
      </c>
      <c r="J66" s="24">
        <f t="shared" si="9"/>
        <v>0.4</v>
      </c>
      <c r="L66" s="25">
        <f t="shared" si="10"/>
        <v>0.07</v>
      </c>
      <c r="M66" s="25">
        <f t="shared" si="2"/>
        <v>0.066</v>
      </c>
      <c r="N66" s="25">
        <f t="shared" si="3"/>
        <v>0.004</v>
      </c>
      <c r="O66" s="25"/>
      <c r="P66" s="25">
        <f>'Predicted Series Sadj'!D65-7</f>
        <v>7.69446871</v>
      </c>
      <c r="Q66" s="25">
        <f t="shared" si="11"/>
        <v>14.69446871</v>
      </c>
      <c r="R66" s="20">
        <v>5</v>
      </c>
      <c r="S66">
        <v>7</v>
      </c>
      <c r="T66">
        <v>6.6</v>
      </c>
      <c r="U66">
        <f t="shared" si="8"/>
        <v>0.4</v>
      </c>
      <c r="V66">
        <v>14.71399691</v>
      </c>
      <c r="W66">
        <v>14.28992596</v>
      </c>
      <c r="X66">
        <v>7.23057906</v>
      </c>
      <c r="Y66">
        <v>6.05560087</v>
      </c>
      <c r="Z66">
        <v>14.47102591</v>
      </c>
      <c r="AA66">
        <v>14.06567421</v>
      </c>
      <c r="AB66">
        <v>6.60891664</v>
      </c>
      <c r="AC66">
        <v>6.57169516</v>
      </c>
      <c r="AD66" s="26">
        <f t="shared" si="6"/>
        <v>0</v>
      </c>
      <c r="AF66" s="7">
        <f t="shared" si="7"/>
        <v>13.6</v>
      </c>
    </row>
    <row r="67" spans="1:32">
      <c r="A67">
        <v>20061</v>
      </c>
      <c r="B67">
        <v>2006</v>
      </c>
      <c r="D67" s="21">
        <v>5.7</v>
      </c>
      <c r="E67" s="21">
        <v>5</v>
      </c>
      <c r="F67" s="21">
        <v>1.3</v>
      </c>
      <c r="G67" s="21">
        <v>1.1</v>
      </c>
      <c r="H67" s="21">
        <v>7</v>
      </c>
      <c r="I67" s="21">
        <v>6.1</v>
      </c>
      <c r="J67" s="24">
        <f t="shared" si="9"/>
        <v>0.9</v>
      </c>
      <c r="L67" s="25">
        <f t="shared" si="10"/>
        <v>0.07</v>
      </c>
      <c r="M67" s="25">
        <f t="shared" si="2"/>
        <v>0.061</v>
      </c>
      <c r="N67" s="25">
        <f t="shared" si="3"/>
        <v>0.009</v>
      </c>
      <c r="O67" s="25"/>
      <c r="P67" s="25">
        <f>'Predicted Series Sadj'!D66-7</f>
        <v>7.78898146</v>
      </c>
      <c r="Q67" s="25">
        <f t="shared" si="11"/>
        <v>14.78898146</v>
      </c>
      <c r="R67" s="20">
        <v>4.7</v>
      </c>
      <c r="S67">
        <v>7</v>
      </c>
      <c r="T67">
        <v>6.1</v>
      </c>
      <c r="U67">
        <f t="shared" si="8"/>
        <v>0.9</v>
      </c>
      <c r="V67">
        <v>14.75829961</v>
      </c>
      <c r="W67">
        <v>13.88480315</v>
      </c>
      <c r="X67">
        <v>7.24786578</v>
      </c>
      <c r="Y67">
        <v>5.84289652</v>
      </c>
      <c r="Z67">
        <v>14.4727934</v>
      </c>
      <c r="AA67">
        <v>13.62841985</v>
      </c>
      <c r="AB67">
        <v>6.50173551</v>
      </c>
      <c r="AC67">
        <v>6.29597531</v>
      </c>
      <c r="AD67" s="26">
        <f t="shared" si="6"/>
        <v>-0.3</v>
      </c>
      <c r="AF67" s="7">
        <f t="shared" si="7"/>
        <v>13.1</v>
      </c>
    </row>
    <row r="68" spans="1:32">
      <c r="A68">
        <v>20062</v>
      </c>
      <c r="B68">
        <v>2006</v>
      </c>
      <c r="D68" s="21">
        <v>5.5</v>
      </c>
      <c r="E68" s="21">
        <v>5.3</v>
      </c>
      <c r="F68" s="21">
        <v>1.3</v>
      </c>
      <c r="G68" s="21">
        <v>1.2</v>
      </c>
      <c r="H68" s="21">
        <v>6.8</v>
      </c>
      <c r="I68" s="21">
        <v>6.5</v>
      </c>
      <c r="J68" s="24">
        <f t="shared" ref="J68:J92" si="12">H68-I68</f>
        <v>0.3</v>
      </c>
      <c r="L68" s="25">
        <f t="shared" ref="L68:L92" si="13">H68/100</f>
        <v>0.068</v>
      </c>
      <c r="M68" s="25">
        <f t="shared" ref="M68:M78" si="14">I68/100</f>
        <v>0.065</v>
      </c>
      <c r="N68" s="25">
        <f t="shared" ref="N68:N78" si="15">J68/100</f>
        <v>0.003</v>
      </c>
      <c r="O68" s="25"/>
      <c r="P68" s="25">
        <f>'Predicted Series Sadj'!D67-7</f>
        <v>7.76258711</v>
      </c>
      <c r="Q68" s="25">
        <f t="shared" si="11"/>
        <v>14.76258711</v>
      </c>
      <c r="R68" s="20">
        <v>4.7</v>
      </c>
      <c r="S68">
        <v>6.8</v>
      </c>
      <c r="T68">
        <v>6.5</v>
      </c>
      <c r="U68">
        <f t="shared" si="8"/>
        <v>0.3</v>
      </c>
      <c r="V68">
        <v>14.76166272</v>
      </c>
      <c r="W68">
        <v>14.38576781</v>
      </c>
      <c r="X68">
        <v>7.3193245</v>
      </c>
      <c r="Y68">
        <v>5.90181043</v>
      </c>
      <c r="Z68">
        <v>14.39629497</v>
      </c>
      <c r="AA68">
        <v>13.97528248</v>
      </c>
      <c r="AB68">
        <v>6.62114999</v>
      </c>
      <c r="AC68">
        <v>6.4880789</v>
      </c>
      <c r="AD68" s="26">
        <f t="shared" si="6"/>
        <v>0</v>
      </c>
      <c r="AF68" s="7">
        <f t="shared" si="7"/>
        <v>13.3</v>
      </c>
    </row>
    <row r="69" spans="1:32">
      <c r="A69">
        <v>20063</v>
      </c>
      <c r="B69">
        <v>2006</v>
      </c>
      <c r="D69" s="21">
        <v>5.4</v>
      </c>
      <c r="E69" s="21">
        <v>5.4</v>
      </c>
      <c r="F69" s="21">
        <v>1.3</v>
      </c>
      <c r="G69" s="21">
        <v>1.2</v>
      </c>
      <c r="H69" s="21">
        <v>6.7</v>
      </c>
      <c r="I69" s="21">
        <v>6.6</v>
      </c>
      <c r="J69" s="24">
        <f t="shared" si="12"/>
        <v>0.100000000000001</v>
      </c>
      <c r="L69" s="25">
        <f t="shared" si="13"/>
        <v>0.067</v>
      </c>
      <c r="M69" s="25">
        <f t="shared" si="14"/>
        <v>0.066</v>
      </c>
      <c r="N69" s="25">
        <f t="shared" si="15"/>
        <v>0.00100000000000001</v>
      </c>
      <c r="O69" s="25"/>
      <c r="P69" s="25">
        <f>'Predicted Series Sadj'!D68-7</f>
        <v>7.99850861</v>
      </c>
      <c r="Q69" s="25">
        <f t="shared" si="11"/>
        <v>14.99850861</v>
      </c>
      <c r="R69" s="20">
        <v>4.6</v>
      </c>
      <c r="S69">
        <v>6.7</v>
      </c>
      <c r="T69">
        <v>6.6</v>
      </c>
      <c r="U69">
        <f t="shared" si="8"/>
        <v>0.100000000000001</v>
      </c>
      <c r="V69">
        <v>15.00678743</v>
      </c>
      <c r="W69">
        <v>14.80523058</v>
      </c>
      <c r="X69">
        <v>7.62900215</v>
      </c>
      <c r="Y69">
        <v>6.05449381</v>
      </c>
      <c r="Z69">
        <v>14.25834042</v>
      </c>
      <c r="AA69">
        <v>14.05911416</v>
      </c>
      <c r="AB69">
        <v>6.62809734</v>
      </c>
      <c r="AC69">
        <v>6.55843649</v>
      </c>
      <c r="AD69" s="26">
        <f t="shared" ref="AD69:AD98" si="16">R69-R68</f>
        <v>-0.100000000000001</v>
      </c>
      <c r="AF69" s="7">
        <f t="shared" ref="AF69:AF96" si="17">H69+I69</f>
        <v>13.3</v>
      </c>
    </row>
    <row r="70" spans="1:32">
      <c r="A70">
        <v>20064</v>
      </c>
      <c r="B70">
        <v>2006</v>
      </c>
      <c r="D70" s="21">
        <v>5.5</v>
      </c>
      <c r="E70" s="21">
        <v>5.3</v>
      </c>
      <c r="F70" s="21">
        <v>1.3</v>
      </c>
      <c r="G70" s="21">
        <v>1.2</v>
      </c>
      <c r="H70" s="21">
        <v>6.8</v>
      </c>
      <c r="I70" s="21">
        <v>6.5</v>
      </c>
      <c r="J70" s="24">
        <f t="shared" si="12"/>
        <v>0.3</v>
      </c>
      <c r="L70" s="25">
        <f t="shared" si="13"/>
        <v>0.068</v>
      </c>
      <c r="M70" s="25">
        <f t="shared" si="14"/>
        <v>0.065</v>
      </c>
      <c r="N70" s="25">
        <f t="shared" si="15"/>
        <v>0.003</v>
      </c>
      <c r="O70" s="25"/>
      <c r="P70" s="25">
        <f>'Predicted Series Sadj'!D69-7</f>
        <v>8.05852224</v>
      </c>
      <c r="Q70" s="25">
        <f t="shared" si="11"/>
        <v>15.05852224</v>
      </c>
      <c r="R70" s="20">
        <v>4.5</v>
      </c>
      <c r="S70">
        <v>6.8</v>
      </c>
      <c r="T70">
        <v>6.5</v>
      </c>
      <c r="U70">
        <f t="shared" si="8"/>
        <v>0.3</v>
      </c>
      <c r="V70">
        <v>15.09974697</v>
      </c>
      <c r="W70">
        <v>14.66566046</v>
      </c>
      <c r="X70">
        <v>7.64425938</v>
      </c>
      <c r="Y70">
        <v>6.17222233</v>
      </c>
      <c r="Z70">
        <v>14.30213898</v>
      </c>
      <c r="AA70">
        <v>13.96592769</v>
      </c>
      <c r="AB70">
        <v>6.58807556</v>
      </c>
      <c r="AC70">
        <v>6.4940393</v>
      </c>
      <c r="AD70" s="26">
        <f t="shared" si="16"/>
        <v>-0.0999999999999996</v>
      </c>
      <c r="AF70" s="7">
        <f t="shared" si="17"/>
        <v>13.3</v>
      </c>
    </row>
    <row r="71" spans="1:32">
      <c r="A71">
        <v>20071</v>
      </c>
      <c r="B71">
        <v>2007</v>
      </c>
      <c r="D71" s="21">
        <v>5.5</v>
      </c>
      <c r="E71" s="21">
        <v>5.2</v>
      </c>
      <c r="F71" s="21">
        <v>1.3</v>
      </c>
      <c r="G71" s="21">
        <v>1.1</v>
      </c>
      <c r="H71" s="21">
        <v>6.8</v>
      </c>
      <c r="I71" s="21">
        <v>6.3</v>
      </c>
      <c r="J71" s="24">
        <f t="shared" si="12"/>
        <v>0.5</v>
      </c>
      <c r="L71" s="25">
        <f t="shared" si="13"/>
        <v>0.068</v>
      </c>
      <c r="M71" s="25">
        <f t="shared" si="14"/>
        <v>0.063</v>
      </c>
      <c r="N71" s="25">
        <f t="shared" si="15"/>
        <v>0.005</v>
      </c>
      <c r="O71" s="25"/>
      <c r="P71" s="25">
        <f>'Predicted Series Sadj'!D70-7</f>
        <v>7.96542603</v>
      </c>
      <c r="Q71" s="25">
        <f t="shared" si="11"/>
        <v>14.96542603</v>
      </c>
      <c r="R71" s="20">
        <v>4.5</v>
      </c>
      <c r="S71">
        <v>6.8</v>
      </c>
      <c r="T71">
        <v>6.3</v>
      </c>
      <c r="U71">
        <f t="shared" si="8"/>
        <v>0.5</v>
      </c>
      <c r="V71">
        <v>14.88619455</v>
      </c>
      <c r="W71">
        <v>14.30632353</v>
      </c>
      <c r="X71">
        <v>7.48084425</v>
      </c>
      <c r="Y71">
        <v>5.93286862</v>
      </c>
      <c r="Z71">
        <v>14.3861185</v>
      </c>
      <c r="AA71">
        <v>13.77118968</v>
      </c>
      <c r="AB71">
        <v>6.55613603</v>
      </c>
      <c r="AC71">
        <v>6.37383316</v>
      </c>
      <c r="AD71" s="26">
        <f t="shared" si="16"/>
        <v>0</v>
      </c>
      <c r="AF71" s="7">
        <f t="shared" si="17"/>
        <v>13.1</v>
      </c>
    </row>
    <row r="72" spans="1:32">
      <c r="A72">
        <v>20072</v>
      </c>
      <c r="B72">
        <v>2007</v>
      </c>
      <c r="D72" s="21">
        <v>5.5</v>
      </c>
      <c r="E72" s="21">
        <v>5.3</v>
      </c>
      <c r="F72" s="21">
        <v>1.2</v>
      </c>
      <c r="G72" s="21">
        <v>1.2</v>
      </c>
      <c r="H72" s="21">
        <v>6.7</v>
      </c>
      <c r="I72" s="21">
        <v>6.5</v>
      </c>
      <c r="J72" s="24">
        <f t="shared" si="12"/>
        <v>0.2</v>
      </c>
      <c r="L72" s="25">
        <f t="shared" si="13"/>
        <v>0.067</v>
      </c>
      <c r="M72" s="25">
        <f t="shared" si="14"/>
        <v>0.065</v>
      </c>
      <c r="N72" s="25">
        <f t="shared" si="15"/>
        <v>0.002</v>
      </c>
      <c r="O72" s="25"/>
      <c r="P72" s="25">
        <f>'Predicted Series Sadj'!D71-7</f>
        <v>7.25085886</v>
      </c>
      <c r="Q72" s="25">
        <f t="shared" si="11"/>
        <v>14.25085886</v>
      </c>
      <c r="R72" s="20">
        <v>4.5</v>
      </c>
      <c r="S72">
        <v>6.7</v>
      </c>
      <c r="T72">
        <v>6.5</v>
      </c>
      <c r="U72">
        <f t="shared" si="8"/>
        <v>0.2</v>
      </c>
      <c r="V72">
        <v>14.27430907</v>
      </c>
      <c r="W72">
        <v>14.03746526</v>
      </c>
      <c r="X72">
        <v>7.07937199</v>
      </c>
      <c r="Y72">
        <v>6.07752837</v>
      </c>
      <c r="Z72">
        <v>14.18553468</v>
      </c>
      <c r="AA72">
        <v>13.88655896</v>
      </c>
      <c r="AB72">
        <v>6.60263512</v>
      </c>
      <c r="AC72">
        <v>6.42545359</v>
      </c>
      <c r="AD72" s="26">
        <f t="shared" si="16"/>
        <v>0</v>
      </c>
      <c r="AF72" s="7">
        <f t="shared" si="17"/>
        <v>13.2</v>
      </c>
    </row>
    <row r="73" spans="1:32">
      <c r="A73">
        <v>20073</v>
      </c>
      <c r="B73">
        <v>2007</v>
      </c>
      <c r="D73" s="21">
        <v>5.1</v>
      </c>
      <c r="E73" s="21">
        <v>5.5</v>
      </c>
      <c r="F73" s="21">
        <v>1.3</v>
      </c>
      <c r="G73" s="21">
        <v>1.2</v>
      </c>
      <c r="H73" s="21">
        <v>6.4</v>
      </c>
      <c r="I73" s="21">
        <v>6.7</v>
      </c>
      <c r="J73" s="24">
        <f t="shared" si="12"/>
        <v>-0.3</v>
      </c>
      <c r="L73" s="25">
        <f t="shared" si="13"/>
        <v>0.064</v>
      </c>
      <c r="M73" s="25">
        <f t="shared" si="14"/>
        <v>0.067</v>
      </c>
      <c r="N73" s="25">
        <f t="shared" si="15"/>
        <v>-0.003</v>
      </c>
      <c r="O73" s="25"/>
      <c r="P73" s="25">
        <f>'Predicted Series Sadj'!D72-7</f>
        <v>7.02741176</v>
      </c>
      <c r="Q73" s="25">
        <f t="shared" si="11"/>
        <v>14.02741176</v>
      </c>
      <c r="R73" s="20">
        <v>4.7</v>
      </c>
      <c r="S73">
        <v>6.4</v>
      </c>
      <c r="T73">
        <v>6.7</v>
      </c>
      <c r="U73">
        <f t="shared" si="8"/>
        <v>-0.3</v>
      </c>
      <c r="V73">
        <v>14.02832204</v>
      </c>
      <c r="W73">
        <v>14.02223711</v>
      </c>
      <c r="X73">
        <v>7.02514653</v>
      </c>
      <c r="Y73">
        <v>6.03088856</v>
      </c>
      <c r="Z73">
        <v>13.98589205</v>
      </c>
      <c r="AA73">
        <v>14.02523553</v>
      </c>
      <c r="AB73">
        <v>6.62136567</v>
      </c>
      <c r="AC73">
        <v>6.52647732</v>
      </c>
      <c r="AD73" s="26">
        <f t="shared" si="16"/>
        <v>0.2</v>
      </c>
      <c r="AF73" s="7">
        <f t="shared" si="17"/>
        <v>13.1</v>
      </c>
    </row>
    <row r="74" spans="1:32">
      <c r="A74">
        <v>20074</v>
      </c>
      <c r="B74">
        <v>2007</v>
      </c>
      <c r="D74" s="21">
        <v>5.4</v>
      </c>
      <c r="E74" s="21">
        <v>5.3</v>
      </c>
      <c r="F74" s="21">
        <v>1.3</v>
      </c>
      <c r="G74" s="21">
        <v>1.2</v>
      </c>
      <c r="H74" s="21">
        <v>6.7</v>
      </c>
      <c r="I74" s="21">
        <v>6.5</v>
      </c>
      <c r="J74" s="24">
        <f t="shared" si="12"/>
        <v>0.2</v>
      </c>
      <c r="L74" s="25">
        <f t="shared" si="13"/>
        <v>0.067</v>
      </c>
      <c r="M74" s="25">
        <f t="shared" si="14"/>
        <v>0.065</v>
      </c>
      <c r="N74" s="25">
        <f t="shared" si="15"/>
        <v>0.002</v>
      </c>
      <c r="O74" s="25"/>
      <c r="P74" s="25">
        <f>'Predicted Series Sadj'!D73-7</f>
        <v>7.27393443</v>
      </c>
      <c r="Q74" s="25">
        <f t="shared" si="11"/>
        <v>14.27393443</v>
      </c>
      <c r="R74" s="20">
        <v>4.8</v>
      </c>
      <c r="S74">
        <v>6.7</v>
      </c>
      <c r="T74">
        <v>6.5</v>
      </c>
      <c r="U74">
        <f t="shared" si="8"/>
        <v>0.2</v>
      </c>
      <c r="V74">
        <v>14.34000656</v>
      </c>
      <c r="W74">
        <v>14.02973943</v>
      </c>
      <c r="X74">
        <v>6.89408526</v>
      </c>
      <c r="Y74">
        <v>6.29714605</v>
      </c>
      <c r="Z74">
        <v>14.08152016</v>
      </c>
      <c r="AA74">
        <v>13.97910849</v>
      </c>
      <c r="AB74">
        <v>6.57782435</v>
      </c>
      <c r="AC74">
        <v>6.51242362</v>
      </c>
      <c r="AD74" s="26">
        <f t="shared" si="16"/>
        <v>0.0999999999999996</v>
      </c>
      <c r="AF74" s="7">
        <f t="shared" si="17"/>
        <v>13.2</v>
      </c>
    </row>
    <row r="75" spans="1:32">
      <c r="A75">
        <v>20081</v>
      </c>
      <c r="B75">
        <v>2008</v>
      </c>
      <c r="C75">
        <v>100</v>
      </c>
      <c r="D75" s="21">
        <v>5.1</v>
      </c>
      <c r="E75" s="21">
        <v>5.4</v>
      </c>
      <c r="F75" s="21">
        <v>1.2</v>
      </c>
      <c r="G75" s="21">
        <v>1.2</v>
      </c>
      <c r="H75" s="21">
        <v>6.3</v>
      </c>
      <c r="I75" s="21">
        <v>6.6</v>
      </c>
      <c r="J75" s="24">
        <f t="shared" si="12"/>
        <v>-0.3</v>
      </c>
      <c r="L75" s="25">
        <f t="shared" si="13"/>
        <v>0.063</v>
      </c>
      <c r="M75" s="25">
        <f t="shared" si="14"/>
        <v>0.066</v>
      </c>
      <c r="N75" s="25">
        <f t="shared" si="15"/>
        <v>-0.003</v>
      </c>
      <c r="O75" s="25"/>
      <c r="P75" s="25">
        <f>'Predicted Series Sadj'!D74-7</f>
        <v>6.54779586</v>
      </c>
      <c r="Q75" s="25">
        <f t="shared" si="11"/>
        <v>13.54779586</v>
      </c>
      <c r="R75" s="20">
        <v>5</v>
      </c>
      <c r="S75">
        <v>6.3</v>
      </c>
      <c r="T75">
        <v>6.5</v>
      </c>
      <c r="U75">
        <f t="shared" si="8"/>
        <v>-0.2</v>
      </c>
      <c r="V75">
        <v>13.4149811</v>
      </c>
      <c r="W75">
        <v>13.52091037</v>
      </c>
      <c r="X75">
        <v>6.69736675</v>
      </c>
      <c r="Y75">
        <v>6.12515448</v>
      </c>
      <c r="Z75">
        <v>13.84064058</v>
      </c>
      <c r="AA75">
        <v>13.93719758</v>
      </c>
      <c r="AB75">
        <v>6.57096734</v>
      </c>
      <c r="AC75">
        <v>6.50878069</v>
      </c>
      <c r="AD75" s="26">
        <f t="shared" si="16"/>
        <v>0.2</v>
      </c>
      <c r="AF75" s="7">
        <f t="shared" si="17"/>
        <v>12.9</v>
      </c>
    </row>
    <row r="76" spans="1:32">
      <c r="A76">
        <v>20082</v>
      </c>
      <c r="B76">
        <v>2008</v>
      </c>
      <c r="C76">
        <v>100</v>
      </c>
      <c r="D76" s="21">
        <v>5.1</v>
      </c>
      <c r="E76" s="21">
        <v>5.6</v>
      </c>
      <c r="F76" s="21">
        <v>1.2</v>
      </c>
      <c r="G76" s="21">
        <v>1.3</v>
      </c>
      <c r="H76" s="21">
        <v>6.3</v>
      </c>
      <c r="I76" s="21">
        <v>6.9</v>
      </c>
      <c r="J76" s="24">
        <f t="shared" si="12"/>
        <v>-0.600000000000001</v>
      </c>
      <c r="L76" s="25">
        <f t="shared" si="13"/>
        <v>0.063</v>
      </c>
      <c r="M76" s="25">
        <f t="shared" si="14"/>
        <v>0.069</v>
      </c>
      <c r="N76" s="25">
        <f t="shared" si="15"/>
        <v>-0.00600000000000001</v>
      </c>
      <c r="O76" s="25"/>
      <c r="P76" s="25">
        <f>'Predicted Series Sadj'!D75-7</f>
        <v>6.57936232</v>
      </c>
      <c r="Q76" s="25">
        <f t="shared" si="11"/>
        <v>13.57936232</v>
      </c>
      <c r="R76" s="20">
        <v>5.3</v>
      </c>
      <c r="S76">
        <v>6.3</v>
      </c>
      <c r="T76">
        <v>6.9</v>
      </c>
      <c r="U76">
        <f t="shared" si="8"/>
        <v>-0.600000000000001</v>
      </c>
      <c r="V76">
        <v>13.63764158</v>
      </c>
      <c r="W76">
        <v>14.07740827</v>
      </c>
      <c r="X76">
        <v>6.80495004</v>
      </c>
      <c r="Y76">
        <v>6.48128471</v>
      </c>
      <c r="Z76">
        <v>13.75979791</v>
      </c>
      <c r="AA76">
        <v>13.98118835</v>
      </c>
      <c r="AB76">
        <v>6.61063642</v>
      </c>
      <c r="AC76">
        <v>6.50460105</v>
      </c>
      <c r="AD76" s="26">
        <f t="shared" si="16"/>
        <v>0.3</v>
      </c>
      <c r="AF76" s="7">
        <f t="shared" si="17"/>
        <v>13.2</v>
      </c>
    </row>
    <row r="77" spans="1:32">
      <c r="A77">
        <v>20083</v>
      </c>
      <c r="B77">
        <v>2008</v>
      </c>
      <c r="C77">
        <v>100</v>
      </c>
      <c r="D77" s="21">
        <v>4.9</v>
      </c>
      <c r="E77" s="21">
        <v>5.7</v>
      </c>
      <c r="F77" s="21">
        <v>1.2</v>
      </c>
      <c r="G77" s="21">
        <v>1.2</v>
      </c>
      <c r="H77" s="21">
        <v>6.1</v>
      </c>
      <c r="I77" s="21">
        <v>6.9</v>
      </c>
      <c r="J77" s="24">
        <f t="shared" si="12"/>
        <v>-0.800000000000001</v>
      </c>
      <c r="L77" s="25">
        <f t="shared" si="13"/>
        <v>0.061</v>
      </c>
      <c r="M77" s="25">
        <f t="shared" si="14"/>
        <v>0.069</v>
      </c>
      <c r="N77" s="25">
        <f t="shared" si="15"/>
        <v>-0.00800000000000001</v>
      </c>
      <c r="O77" s="25"/>
      <c r="P77" s="25">
        <f>'Predicted Series Sadj'!D76-7</f>
        <v>5.83124506</v>
      </c>
      <c r="Q77" s="25">
        <f t="shared" si="11"/>
        <v>12.83124506</v>
      </c>
      <c r="R77" s="20">
        <v>6</v>
      </c>
      <c r="S77">
        <v>6.1</v>
      </c>
      <c r="T77">
        <v>6.9</v>
      </c>
      <c r="U77">
        <f t="shared" si="8"/>
        <v>-0.800000000000001</v>
      </c>
      <c r="V77">
        <v>12.82013249</v>
      </c>
      <c r="W77">
        <v>13.53253417</v>
      </c>
      <c r="X77">
        <v>6.00510849</v>
      </c>
      <c r="Y77">
        <v>6.72248408</v>
      </c>
      <c r="Z77">
        <v>13.57936713</v>
      </c>
      <c r="AA77">
        <v>14.31084315</v>
      </c>
      <c r="AB77">
        <v>6.68996219</v>
      </c>
      <c r="AC77">
        <v>6.71978439</v>
      </c>
      <c r="AD77" s="26">
        <f t="shared" si="16"/>
        <v>0.7</v>
      </c>
      <c r="AF77" s="7">
        <f t="shared" si="17"/>
        <v>13</v>
      </c>
    </row>
    <row r="78" spans="1:32">
      <c r="A78">
        <v>20084</v>
      </c>
      <c r="B78">
        <v>2008</v>
      </c>
      <c r="C78">
        <v>100</v>
      </c>
      <c r="D78" s="21">
        <v>4.8</v>
      </c>
      <c r="E78" s="21">
        <v>6.3</v>
      </c>
      <c r="F78" s="21">
        <v>1.2</v>
      </c>
      <c r="G78" s="21">
        <v>1.3</v>
      </c>
      <c r="H78" s="21">
        <v>6</v>
      </c>
      <c r="I78" s="21">
        <v>7.6</v>
      </c>
      <c r="J78" s="24">
        <f t="shared" si="12"/>
        <v>-1.6</v>
      </c>
      <c r="L78" s="25">
        <f t="shared" si="13"/>
        <v>0.06</v>
      </c>
      <c r="M78" s="25">
        <f t="shared" si="14"/>
        <v>0.076</v>
      </c>
      <c r="N78" s="25">
        <f t="shared" si="15"/>
        <v>-0.016</v>
      </c>
      <c r="O78" s="25"/>
      <c r="P78" s="25">
        <f>'Predicted Series Sadj'!D77-7</f>
        <v>4.95476794</v>
      </c>
      <c r="Q78" s="25">
        <f t="shared" si="11"/>
        <v>11.95476794</v>
      </c>
      <c r="R78" s="20">
        <v>6.9</v>
      </c>
      <c r="S78">
        <v>6</v>
      </c>
      <c r="T78">
        <v>7.6</v>
      </c>
      <c r="U78">
        <f t="shared" ref="U78:U84" si="18">+S78-T78</f>
        <v>-1.6</v>
      </c>
      <c r="V78">
        <v>12.03677521</v>
      </c>
      <c r="W78">
        <v>13.82451273</v>
      </c>
      <c r="X78">
        <v>5.41857343</v>
      </c>
      <c r="Y78">
        <v>7.44515477</v>
      </c>
      <c r="Z78">
        <v>13.27774204</v>
      </c>
      <c r="AA78">
        <v>15.07949481</v>
      </c>
      <c r="AB78">
        <v>6.86295719</v>
      </c>
      <c r="AC78">
        <v>7.24362232</v>
      </c>
      <c r="AD78" s="26">
        <f t="shared" si="16"/>
        <v>0.9</v>
      </c>
      <c r="AF78" s="7">
        <f t="shared" si="17"/>
        <v>13.6</v>
      </c>
    </row>
    <row r="79" spans="1:32">
      <c r="A79">
        <v>20091</v>
      </c>
      <c r="B79">
        <v>2009</v>
      </c>
      <c r="C79">
        <v>100</v>
      </c>
      <c r="D79" s="21">
        <v>4.3</v>
      </c>
      <c r="E79" s="21">
        <v>6.5</v>
      </c>
      <c r="F79" s="21">
        <v>1.1</v>
      </c>
      <c r="G79" s="21">
        <v>1.3</v>
      </c>
      <c r="H79" s="21">
        <v>5.4</v>
      </c>
      <c r="I79" s="21">
        <v>7.8</v>
      </c>
      <c r="J79" s="24">
        <f t="shared" si="12"/>
        <v>-2.4</v>
      </c>
      <c r="L79" s="25">
        <f t="shared" si="13"/>
        <v>0.054</v>
      </c>
      <c r="M79" s="25">
        <f t="shared" ref="M79:N83" si="19">I79/100</f>
        <v>0.078</v>
      </c>
      <c r="N79" s="25">
        <f t="shared" si="19"/>
        <v>-0.024</v>
      </c>
      <c r="P79" s="25">
        <f>'Predicted Series Sadj'!D78-7</f>
        <v>4.2060858</v>
      </c>
      <c r="Q79" s="25">
        <f t="shared" si="11"/>
        <v>11.2060858</v>
      </c>
      <c r="R79" s="20">
        <v>8.3</v>
      </c>
      <c r="S79">
        <v>5.4</v>
      </c>
      <c r="T79">
        <v>7.8</v>
      </c>
      <c r="U79">
        <f t="shared" si="18"/>
        <v>-2.4</v>
      </c>
      <c r="V79">
        <v>11.03954007</v>
      </c>
      <c r="W79">
        <v>13.62856449</v>
      </c>
      <c r="X79">
        <v>4.78856134</v>
      </c>
      <c r="Y79">
        <v>7.99818901</v>
      </c>
      <c r="Z79">
        <v>12.82196204</v>
      </c>
      <c r="AA79">
        <v>15.21093586</v>
      </c>
      <c r="AB79">
        <v>6.94982832</v>
      </c>
      <c r="AC79">
        <v>7.29872356</v>
      </c>
      <c r="AD79" s="26">
        <f t="shared" si="16"/>
        <v>1.4</v>
      </c>
      <c r="AF79" s="7">
        <f t="shared" si="17"/>
        <v>13.2</v>
      </c>
    </row>
    <row r="80" spans="1:32">
      <c r="A80">
        <v>20092</v>
      </c>
      <c r="B80">
        <v>2009</v>
      </c>
      <c r="C80">
        <v>100</v>
      </c>
      <c r="D80" s="21">
        <v>4.7</v>
      </c>
      <c r="E80" s="21">
        <v>6.2</v>
      </c>
      <c r="F80" s="21">
        <v>1.2</v>
      </c>
      <c r="G80" s="21">
        <v>1.3</v>
      </c>
      <c r="H80" s="21">
        <v>5.9</v>
      </c>
      <c r="I80" s="21">
        <v>7.5</v>
      </c>
      <c r="J80" s="24">
        <f t="shared" si="12"/>
        <v>-1.6</v>
      </c>
      <c r="L80" s="25">
        <f t="shared" si="13"/>
        <v>0.059</v>
      </c>
      <c r="M80" s="25">
        <f t="shared" si="19"/>
        <v>0.075</v>
      </c>
      <c r="N80" s="25">
        <f t="shared" si="19"/>
        <v>-0.016</v>
      </c>
      <c r="P80" s="25">
        <f>'Predicted Series Sadj'!D79-7</f>
        <v>4.22314847</v>
      </c>
      <c r="Q80" s="25">
        <f t="shared" si="11"/>
        <v>11.22314847</v>
      </c>
      <c r="R80" s="20">
        <v>9.3</v>
      </c>
      <c r="S80">
        <v>5.9</v>
      </c>
      <c r="T80">
        <v>7.5</v>
      </c>
      <c r="U80">
        <f t="shared" si="18"/>
        <v>-1.6</v>
      </c>
      <c r="V80">
        <v>11.28291068</v>
      </c>
      <c r="W80">
        <v>12.97846886</v>
      </c>
      <c r="X80">
        <v>4.48753951</v>
      </c>
      <c r="Y80">
        <v>7.87558321</v>
      </c>
      <c r="Z80">
        <v>13.2578722</v>
      </c>
      <c r="AA80">
        <v>15.10724453</v>
      </c>
      <c r="AB80">
        <v>6.77104482</v>
      </c>
      <c r="AC80">
        <v>7.42019732</v>
      </c>
      <c r="AD80" s="26">
        <f t="shared" si="16"/>
        <v>1</v>
      </c>
      <c r="AF80" s="7">
        <f t="shared" si="17"/>
        <v>13.4</v>
      </c>
    </row>
    <row r="81" spans="1:32">
      <c r="A81">
        <v>20093</v>
      </c>
      <c r="B81">
        <v>2009</v>
      </c>
      <c r="D81" s="21">
        <v>4.8</v>
      </c>
      <c r="E81" s="21">
        <v>5.5</v>
      </c>
      <c r="F81" s="21">
        <v>1.1</v>
      </c>
      <c r="G81" s="21">
        <v>1.3</v>
      </c>
      <c r="H81" s="21">
        <v>5.9</v>
      </c>
      <c r="I81" s="21">
        <v>6.8</v>
      </c>
      <c r="J81" s="24">
        <f t="shared" si="12"/>
        <v>-0.899999999999999</v>
      </c>
      <c r="L81" s="25">
        <f t="shared" si="13"/>
        <v>0.059</v>
      </c>
      <c r="M81" s="25">
        <f t="shared" si="19"/>
        <v>0.068</v>
      </c>
      <c r="N81" s="25">
        <f t="shared" si="19"/>
        <v>-0.00899999999999999</v>
      </c>
      <c r="P81" s="25">
        <f>'Predicted Series Sadj'!D80-7</f>
        <v>4.40186432</v>
      </c>
      <c r="Q81" s="25">
        <f t="shared" si="11"/>
        <v>11.40186432</v>
      </c>
      <c r="R81" s="20">
        <v>9.6</v>
      </c>
      <c r="S81">
        <v>5.9</v>
      </c>
      <c r="T81">
        <v>6.8</v>
      </c>
      <c r="U81">
        <f t="shared" si="18"/>
        <v>-0.899999999999999</v>
      </c>
      <c r="V81">
        <v>11.56932848</v>
      </c>
      <c r="W81">
        <v>12.55788471</v>
      </c>
      <c r="X81">
        <v>4.28006432</v>
      </c>
      <c r="Y81">
        <v>7.7306444</v>
      </c>
      <c r="Z81">
        <v>13.56325116</v>
      </c>
      <c r="AA81">
        <v>14.49961115</v>
      </c>
      <c r="AB81">
        <v>6.6092483</v>
      </c>
      <c r="AC81">
        <v>6.98970685</v>
      </c>
      <c r="AD81" s="26">
        <f t="shared" si="16"/>
        <v>0.299999999999999</v>
      </c>
      <c r="AF81" s="7">
        <f t="shared" si="17"/>
        <v>12.7</v>
      </c>
    </row>
    <row r="82" spans="1:32">
      <c r="A82">
        <v>20094</v>
      </c>
      <c r="B82">
        <v>2009</v>
      </c>
      <c r="D82" s="21">
        <v>5</v>
      </c>
      <c r="E82" s="21">
        <v>5.3</v>
      </c>
      <c r="F82" s="21">
        <v>1.3</v>
      </c>
      <c r="G82" s="21">
        <v>1.2</v>
      </c>
      <c r="H82" s="21">
        <v>6.3</v>
      </c>
      <c r="I82" s="21">
        <v>6.5</v>
      </c>
      <c r="J82" s="24">
        <f t="shared" si="12"/>
        <v>-0.2</v>
      </c>
      <c r="L82" s="25">
        <f t="shared" si="13"/>
        <v>0.063</v>
      </c>
      <c r="M82" s="25">
        <f t="shared" si="19"/>
        <v>0.065</v>
      </c>
      <c r="N82" s="25">
        <f t="shared" si="19"/>
        <v>-0.002</v>
      </c>
      <c r="P82" s="25">
        <f>'Predicted Series Sadj'!D81-7</f>
        <v>4.677559</v>
      </c>
      <c r="Q82" s="25">
        <f t="shared" si="11"/>
        <v>11.677559</v>
      </c>
      <c r="R82" s="20">
        <v>9.9</v>
      </c>
      <c r="S82">
        <v>6.3</v>
      </c>
      <c r="T82">
        <v>6.5</v>
      </c>
      <c r="U82">
        <f t="shared" si="18"/>
        <v>-0.2</v>
      </c>
      <c r="V82">
        <v>11.97280674</v>
      </c>
      <c r="W82">
        <v>12.34487512</v>
      </c>
      <c r="X82">
        <v>4.40958844</v>
      </c>
      <c r="Y82">
        <v>7.01278314</v>
      </c>
      <c r="Z82">
        <v>13.67140686</v>
      </c>
      <c r="AA82">
        <v>14.07110787</v>
      </c>
      <c r="AB82">
        <v>6.43619061</v>
      </c>
      <c r="AC82">
        <v>6.73480954</v>
      </c>
      <c r="AD82" s="26">
        <f t="shared" si="16"/>
        <v>0.300000000000001</v>
      </c>
      <c r="AF82" s="7">
        <f t="shared" si="17"/>
        <v>12.8</v>
      </c>
    </row>
    <row r="83" spans="1:32">
      <c r="A83">
        <v>20101</v>
      </c>
      <c r="B83">
        <v>2010</v>
      </c>
      <c r="D83" s="21">
        <v>4.8</v>
      </c>
      <c r="E83" s="21">
        <v>5</v>
      </c>
      <c r="F83" s="21">
        <v>1.1</v>
      </c>
      <c r="G83" s="21">
        <v>1.1</v>
      </c>
      <c r="H83" s="21">
        <v>5.9</v>
      </c>
      <c r="I83" s="21">
        <v>6.1</v>
      </c>
      <c r="J83" s="24">
        <f t="shared" si="12"/>
        <v>-0.199999999999999</v>
      </c>
      <c r="L83" s="25">
        <f t="shared" si="13"/>
        <v>0.059</v>
      </c>
      <c r="M83" s="25">
        <f t="shared" si="19"/>
        <v>0.061</v>
      </c>
      <c r="N83" s="25">
        <f t="shared" si="19"/>
        <v>-0.00199999999999999</v>
      </c>
      <c r="P83" s="25">
        <f>'Predicted Series Sadj'!D82-7</f>
        <v>5.0649561</v>
      </c>
      <c r="Q83" s="25">
        <f t="shared" si="11"/>
        <v>12.0649561</v>
      </c>
      <c r="R83" s="20">
        <v>9.8</v>
      </c>
      <c r="S83">
        <v>5.9</v>
      </c>
      <c r="T83">
        <v>6.1</v>
      </c>
      <c r="U83">
        <f t="shared" si="18"/>
        <v>-0.199999999999999</v>
      </c>
      <c r="V83">
        <v>12.83388037</v>
      </c>
      <c r="W83">
        <v>12.75747067</v>
      </c>
      <c r="X83">
        <v>4.85572766</v>
      </c>
      <c r="Y83">
        <v>6.96042914</v>
      </c>
      <c r="Z83">
        <v>14.19752968</v>
      </c>
      <c r="AA83">
        <v>14.11518118</v>
      </c>
      <c r="AB83">
        <v>6.34647471</v>
      </c>
      <c r="AC83">
        <v>6.89810876</v>
      </c>
      <c r="AD83" s="26">
        <f t="shared" si="16"/>
        <v>-0.0999999999999996</v>
      </c>
      <c r="AF83" s="7">
        <f t="shared" si="17"/>
        <v>12</v>
      </c>
    </row>
    <row r="84" spans="1:32">
      <c r="A84">
        <v>20102</v>
      </c>
      <c r="B84">
        <v>2010</v>
      </c>
      <c r="D84" s="21">
        <v>5.4</v>
      </c>
      <c r="E84" s="21">
        <v>4.8</v>
      </c>
      <c r="F84" s="21">
        <v>1.2</v>
      </c>
      <c r="G84" s="21">
        <v>1.1</v>
      </c>
      <c r="H84" s="21">
        <v>6.6</v>
      </c>
      <c r="I84" s="21">
        <v>5.9</v>
      </c>
      <c r="J84" s="24">
        <f t="shared" si="12"/>
        <v>0.699999999999999</v>
      </c>
      <c r="L84" s="25">
        <f t="shared" si="13"/>
        <v>0.066</v>
      </c>
      <c r="M84" s="25">
        <f t="shared" ref="M84:N92" si="20">I84/100</f>
        <v>0.059</v>
      </c>
      <c r="N84" s="25">
        <f t="shared" si="20"/>
        <v>0.00699999999999999</v>
      </c>
      <c r="P84" s="25">
        <f>'Predicted Series Sadj'!D83-7</f>
        <v>5.52478095</v>
      </c>
      <c r="Q84" s="25">
        <f t="shared" si="11"/>
        <v>12.52478095</v>
      </c>
      <c r="R84" s="20">
        <v>9.7</v>
      </c>
      <c r="S84">
        <v>6.6</v>
      </c>
      <c r="T84">
        <v>5.9</v>
      </c>
      <c r="U84">
        <f t="shared" si="18"/>
        <v>0.699999999999999</v>
      </c>
      <c r="AD84" s="26">
        <f t="shared" si="16"/>
        <v>-0.100000000000001</v>
      </c>
      <c r="AF84" s="7">
        <f t="shared" si="17"/>
        <v>12.5</v>
      </c>
    </row>
    <row r="85" spans="1:32">
      <c r="A85">
        <v>20103</v>
      </c>
      <c r="B85">
        <v>2010</v>
      </c>
      <c r="D85" s="21">
        <v>5.1</v>
      </c>
      <c r="E85" s="21">
        <v>4.9</v>
      </c>
      <c r="F85" s="21">
        <v>1.2</v>
      </c>
      <c r="G85" s="21">
        <v>1.2</v>
      </c>
      <c r="H85" s="21">
        <v>6.3</v>
      </c>
      <c r="I85" s="21">
        <v>6.1</v>
      </c>
      <c r="J85" s="24">
        <f t="shared" si="12"/>
        <v>0.2</v>
      </c>
      <c r="L85" s="25">
        <f t="shared" si="13"/>
        <v>0.063</v>
      </c>
      <c r="M85" s="25">
        <f t="shared" si="20"/>
        <v>0.061</v>
      </c>
      <c r="N85" s="25">
        <f t="shared" si="20"/>
        <v>0.002</v>
      </c>
      <c r="P85" s="25">
        <f>'Predicted Series Sadj'!D84-7</f>
        <v>5.175567773</v>
      </c>
      <c r="Q85" s="25">
        <f t="shared" si="11"/>
        <v>12.175567773</v>
      </c>
      <c r="R85" s="20">
        <v>9.5</v>
      </c>
      <c r="S85" s="31">
        <v>6.3</v>
      </c>
      <c r="T85" s="31">
        <v>6.1</v>
      </c>
      <c r="U85" s="33">
        <f t="shared" ref="U85:U96" si="21">S85-T85</f>
        <v>0.2</v>
      </c>
      <c r="AD85" s="26">
        <f t="shared" si="16"/>
        <v>-0.199999999999999</v>
      </c>
      <c r="AF85" s="7">
        <f t="shared" si="17"/>
        <v>12.4</v>
      </c>
    </row>
    <row r="86" spans="1:32">
      <c r="A86">
        <v>20104</v>
      </c>
      <c r="B86">
        <v>2010</v>
      </c>
      <c r="D86" s="21">
        <v>5.3</v>
      </c>
      <c r="E86" s="21">
        <v>4.9</v>
      </c>
      <c r="F86" s="21">
        <v>1.3</v>
      </c>
      <c r="G86" s="21">
        <v>1.1</v>
      </c>
      <c r="H86" s="21">
        <v>6.6</v>
      </c>
      <c r="I86" s="21">
        <v>6</v>
      </c>
      <c r="J86" s="24">
        <f t="shared" si="12"/>
        <v>0.6</v>
      </c>
      <c r="L86" s="25">
        <f t="shared" si="13"/>
        <v>0.066</v>
      </c>
      <c r="M86" s="25">
        <f t="shared" si="20"/>
        <v>0.06</v>
      </c>
      <c r="N86" s="25">
        <f t="shared" si="20"/>
        <v>0.006</v>
      </c>
      <c r="P86" s="25">
        <f>'Predicted Series Sadj'!D85-7</f>
        <v>5.469803244</v>
      </c>
      <c r="Q86" s="25">
        <f t="shared" si="11"/>
        <v>12.469803244</v>
      </c>
      <c r="R86" s="20">
        <v>9.5</v>
      </c>
      <c r="S86" s="31">
        <v>6.6</v>
      </c>
      <c r="T86" s="31">
        <v>6</v>
      </c>
      <c r="U86" s="33">
        <f t="shared" si="21"/>
        <v>0.6</v>
      </c>
      <c r="AD86" s="26">
        <f t="shared" si="16"/>
        <v>0</v>
      </c>
      <c r="AF86" s="7">
        <f t="shared" si="17"/>
        <v>12.6</v>
      </c>
    </row>
    <row r="87" spans="1:32">
      <c r="A87">
        <v>20111</v>
      </c>
      <c r="B87">
        <v>2011</v>
      </c>
      <c r="D87" s="27">
        <v>4.9</v>
      </c>
      <c r="E87" s="27">
        <v>4.7</v>
      </c>
      <c r="F87" s="27">
        <v>1.1</v>
      </c>
      <c r="G87" s="27">
        <v>1.1</v>
      </c>
      <c r="H87" s="29">
        <v>6</v>
      </c>
      <c r="I87" s="29">
        <v>5.8</v>
      </c>
      <c r="J87" s="24">
        <f t="shared" si="12"/>
        <v>0.2</v>
      </c>
      <c r="L87" s="25">
        <f t="shared" si="13"/>
        <v>0.06</v>
      </c>
      <c r="M87" s="25">
        <f t="shared" si="20"/>
        <v>0.058</v>
      </c>
      <c r="N87" s="25">
        <f t="shared" si="20"/>
        <v>0.002</v>
      </c>
      <c r="P87" s="25">
        <f>'Predicted Series Sadj'!D86-7</f>
        <v>4.859526743</v>
      </c>
      <c r="Q87" s="25">
        <f t="shared" si="11"/>
        <v>11.859526743</v>
      </c>
      <c r="R87" s="32">
        <v>9</v>
      </c>
      <c r="S87">
        <v>6</v>
      </c>
      <c r="T87">
        <v>5.8</v>
      </c>
      <c r="U87" s="33">
        <f t="shared" si="21"/>
        <v>0.2</v>
      </c>
      <c r="AD87" s="26">
        <f t="shared" si="16"/>
        <v>-0.5</v>
      </c>
      <c r="AF87" s="7">
        <f t="shared" si="17"/>
        <v>11.8</v>
      </c>
    </row>
    <row r="88" spans="1:32">
      <c r="A88">
        <v>20112</v>
      </c>
      <c r="B88">
        <v>2011</v>
      </c>
      <c r="D88" s="27">
        <v>5.3</v>
      </c>
      <c r="E88" s="27">
        <v>4.8</v>
      </c>
      <c r="F88" s="27">
        <v>1.2</v>
      </c>
      <c r="G88" s="27">
        <v>1.1</v>
      </c>
      <c r="H88" s="29">
        <v>6.5</v>
      </c>
      <c r="I88" s="29">
        <v>5.9</v>
      </c>
      <c r="J88" s="30">
        <f t="shared" si="12"/>
        <v>0.6</v>
      </c>
      <c r="L88" s="25">
        <f t="shared" si="13"/>
        <v>0.065</v>
      </c>
      <c r="M88" s="25">
        <f t="shared" si="20"/>
        <v>0.059</v>
      </c>
      <c r="N88" s="25">
        <f t="shared" si="20"/>
        <v>0.006</v>
      </c>
      <c r="P88" s="25">
        <f>'Predicted Series Sadj'!D87-7</f>
        <v>5.547590644</v>
      </c>
      <c r="Q88" s="25">
        <f t="shared" si="11"/>
        <v>12.547590644</v>
      </c>
      <c r="R88" s="32">
        <v>9.1</v>
      </c>
      <c r="S88">
        <v>6.5</v>
      </c>
      <c r="T88">
        <v>5.9</v>
      </c>
      <c r="U88" s="33">
        <f t="shared" si="21"/>
        <v>0.6</v>
      </c>
      <c r="AD88" s="26">
        <f t="shared" si="16"/>
        <v>0.0999999999999996</v>
      </c>
      <c r="AF88" s="7">
        <f t="shared" si="17"/>
        <v>12.4</v>
      </c>
    </row>
    <row r="89" spans="1:32">
      <c r="A89">
        <v>20113</v>
      </c>
      <c r="B89">
        <v>2011</v>
      </c>
      <c r="D89" s="27">
        <v>5.4</v>
      </c>
      <c r="E89" s="27">
        <v>4.8</v>
      </c>
      <c r="F89" s="27">
        <v>1.3</v>
      </c>
      <c r="G89" s="27">
        <v>1.1</v>
      </c>
      <c r="H89" s="29">
        <v>6.7</v>
      </c>
      <c r="I89" s="29">
        <v>5.9</v>
      </c>
      <c r="J89" s="30">
        <f t="shared" si="12"/>
        <v>0.8</v>
      </c>
      <c r="L89" s="25">
        <f t="shared" si="13"/>
        <v>0.067</v>
      </c>
      <c r="M89" s="25">
        <f t="shared" si="20"/>
        <v>0.059</v>
      </c>
      <c r="N89" s="25">
        <f t="shared" si="20"/>
        <v>0.008</v>
      </c>
      <c r="P89" s="25">
        <f>'Predicted Series Sadj'!D88-7</f>
        <v>5.793165487</v>
      </c>
      <c r="Q89" s="25">
        <f t="shared" si="11"/>
        <v>12.793165487</v>
      </c>
      <c r="R89" s="32">
        <v>9</v>
      </c>
      <c r="S89">
        <v>6.7</v>
      </c>
      <c r="T89">
        <v>5.9</v>
      </c>
      <c r="U89" s="33">
        <f t="shared" si="21"/>
        <v>0.8</v>
      </c>
      <c r="AD89" s="26">
        <f t="shared" si="16"/>
        <v>-0.0999999999999996</v>
      </c>
      <c r="AF89" s="7">
        <f t="shared" si="17"/>
        <v>12.6</v>
      </c>
    </row>
    <row r="90" spans="1:32">
      <c r="A90">
        <v>20114</v>
      </c>
      <c r="B90">
        <v>2011</v>
      </c>
      <c r="D90" s="27">
        <v>5.1</v>
      </c>
      <c r="E90" s="27">
        <v>4.8</v>
      </c>
      <c r="F90" s="27">
        <v>1.2</v>
      </c>
      <c r="G90" s="27">
        <v>1.2</v>
      </c>
      <c r="H90" s="29">
        <v>6.3</v>
      </c>
      <c r="I90" s="29">
        <v>6</v>
      </c>
      <c r="J90" s="30">
        <f t="shared" si="12"/>
        <v>0.3</v>
      </c>
      <c r="L90" s="25">
        <f t="shared" si="13"/>
        <v>0.063</v>
      </c>
      <c r="M90" s="25">
        <f t="shared" si="20"/>
        <v>0.06</v>
      </c>
      <c r="N90" s="25">
        <f t="shared" si="20"/>
        <v>0.003</v>
      </c>
      <c r="P90" s="25">
        <f>'Predicted Series Sadj'!D89-7</f>
        <v>5.421926197</v>
      </c>
      <c r="Q90" s="25">
        <f t="shared" si="11"/>
        <v>12.421926197</v>
      </c>
      <c r="R90" s="32">
        <v>8.7</v>
      </c>
      <c r="S90">
        <v>6.3</v>
      </c>
      <c r="T90">
        <v>6</v>
      </c>
      <c r="U90" s="33">
        <f t="shared" si="21"/>
        <v>0.3</v>
      </c>
      <c r="AD90" s="26">
        <f t="shared" si="16"/>
        <v>-0.300000000000001</v>
      </c>
      <c r="AF90" s="7">
        <f t="shared" si="17"/>
        <v>12.3</v>
      </c>
    </row>
    <row r="91" spans="1:32">
      <c r="A91">
        <v>20121</v>
      </c>
      <c r="B91">
        <v>2012</v>
      </c>
      <c r="D91" s="28">
        <v>5.2</v>
      </c>
      <c r="E91" s="28">
        <v>4.6</v>
      </c>
      <c r="F91" s="28">
        <v>1.1</v>
      </c>
      <c r="G91" s="28">
        <v>1</v>
      </c>
      <c r="H91" s="29">
        <v>6.3</v>
      </c>
      <c r="I91" s="29">
        <v>5.6</v>
      </c>
      <c r="J91" s="30">
        <f t="shared" si="12"/>
        <v>0.7</v>
      </c>
      <c r="L91" s="25">
        <f t="shared" si="13"/>
        <v>0.063</v>
      </c>
      <c r="M91" s="25">
        <f t="shared" si="20"/>
        <v>0.056</v>
      </c>
      <c r="N91" s="25">
        <f t="shared" si="20"/>
        <v>0.007</v>
      </c>
      <c r="P91" s="25">
        <f>'Predicted Series Sadj'!D90-7</f>
        <v>5.491687843</v>
      </c>
      <c r="Q91" s="25">
        <f t="shared" si="11"/>
        <v>12.491687843</v>
      </c>
      <c r="R91" s="32">
        <v>8.2</v>
      </c>
      <c r="S91">
        <v>6.3</v>
      </c>
      <c r="T91">
        <v>5.6</v>
      </c>
      <c r="U91" s="33">
        <f t="shared" si="21"/>
        <v>0.7</v>
      </c>
      <c r="AD91" s="26">
        <f t="shared" si="16"/>
        <v>-0.5</v>
      </c>
      <c r="AF91" s="7">
        <f t="shared" si="17"/>
        <v>11.9</v>
      </c>
    </row>
    <row r="92" customFormat="1" spans="1:32">
      <c r="A92">
        <v>20122</v>
      </c>
      <c r="B92">
        <v>2012</v>
      </c>
      <c r="D92" s="28">
        <v>5.2</v>
      </c>
      <c r="E92" s="28">
        <v>4.8</v>
      </c>
      <c r="F92" s="28">
        <v>1.2</v>
      </c>
      <c r="G92" s="28">
        <v>1.1</v>
      </c>
      <c r="H92" s="29">
        <v>6.4</v>
      </c>
      <c r="I92" s="29">
        <v>5.9</v>
      </c>
      <c r="J92" s="30">
        <f t="shared" si="12"/>
        <v>0.5</v>
      </c>
      <c r="L92" s="25">
        <f t="shared" si="13"/>
        <v>0.064</v>
      </c>
      <c r="M92" s="25">
        <f t="shared" si="20"/>
        <v>0.059</v>
      </c>
      <c r="N92" s="25">
        <f t="shared" si="20"/>
        <v>0.005</v>
      </c>
      <c r="P92" s="25">
        <f>'Predicted Series Sadj'!D91-7</f>
        <v>5.56215403</v>
      </c>
      <c r="Q92" s="25">
        <f t="shared" si="11"/>
        <v>12.56215403</v>
      </c>
      <c r="R92" s="32">
        <v>8.2</v>
      </c>
      <c r="S92">
        <v>6.4</v>
      </c>
      <c r="T92">
        <v>5.9</v>
      </c>
      <c r="U92" s="33">
        <f t="shared" si="21"/>
        <v>0.5</v>
      </c>
      <c r="AD92" s="26">
        <f t="shared" si="16"/>
        <v>0</v>
      </c>
      <c r="AF92" s="7">
        <f t="shared" si="17"/>
        <v>12.3</v>
      </c>
    </row>
    <row r="93" customFormat="1" spans="1:32">
      <c r="A93">
        <v>20123</v>
      </c>
      <c r="B93">
        <v>2012</v>
      </c>
      <c r="D93" s="28">
        <v>5</v>
      </c>
      <c r="E93" s="28">
        <v>4.9</v>
      </c>
      <c r="F93" s="28">
        <v>1.2</v>
      </c>
      <c r="G93" s="28">
        <v>1.1</v>
      </c>
      <c r="H93" s="28">
        <v>6.2</v>
      </c>
      <c r="I93" s="28">
        <v>6</v>
      </c>
      <c r="J93" s="30">
        <f t="shared" ref="J93:J95" si="22">H93-I93</f>
        <v>0.2</v>
      </c>
      <c r="L93" s="25">
        <f t="shared" ref="L93:L95" si="23">H93/100</f>
        <v>0.062</v>
      </c>
      <c r="M93" s="25">
        <f t="shared" ref="M93:M95" si="24">I93/100</f>
        <v>0.06</v>
      </c>
      <c r="N93" s="25">
        <f t="shared" ref="N93:N95" si="25">J93/100</f>
        <v>0.002</v>
      </c>
      <c r="P93" s="25">
        <f>'Predicted Series Sadj'!D92-7</f>
        <v>5.253355173</v>
      </c>
      <c r="Q93" s="25">
        <f t="shared" si="11"/>
        <v>12.253355173</v>
      </c>
      <c r="R93" s="32">
        <v>8</v>
      </c>
      <c r="S93">
        <v>6.2</v>
      </c>
      <c r="T93">
        <v>6</v>
      </c>
      <c r="U93" s="33">
        <f t="shared" si="21"/>
        <v>0.2</v>
      </c>
      <c r="AD93" s="26">
        <f t="shared" si="16"/>
        <v>-0.199999999999999</v>
      </c>
      <c r="AF93" s="7">
        <f t="shared" si="17"/>
        <v>12.2</v>
      </c>
    </row>
    <row r="94" customFormat="1" spans="1:32">
      <c r="A94">
        <v>20124</v>
      </c>
      <c r="B94">
        <v>2012</v>
      </c>
      <c r="D94" s="28">
        <v>5.2</v>
      </c>
      <c r="E94" s="28">
        <v>4.7</v>
      </c>
      <c r="F94" s="28">
        <v>1.2</v>
      </c>
      <c r="G94" s="28">
        <v>1.1</v>
      </c>
      <c r="H94" s="28">
        <v>6.4</v>
      </c>
      <c r="I94" s="28">
        <v>5.8</v>
      </c>
      <c r="J94" s="30">
        <f t="shared" si="22"/>
        <v>0.600000000000001</v>
      </c>
      <c r="L94" s="25">
        <f t="shared" si="23"/>
        <v>0.064</v>
      </c>
      <c r="M94" s="25">
        <f t="shared" si="24"/>
        <v>0.058</v>
      </c>
      <c r="N94" s="25">
        <f t="shared" si="25"/>
        <v>0.00600000000000001</v>
      </c>
      <c r="P94" s="25">
        <f>'Predicted Series Sadj'!D93-7</f>
        <v>5.533810839</v>
      </c>
      <c r="Q94" s="25">
        <f t="shared" si="11"/>
        <v>12.533810839</v>
      </c>
      <c r="R94" s="32">
        <v>7.8</v>
      </c>
      <c r="S94">
        <v>6.4</v>
      </c>
      <c r="T94">
        <v>5.8</v>
      </c>
      <c r="U94" s="33">
        <f t="shared" si="21"/>
        <v>0.600000000000001</v>
      </c>
      <c r="AD94" s="26">
        <f t="shared" si="16"/>
        <v>-0.2</v>
      </c>
      <c r="AF94" s="7">
        <f t="shared" si="17"/>
        <v>12.2</v>
      </c>
    </row>
    <row r="95" customFormat="1" spans="1:32">
      <c r="A95">
        <v>20131</v>
      </c>
      <c r="B95">
        <v>2013</v>
      </c>
      <c r="D95" s="28">
        <v>5</v>
      </c>
      <c r="E95" s="28">
        <v>4.6</v>
      </c>
      <c r="F95" s="28">
        <v>1.4</v>
      </c>
      <c r="G95" s="28">
        <v>1</v>
      </c>
      <c r="H95" s="29">
        <v>6.4</v>
      </c>
      <c r="I95" s="21">
        <v>5.6</v>
      </c>
      <c r="J95" s="30">
        <f t="shared" si="22"/>
        <v>0.800000000000001</v>
      </c>
      <c r="L95" s="25">
        <f t="shared" si="23"/>
        <v>0.064</v>
      </c>
      <c r="M95" s="25">
        <f t="shared" si="24"/>
        <v>0.056</v>
      </c>
      <c r="N95" s="25">
        <f t="shared" si="25"/>
        <v>0.00800000000000001</v>
      </c>
      <c r="P95" s="25">
        <f>'Predicted Series Sadj'!D94-7</f>
        <v>5.385557252</v>
      </c>
      <c r="Q95" s="25">
        <f t="shared" ref="Q95:Q98" si="26">+P95+7</f>
        <v>12.385557252</v>
      </c>
      <c r="R95" s="32">
        <v>7.7</v>
      </c>
      <c r="S95">
        <v>6.4</v>
      </c>
      <c r="T95">
        <v>5.6</v>
      </c>
      <c r="U95" s="33">
        <f t="shared" si="21"/>
        <v>0.800000000000001</v>
      </c>
      <c r="AD95" s="26">
        <f t="shared" si="16"/>
        <v>-0.0999999999999996</v>
      </c>
      <c r="AF95" s="7">
        <f t="shared" si="17"/>
        <v>12</v>
      </c>
    </row>
    <row r="96" customFormat="1" spans="1:32">
      <c r="A96">
        <v>20132</v>
      </c>
      <c r="B96">
        <v>2013</v>
      </c>
      <c r="D96" s="28">
        <v>5.2</v>
      </c>
      <c r="E96" s="28">
        <v>4.7</v>
      </c>
      <c r="F96" s="28">
        <v>1.2</v>
      </c>
      <c r="G96" s="28">
        <v>1.1</v>
      </c>
      <c r="H96" s="29">
        <v>6.4</v>
      </c>
      <c r="I96" s="21">
        <v>5.8</v>
      </c>
      <c r="J96" s="30">
        <f t="shared" ref="J96" si="27">H96-I96</f>
        <v>0.600000000000001</v>
      </c>
      <c r="L96" s="25">
        <f t="shared" ref="L96" si="28">H96/100</f>
        <v>0.064</v>
      </c>
      <c r="M96" s="25">
        <f t="shared" ref="M96" si="29">I96/100</f>
        <v>0.058</v>
      </c>
      <c r="N96" s="25">
        <f t="shared" ref="N96" si="30">J96/100</f>
        <v>0.00600000000000001</v>
      </c>
      <c r="P96" s="25">
        <f>'Predicted Series Sadj'!D95-7</f>
        <v>5.533810839</v>
      </c>
      <c r="Q96" s="25">
        <f t="shared" si="26"/>
        <v>12.533810839</v>
      </c>
      <c r="R96" s="32">
        <v>7.5</v>
      </c>
      <c r="S96">
        <v>6.4</v>
      </c>
      <c r="T96">
        <v>5.8</v>
      </c>
      <c r="U96" s="33">
        <f t="shared" si="21"/>
        <v>0.600000000000001</v>
      </c>
      <c r="AD96" s="26">
        <f t="shared" si="16"/>
        <v>-0.2</v>
      </c>
      <c r="AF96" s="7">
        <f t="shared" si="17"/>
        <v>12.2</v>
      </c>
    </row>
    <row r="97" customFormat="1" spans="1:32">
      <c r="A97">
        <v>20133</v>
      </c>
      <c r="B97">
        <v>2013</v>
      </c>
      <c r="H97" s="7"/>
      <c r="I97" s="7"/>
      <c r="P97" s="25">
        <f>'Predicted Series Sadj'!D96-7</f>
        <v>6.12608648</v>
      </c>
      <c r="Q97" s="25">
        <f t="shared" si="26"/>
        <v>13.12608648</v>
      </c>
      <c r="R97" s="32">
        <v>7.3</v>
      </c>
      <c r="AD97" s="26">
        <f t="shared" si="16"/>
        <v>-0.2</v>
      </c>
      <c r="AF97" s="7"/>
    </row>
    <row r="98" customFormat="1" spans="1:32">
      <c r="A98">
        <v>20134</v>
      </c>
      <c r="B98">
        <v>2013</v>
      </c>
      <c r="H98" s="7"/>
      <c r="I98" s="7"/>
      <c r="P98" s="25">
        <f>'Predicted Series Sadj'!D97-7</f>
        <v>6.00838719</v>
      </c>
      <c r="Q98" s="25">
        <f t="shared" si="26"/>
        <v>13.00838719</v>
      </c>
      <c r="R98" s="32">
        <v>7</v>
      </c>
      <c r="AD98" s="26">
        <f t="shared" si="16"/>
        <v>-0.3</v>
      </c>
      <c r="AF98" s="7"/>
    </row>
    <row r="99" spans="18:18">
      <c r="R99" s="32"/>
    </row>
  </sheetData>
  <pageMargins left="0.75" right="0.75" top="1" bottom="1" header="0.5" footer="0.5"/>
  <pageSetup paperSize="1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9"/>
  <sheetViews>
    <sheetView topLeftCell="A57" workbookViewId="0">
      <selection activeCell="G95" sqref="G95"/>
    </sheetView>
  </sheetViews>
  <sheetFormatPr defaultColWidth="8.86" defaultRowHeight="12.1" outlineLevelCol="4"/>
  <cols>
    <col min="1" max="1" width="6" customWidth="1"/>
    <col min="2" max="2" width="6.14" customWidth="1"/>
    <col min="3" max="3" width="15.86" customWidth="1"/>
    <col min="4" max="4" width="14.43" customWidth="1"/>
    <col min="5" max="5" width="11.43" customWidth="1"/>
  </cols>
  <sheetData>
    <row r="1" ht="12.8" spans="1:4">
      <c r="A1" s="9" t="s">
        <v>30</v>
      </c>
      <c r="B1" s="3" t="s">
        <v>31</v>
      </c>
      <c r="C1" s="9" t="s">
        <v>32</v>
      </c>
      <c r="D1" s="9" t="s">
        <v>33</v>
      </c>
    </row>
    <row r="2" spans="1:4">
      <c r="A2">
        <v>19901</v>
      </c>
      <c r="C2">
        <v>7.34054537921205</v>
      </c>
      <c r="D2">
        <v>4.26312178663942</v>
      </c>
    </row>
    <row r="3" spans="1:4">
      <c r="A3">
        <v>19902</v>
      </c>
      <c r="C3">
        <v>7.28615030136941</v>
      </c>
      <c r="D3">
        <v>4.2160028966045</v>
      </c>
    </row>
    <row r="4" spans="1:4">
      <c r="A4">
        <v>19903</v>
      </c>
      <c r="C4">
        <v>7.52089910491596</v>
      </c>
      <c r="D4">
        <v>4.47901407184436</v>
      </c>
    </row>
    <row r="5" spans="1:4">
      <c r="A5">
        <v>19904</v>
      </c>
      <c r="B5">
        <v>1000</v>
      </c>
      <c r="C5">
        <v>7.87357963324604</v>
      </c>
      <c r="D5">
        <v>5.14663919644579</v>
      </c>
    </row>
    <row r="6" spans="1:4">
      <c r="A6">
        <v>19911</v>
      </c>
      <c r="B6">
        <v>1000</v>
      </c>
      <c r="C6">
        <v>8.1769585097698</v>
      </c>
      <c r="D6">
        <v>5.61837103682005</v>
      </c>
    </row>
    <row r="7" spans="1:4">
      <c r="A7">
        <v>19912</v>
      </c>
      <c r="C7">
        <v>8.06906633887017</v>
      </c>
      <c r="D7">
        <v>5.51329830803185</v>
      </c>
    </row>
    <row r="8" spans="1:4">
      <c r="A8">
        <v>19913</v>
      </c>
      <c r="C8">
        <v>7.99370772897582</v>
      </c>
      <c r="D8">
        <v>5.08975456869834</v>
      </c>
    </row>
    <row r="9" spans="1:4">
      <c r="A9">
        <v>19914</v>
      </c>
      <c r="C9">
        <v>8.03886126227255</v>
      </c>
      <c r="D9">
        <v>5.29105484361337</v>
      </c>
    </row>
    <row r="10" spans="1:4">
      <c r="A10">
        <v>19921</v>
      </c>
      <c r="C10">
        <v>7.77376640491462</v>
      </c>
      <c r="D10">
        <v>5.26597419747648</v>
      </c>
    </row>
    <row r="11" spans="1:4">
      <c r="A11">
        <v>19922</v>
      </c>
      <c r="C11">
        <v>7.85506262982816</v>
      </c>
      <c r="D11">
        <v>5.02380400312028</v>
      </c>
    </row>
    <row r="12" spans="1:4">
      <c r="A12">
        <v>19923</v>
      </c>
      <c r="C12">
        <v>7.88649963534446</v>
      </c>
      <c r="D12">
        <v>5.04623661981763</v>
      </c>
    </row>
    <row r="13" spans="1:4">
      <c r="A13">
        <v>19924</v>
      </c>
      <c r="C13">
        <v>7.54473972162761</v>
      </c>
      <c r="D13">
        <v>4.44798522470597</v>
      </c>
    </row>
    <row r="14" spans="1:4">
      <c r="A14">
        <v>19931</v>
      </c>
      <c r="C14">
        <v>7.63572321815644</v>
      </c>
      <c r="D14">
        <v>4.03204134759517</v>
      </c>
    </row>
    <row r="15" spans="1:4">
      <c r="A15">
        <v>19932</v>
      </c>
      <c r="C15">
        <v>7.526341622458</v>
      </c>
      <c r="D15">
        <v>4.09219132294075</v>
      </c>
    </row>
    <row r="16" spans="1:4">
      <c r="A16">
        <v>19933</v>
      </c>
      <c r="C16">
        <v>7.23134342426324</v>
      </c>
      <c r="D16">
        <v>4.0391448674364</v>
      </c>
    </row>
    <row r="17" spans="1:4">
      <c r="A17">
        <v>19934</v>
      </c>
      <c r="C17">
        <v>7.25558345629796</v>
      </c>
      <c r="D17">
        <v>3.99124123656073</v>
      </c>
    </row>
    <row r="18" spans="1:4">
      <c r="A18">
        <v>19941</v>
      </c>
      <c r="C18">
        <v>7.07018084465501</v>
      </c>
      <c r="D18">
        <v>4.00526984810166</v>
      </c>
    </row>
    <row r="19" spans="1:4">
      <c r="A19">
        <v>19942</v>
      </c>
      <c r="C19">
        <v>6.73062119090704</v>
      </c>
      <c r="D19">
        <v>3.94473567444129</v>
      </c>
    </row>
    <row r="20" spans="1:4">
      <c r="A20">
        <v>19943</v>
      </c>
      <c r="C20">
        <v>6.6231828437157</v>
      </c>
      <c r="D20">
        <v>3.83029659179535</v>
      </c>
    </row>
    <row r="21" spans="1:4">
      <c r="A21">
        <v>19944</v>
      </c>
      <c r="C21">
        <v>6.12583773388272</v>
      </c>
      <c r="D21">
        <v>3.70631754939139</v>
      </c>
    </row>
    <row r="22" spans="1:4">
      <c r="A22">
        <v>19951</v>
      </c>
      <c r="C22">
        <v>6.33910714037867</v>
      </c>
      <c r="D22">
        <v>3.72980731246837</v>
      </c>
    </row>
    <row r="23" spans="1:4">
      <c r="A23">
        <v>19952</v>
      </c>
      <c r="C23">
        <v>6.48067861487849</v>
      </c>
      <c r="D23">
        <v>3.97957015087225</v>
      </c>
    </row>
    <row r="24" spans="1:4">
      <c r="A24">
        <v>19953</v>
      </c>
      <c r="C24">
        <v>6.57605963992305</v>
      </c>
      <c r="D24">
        <v>4.03500812824298</v>
      </c>
    </row>
    <row r="25" spans="1:4">
      <c r="A25">
        <v>19954</v>
      </c>
      <c r="C25">
        <v>6.54757771781522</v>
      </c>
      <c r="D25">
        <v>4.05510578837896</v>
      </c>
    </row>
    <row r="26" spans="1:4">
      <c r="A26">
        <v>19961</v>
      </c>
      <c r="C26">
        <v>6.39817095330558</v>
      </c>
      <c r="D26">
        <v>4.07660578597234</v>
      </c>
    </row>
    <row r="27" spans="1:4">
      <c r="A27">
        <v>19962</v>
      </c>
      <c r="C27">
        <v>6.21400117094116</v>
      </c>
      <c r="D27">
        <v>3.9240582005861</v>
      </c>
    </row>
    <row r="28" spans="1:4">
      <c r="A28">
        <v>19963</v>
      </c>
      <c r="C28">
        <v>6.04734473153784</v>
      </c>
      <c r="D28">
        <v>3.63176266503511</v>
      </c>
    </row>
    <row r="29" spans="1:4">
      <c r="A29">
        <v>19964</v>
      </c>
      <c r="C29">
        <v>6.27205764520141</v>
      </c>
      <c r="D29">
        <v>3.68341662372937</v>
      </c>
    </row>
    <row r="30" spans="1:4">
      <c r="A30">
        <v>19971</v>
      </c>
      <c r="C30">
        <v>6.15522358335853</v>
      </c>
      <c r="D30">
        <v>3.52863957465</v>
      </c>
    </row>
    <row r="31" spans="1:4">
      <c r="A31">
        <v>19972</v>
      </c>
      <c r="C31">
        <v>5.82022174155659</v>
      </c>
      <c r="D31">
        <v>3.45561883262354</v>
      </c>
    </row>
    <row r="32" spans="1:4">
      <c r="A32">
        <v>19973</v>
      </c>
      <c r="C32">
        <v>5.69518281086847</v>
      </c>
      <c r="D32">
        <v>3.41257143583152</v>
      </c>
    </row>
    <row r="33" spans="1:4">
      <c r="A33">
        <v>19974</v>
      </c>
      <c r="C33">
        <v>5.80762707266567</v>
      </c>
      <c r="D33">
        <v>3.2951071646219</v>
      </c>
    </row>
    <row r="34" spans="1:4">
      <c r="A34">
        <v>19981</v>
      </c>
      <c r="C34">
        <v>6.07723876070491</v>
      </c>
      <c r="D34">
        <v>3.3008288819415</v>
      </c>
    </row>
    <row r="35" spans="1:4">
      <c r="A35">
        <v>19982</v>
      </c>
      <c r="C35">
        <v>5.95385090024999</v>
      </c>
      <c r="D35">
        <v>3.23234284012387</v>
      </c>
    </row>
    <row r="36" spans="1:4">
      <c r="A36">
        <v>19983</v>
      </c>
      <c r="C36">
        <v>5.93907861206632</v>
      </c>
      <c r="D36">
        <v>3.3397665005317</v>
      </c>
    </row>
    <row r="37" spans="1:4">
      <c r="A37">
        <v>19984</v>
      </c>
      <c r="C37">
        <v>5.98709370396017</v>
      </c>
      <c r="D37">
        <v>3.18935734900757</v>
      </c>
    </row>
    <row r="38" spans="1:4">
      <c r="A38">
        <v>19991</v>
      </c>
      <c r="C38">
        <v>5.64230632167681</v>
      </c>
      <c r="D38">
        <v>3.17794493690098</v>
      </c>
    </row>
    <row r="39" spans="1:4">
      <c r="A39">
        <v>19992</v>
      </c>
      <c r="C39">
        <v>5.86536746472109</v>
      </c>
      <c r="D39">
        <v>3.05692954812618</v>
      </c>
    </row>
    <row r="40" spans="1:4">
      <c r="A40">
        <v>19993</v>
      </c>
      <c r="C40">
        <v>5.83964581399563</v>
      </c>
      <c r="D40">
        <v>2.93919384992472</v>
      </c>
    </row>
    <row r="41" spans="1:4">
      <c r="A41">
        <v>19994</v>
      </c>
      <c r="C41">
        <v>5.76415416747725</v>
      </c>
      <c r="D41">
        <v>2.86904623818803</v>
      </c>
    </row>
    <row r="42" spans="1:4">
      <c r="A42">
        <v>20001</v>
      </c>
      <c r="C42">
        <v>5.80069330577113</v>
      </c>
      <c r="D42">
        <v>2.83951519658021</v>
      </c>
    </row>
    <row r="43" spans="1:4">
      <c r="A43">
        <v>20002</v>
      </c>
      <c r="C43">
        <v>5.58842074618757</v>
      </c>
      <c r="D43">
        <v>2.7465242517813</v>
      </c>
    </row>
    <row r="44" spans="1:4">
      <c r="A44">
        <v>20003</v>
      </c>
      <c r="C44">
        <v>5.57364766463987</v>
      </c>
      <c r="D44">
        <v>2.98043334803174</v>
      </c>
    </row>
    <row r="45" spans="1:4">
      <c r="A45">
        <v>20004</v>
      </c>
      <c r="C45">
        <v>5.45069713627246</v>
      </c>
      <c r="D45">
        <v>3.12626815793797</v>
      </c>
    </row>
    <row r="46" spans="1:4">
      <c r="A46">
        <v>20011</v>
      </c>
      <c r="C46">
        <v>5.93951272521587</v>
      </c>
      <c r="D46">
        <v>3.57393251444176</v>
      </c>
    </row>
    <row r="47" spans="1:4">
      <c r="A47">
        <v>20012</v>
      </c>
      <c r="B47">
        <v>1000</v>
      </c>
      <c r="C47">
        <v>6.18636543684696</v>
      </c>
      <c r="D47">
        <v>3.88455024383433</v>
      </c>
    </row>
    <row r="48" spans="1:4">
      <c r="A48">
        <v>20013</v>
      </c>
      <c r="B48">
        <v>1000</v>
      </c>
      <c r="C48">
        <v>6.17762608691296</v>
      </c>
      <c r="D48">
        <v>3.92057029198313</v>
      </c>
    </row>
    <row r="49" spans="1:4">
      <c r="A49">
        <v>20014</v>
      </c>
      <c r="B49">
        <v>1000</v>
      </c>
      <c r="C49">
        <v>6.78133200697476</v>
      </c>
      <c r="D49">
        <v>4.53132390370828</v>
      </c>
    </row>
    <row r="50" spans="1:4">
      <c r="A50">
        <v>20021</v>
      </c>
      <c r="C50">
        <v>6.68759717988236</v>
      </c>
      <c r="D50">
        <v>4.02378336563575</v>
      </c>
    </row>
    <row r="51" spans="1:4">
      <c r="A51">
        <v>20022</v>
      </c>
      <c r="C51">
        <v>6.22339392196103</v>
      </c>
      <c r="D51">
        <v>4.15265932577412</v>
      </c>
    </row>
    <row r="52" spans="1:4">
      <c r="A52">
        <v>20023</v>
      </c>
      <c r="C52">
        <v>6.27931346939812</v>
      </c>
      <c r="D52">
        <v>3.93005161615379</v>
      </c>
    </row>
    <row r="53" spans="1:4">
      <c r="A53">
        <v>20024</v>
      </c>
      <c r="C53">
        <v>6.25921868540605</v>
      </c>
      <c r="D53">
        <v>4.03451409807478</v>
      </c>
    </row>
    <row r="54" spans="1:4">
      <c r="A54">
        <v>20031</v>
      </c>
      <c r="C54">
        <v>6.17341882975386</v>
      </c>
      <c r="D54">
        <v>4.09882409251571</v>
      </c>
    </row>
    <row r="55" spans="1:4">
      <c r="A55">
        <v>20032</v>
      </c>
      <c r="C55">
        <v>6.31143860271155</v>
      </c>
      <c r="D55">
        <v>4.27952395757997</v>
      </c>
    </row>
    <row r="56" spans="1:4">
      <c r="A56">
        <v>20033</v>
      </c>
      <c r="C56">
        <v>5.97990892286076</v>
      </c>
      <c r="D56">
        <v>4.08674277121688</v>
      </c>
    </row>
    <row r="57" spans="1:4">
      <c r="A57">
        <v>20034</v>
      </c>
      <c r="C57">
        <v>5.72796730437713</v>
      </c>
      <c r="D57">
        <v>3.70820229600283</v>
      </c>
    </row>
    <row r="58" spans="1:4">
      <c r="A58">
        <v>20041</v>
      </c>
      <c r="C58">
        <v>5.59400934275945</v>
      </c>
      <c r="D58">
        <v>3.55377707513727</v>
      </c>
    </row>
    <row r="59" spans="1:4">
      <c r="A59">
        <v>20042</v>
      </c>
      <c r="C59">
        <v>5.88918726068591</v>
      </c>
      <c r="D59">
        <v>3.39199279418593</v>
      </c>
    </row>
    <row r="60" spans="1:4">
      <c r="A60">
        <v>20043</v>
      </c>
      <c r="C60">
        <v>5.90375212174188</v>
      </c>
      <c r="D60">
        <v>3.36753606007013</v>
      </c>
    </row>
    <row r="61" spans="1:4">
      <c r="A61">
        <v>20044</v>
      </c>
      <c r="C61">
        <v>5.81173221812574</v>
      </c>
      <c r="D61">
        <v>3.27541224345863</v>
      </c>
    </row>
    <row r="62" spans="1:4">
      <c r="A62">
        <v>20051</v>
      </c>
      <c r="C62">
        <v>5.602366116741</v>
      </c>
      <c r="D62">
        <v>3.2185119141802</v>
      </c>
    </row>
    <row r="63" spans="1:4">
      <c r="A63">
        <v>20052</v>
      </c>
      <c r="C63">
        <v>5.72406087192898</v>
      </c>
      <c r="D63">
        <v>3.21098163302592</v>
      </c>
    </row>
    <row r="64" spans="1:4">
      <c r="A64">
        <v>20053</v>
      </c>
      <c r="C64">
        <v>5.55275947147541</v>
      </c>
      <c r="D64">
        <v>3.23579773829762</v>
      </c>
    </row>
    <row r="65" spans="1:4">
      <c r="A65">
        <v>20054</v>
      </c>
      <c r="C65">
        <v>5.70142852694493</v>
      </c>
      <c r="D65">
        <v>3.24501564160613</v>
      </c>
    </row>
    <row r="66" spans="1:4">
      <c r="A66">
        <v>20061</v>
      </c>
      <c r="C66">
        <v>5.4114932175859</v>
      </c>
      <c r="D66">
        <v>2.86791819283244</v>
      </c>
    </row>
    <row r="67" spans="1:4">
      <c r="A67">
        <v>20062</v>
      </c>
      <c r="C67">
        <v>5.49391926514396</v>
      </c>
      <c r="D67">
        <v>2.99814212449182</v>
      </c>
    </row>
    <row r="68" spans="1:4">
      <c r="A68">
        <v>20063</v>
      </c>
      <c r="C68">
        <v>5.4876819332109</v>
      </c>
      <c r="D68">
        <v>3.01956979241744</v>
      </c>
    </row>
    <row r="69" spans="1:4">
      <c r="A69">
        <v>20064</v>
      </c>
      <c r="C69">
        <v>5.30405712425189</v>
      </c>
      <c r="D69">
        <v>3.04557588187445</v>
      </c>
    </row>
    <row r="70" spans="1:4">
      <c r="A70">
        <v>20071</v>
      </c>
      <c r="C70">
        <v>5.09278016292522</v>
      </c>
      <c r="D70">
        <v>3.01538137643376</v>
      </c>
    </row>
    <row r="71" spans="1:4">
      <c r="A71">
        <v>20072</v>
      </c>
      <c r="C71">
        <v>5.122275279723</v>
      </c>
      <c r="D71">
        <v>2.96718871232969</v>
      </c>
    </row>
    <row r="72" spans="1:4">
      <c r="A72">
        <v>20073</v>
      </c>
      <c r="C72">
        <v>5.25758136707246</v>
      </c>
      <c r="D72">
        <v>2.9988443379715</v>
      </c>
    </row>
    <row r="73" spans="1:4">
      <c r="A73">
        <v>20074</v>
      </c>
      <c r="C73">
        <v>5.4062556969617</v>
      </c>
      <c r="D73">
        <v>3.13152559772691</v>
      </c>
    </row>
    <row r="74" spans="1:4">
      <c r="A74">
        <v>20081</v>
      </c>
      <c r="B74">
        <v>1000</v>
      </c>
      <c r="C74">
        <v>5.49240485880054</v>
      </c>
      <c r="D74">
        <v>3.25108945994093</v>
      </c>
    </row>
    <row r="75" spans="1:4">
      <c r="A75">
        <v>20082</v>
      </c>
      <c r="B75">
        <v>1000</v>
      </c>
      <c r="C75">
        <v>5.84163226225261</v>
      </c>
      <c r="D75">
        <v>3.52804984675908</v>
      </c>
    </row>
    <row r="76" spans="1:4">
      <c r="A76">
        <v>20083</v>
      </c>
      <c r="B76">
        <v>1000</v>
      </c>
      <c r="C76">
        <v>6.16656762796575</v>
      </c>
      <c r="D76">
        <v>3.99054563175381</v>
      </c>
    </row>
    <row r="77" spans="1:4">
      <c r="A77">
        <v>20084</v>
      </c>
      <c r="B77">
        <v>1000</v>
      </c>
      <c r="C77">
        <v>6.77392658730547</v>
      </c>
      <c r="D77">
        <v>4.901279312781</v>
      </c>
    </row>
    <row r="78" spans="1:4">
      <c r="A78">
        <v>20091</v>
      </c>
      <c r="B78">
        <v>1000</v>
      </c>
      <c r="C78">
        <v>7.37735318808001</v>
      </c>
      <c r="D78">
        <v>5.85844631654342</v>
      </c>
    </row>
    <row r="79" spans="1:4">
      <c r="A79">
        <v>20092</v>
      </c>
      <c r="B79">
        <v>1000</v>
      </c>
      <c r="C79">
        <v>6.91177997898276</v>
      </c>
      <c r="D79">
        <v>6.21939677495757</v>
      </c>
    </row>
    <row r="80" spans="1:4">
      <c r="A80">
        <v>20093</v>
      </c>
      <c r="C80">
        <v>6.39651222904408</v>
      </c>
      <c r="D80">
        <v>5.66181693223243</v>
      </c>
    </row>
    <row r="81" spans="1:4">
      <c r="A81">
        <v>20094</v>
      </c>
      <c r="C81">
        <v>6.44513579748587</v>
      </c>
      <c r="D81">
        <v>5.00765128789648</v>
      </c>
    </row>
    <row r="82" spans="1:4">
      <c r="A82">
        <v>20101</v>
      </c>
      <c r="C82">
        <v>6.12490819173937</v>
      </c>
      <c r="D82" s="10">
        <v>4.83086399551389</v>
      </c>
    </row>
    <row r="83" spans="1:4">
      <c r="A83">
        <v>20102</v>
      </c>
      <c r="C83">
        <v>5.87566951540139</v>
      </c>
      <c r="D83" s="10">
        <v>4.62404029796329</v>
      </c>
    </row>
    <row r="84" spans="1:4">
      <c r="A84">
        <v>20103</v>
      </c>
      <c r="C84" s="10">
        <v>5.96419214706699</v>
      </c>
      <c r="D84" s="10">
        <v>4.61559962498076</v>
      </c>
    </row>
    <row r="85" spans="1:4">
      <c r="A85">
        <v>20104</v>
      </c>
      <c r="C85" s="10">
        <v>5.92887124523704</v>
      </c>
      <c r="D85" s="10">
        <v>4.38584399364479</v>
      </c>
    </row>
    <row r="86" spans="1:4">
      <c r="A86">
        <v>20111</v>
      </c>
      <c r="C86" s="10">
        <v>5.50082070298197</v>
      </c>
      <c r="D86" s="10">
        <v>4.14995123686511</v>
      </c>
    </row>
    <row r="87" spans="1:4">
      <c r="A87">
        <v>20112</v>
      </c>
      <c r="C87" s="10">
        <v>6.02046165795369</v>
      </c>
      <c r="D87" s="10">
        <v>4.14634592096653</v>
      </c>
    </row>
    <row r="88" spans="1:4">
      <c r="A88">
        <v>20113</v>
      </c>
      <c r="C88" s="11">
        <v>5.76489919095946</v>
      </c>
      <c r="D88" s="10">
        <v>4.05970131768651</v>
      </c>
    </row>
    <row r="89" spans="1:4">
      <c r="A89">
        <v>20114</v>
      </c>
      <c r="C89" s="11">
        <v>5.59524963646878</v>
      </c>
      <c r="D89" s="12">
        <v>3.87197971125848</v>
      </c>
    </row>
    <row r="90" spans="1:4">
      <c r="A90">
        <v>20121</v>
      </c>
      <c r="C90">
        <v>5.47474204546812</v>
      </c>
      <c r="D90" s="10">
        <v>3.67531515637611</v>
      </c>
    </row>
    <row r="91" spans="1:4">
      <c r="A91">
        <v>20122</v>
      </c>
      <c r="C91" s="10">
        <v>5.58078705749761</v>
      </c>
      <c r="D91" s="10">
        <v>3.62981945825855</v>
      </c>
    </row>
    <row r="92" spans="1:4">
      <c r="A92">
        <v>20123</v>
      </c>
      <c r="C92" s="13">
        <v>5.65569393443157</v>
      </c>
      <c r="D92" s="14">
        <v>3.62463409764991</v>
      </c>
    </row>
    <row r="93" spans="1:4">
      <c r="A93">
        <v>20124</v>
      </c>
      <c r="C93" s="15">
        <v>5.54405044261508</v>
      </c>
      <c r="D93" s="16">
        <v>3.68546957552901</v>
      </c>
    </row>
    <row r="94" spans="1:4">
      <c r="A94">
        <v>20131</v>
      </c>
      <c r="C94" s="15">
        <v>5.52736044341927</v>
      </c>
      <c r="D94" s="16">
        <v>3.21626523618211</v>
      </c>
    </row>
    <row r="95" spans="1:4">
      <c r="A95">
        <v>20132</v>
      </c>
      <c r="C95">
        <v>5.46232774089404</v>
      </c>
      <c r="D95">
        <v>3.12087064367058</v>
      </c>
    </row>
    <row r="96" spans="1:4">
      <c r="A96">
        <v>20133</v>
      </c>
      <c r="C96">
        <v>5.30070704138793</v>
      </c>
      <c r="D96">
        <v>3.00950419558663</v>
      </c>
    </row>
    <row r="97" spans="1:4">
      <c r="A97">
        <v>20134</v>
      </c>
      <c r="C97">
        <v>5.19542263231348</v>
      </c>
      <c r="D97">
        <v>2.95798415287915</v>
      </c>
    </row>
    <row r="98" spans="5:5">
      <c r="E98" s="17"/>
    </row>
    <row r="99" spans="2:5">
      <c r="B99" t="s">
        <v>34</v>
      </c>
      <c r="C99">
        <f>CORREL(C3:C95,'BED Sadj'!M4:M96)</f>
        <v>0.708849634559599</v>
      </c>
      <c r="E99" s="17"/>
    </row>
    <row r="100" spans="5:5">
      <c r="E100" s="17"/>
    </row>
    <row r="101" spans="5:5">
      <c r="E101" s="17"/>
    </row>
    <row r="102" spans="5:5">
      <c r="E102" s="17"/>
    </row>
    <row r="103" spans="5:5">
      <c r="E103" s="17"/>
    </row>
    <row r="104" spans="5:5">
      <c r="E104" s="17"/>
    </row>
    <row r="105" spans="5:5">
      <c r="E105" s="17"/>
    </row>
    <row r="106" spans="5:5">
      <c r="E106" s="17"/>
    </row>
    <row r="107" spans="5:5">
      <c r="E107" s="17"/>
    </row>
    <row r="108" spans="5:5">
      <c r="E108" s="17"/>
    </row>
    <row r="109" spans="5:5">
      <c r="E109" s="17"/>
    </row>
    <row r="110" spans="5:5">
      <c r="E110" s="17"/>
    </row>
    <row r="111" spans="5:5">
      <c r="E111" s="17"/>
    </row>
    <row r="112" spans="5:5">
      <c r="E112" s="17"/>
    </row>
    <row r="113" spans="5:5">
      <c r="E113" s="17"/>
    </row>
    <row r="114" spans="5:5">
      <c r="E114" s="17"/>
    </row>
    <row r="115" spans="5:5">
      <c r="E115" s="17"/>
    </row>
    <row r="116" spans="5:5">
      <c r="E116" s="17"/>
    </row>
    <row r="117" spans="5:5">
      <c r="E117" s="17"/>
    </row>
    <row r="118" spans="5:5">
      <c r="E118" s="17"/>
    </row>
    <row r="119" spans="5:5">
      <c r="E119" s="17"/>
    </row>
    <row r="120" spans="5:5">
      <c r="E120" s="17"/>
    </row>
    <row r="121" spans="5:5">
      <c r="E121" s="17"/>
    </row>
    <row r="122" spans="5:5">
      <c r="E122" s="17"/>
    </row>
    <row r="123" spans="5:5">
      <c r="E123" s="17"/>
    </row>
    <row r="124" spans="5:5">
      <c r="E124" s="17"/>
    </row>
    <row r="125" spans="5:5">
      <c r="E125" s="17"/>
    </row>
    <row r="126" spans="5:5">
      <c r="E126" s="17"/>
    </row>
    <row r="127" spans="5:5">
      <c r="E127" s="17"/>
    </row>
    <row r="128" spans="5:5">
      <c r="E128" s="17"/>
    </row>
    <row r="129" spans="5:5">
      <c r="E129" s="17"/>
    </row>
    <row r="130" spans="5:5">
      <c r="E130" s="17"/>
    </row>
    <row r="131" spans="5:5">
      <c r="E131" s="17"/>
    </row>
    <row r="132" spans="5:5">
      <c r="E132" s="17"/>
    </row>
    <row r="133" spans="5:5">
      <c r="E133" s="17"/>
    </row>
    <row r="134" spans="5:5">
      <c r="E134" s="17"/>
    </row>
    <row r="135" spans="5:5">
      <c r="E135" s="17"/>
    </row>
    <row r="136" spans="5:5">
      <c r="E136" s="17"/>
    </row>
    <row r="137" spans="5:5">
      <c r="E137" s="17"/>
    </row>
    <row r="138" spans="5:5">
      <c r="E138" s="17"/>
    </row>
    <row r="139" spans="5:5">
      <c r="E139" s="17"/>
    </row>
    <row r="140" spans="5:5">
      <c r="E140" s="17"/>
    </row>
    <row r="141" spans="5:5">
      <c r="E141" s="17"/>
    </row>
    <row r="142" spans="5:5">
      <c r="E142" s="17"/>
    </row>
    <row r="143" spans="5:5">
      <c r="E143" s="17"/>
    </row>
    <row r="144" spans="5:5">
      <c r="E144" s="17"/>
    </row>
    <row r="145" spans="5:5">
      <c r="E145" s="17"/>
    </row>
    <row r="146" spans="5:5">
      <c r="E146" s="17"/>
    </row>
    <row r="147" spans="5:5">
      <c r="E147" s="17"/>
    </row>
    <row r="148" spans="5:5">
      <c r="E148" s="17"/>
    </row>
    <row r="149" spans="5:5">
      <c r="E149" s="17"/>
    </row>
    <row r="150" spans="5:5">
      <c r="E150" s="17"/>
    </row>
    <row r="151" spans="5:5">
      <c r="E151" s="17"/>
    </row>
    <row r="152" spans="5:5">
      <c r="E152" s="17"/>
    </row>
    <row r="153" spans="5:5">
      <c r="E153" s="17"/>
    </row>
    <row r="154" spans="5:5">
      <c r="E154" s="17"/>
    </row>
    <row r="155" spans="5:5">
      <c r="E155" s="17"/>
    </row>
    <row r="156" spans="5:5">
      <c r="E156" s="17"/>
    </row>
    <row r="157" spans="5:5">
      <c r="E157" s="17"/>
    </row>
    <row r="158" spans="5:5">
      <c r="E158" s="17"/>
    </row>
    <row r="159" spans="5:5">
      <c r="E159" s="17"/>
    </row>
    <row r="160" spans="5:5">
      <c r="E160" s="17"/>
    </row>
    <row r="161" spans="5:5">
      <c r="E161" s="17"/>
    </row>
    <row r="162" spans="5:5">
      <c r="E162" s="17"/>
    </row>
    <row r="163" spans="5:5">
      <c r="E163" s="17"/>
    </row>
    <row r="164" spans="5:5">
      <c r="E164" s="17"/>
    </row>
    <row r="165" spans="5:5">
      <c r="E165" s="17"/>
    </row>
    <row r="166" spans="5:5">
      <c r="E166" s="17"/>
    </row>
    <row r="167" spans="5:5">
      <c r="E167" s="17"/>
    </row>
    <row r="168" spans="5:5">
      <c r="E168" s="17"/>
    </row>
    <row r="169" spans="5:5">
      <c r="E169" s="17"/>
    </row>
    <row r="170" spans="5:5">
      <c r="E170" s="17"/>
    </row>
    <row r="171" spans="5:5">
      <c r="E171" s="17"/>
    </row>
    <row r="172" spans="5:5">
      <c r="E172" s="17"/>
    </row>
    <row r="173" spans="5:5">
      <c r="E173" s="17"/>
    </row>
    <row r="174" spans="5:5">
      <c r="E174" s="17"/>
    </row>
    <row r="175" spans="5:5">
      <c r="E175" s="17"/>
    </row>
    <row r="176" spans="5:5">
      <c r="E176" s="17"/>
    </row>
    <row r="177" spans="5:5">
      <c r="E177" s="17"/>
    </row>
    <row r="178" spans="5:5">
      <c r="E178" s="17"/>
    </row>
    <row r="179" spans="5:5">
      <c r="E179" s="17"/>
    </row>
    <row r="180" spans="5:5">
      <c r="E180" s="17"/>
    </row>
    <row r="181" spans="5:5">
      <c r="E181" s="17"/>
    </row>
    <row r="182" spans="5:5">
      <c r="E182" s="17"/>
    </row>
    <row r="183" spans="5:5">
      <c r="E183" s="17"/>
    </row>
    <row r="184" spans="5:5">
      <c r="E184" s="17"/>
    </row>
    <row r="185" spans="5:5">
      <c r="E185" s="17"/>
    </row>
    <row r="186" spans="5:5">
      <c r="E186" s="17"/>
    </row>
    <row r="187" spans="5:5">
      <c r="E187" s="17"/>
    </row>
    <row r="188" spans="5:5">
      <c r="E188" s="17"/>
    </row>
    <row r="189" spans="5:5">
      <c r="E189" s="17"/>
    </row>
    <row r="190" spans="5:5">
      <c r="E190" s="17"/>
    </row>
    <row r="191" spans="5:5">
      <c r="E191" s="17"/>
    </row>
    <row r="192" spans="5:5">
      <c r="E192" s="17"/>
    </row>
    <row r="193" spans="5:5">
      <c r="E193" s="17"/>
    </row>
    <row r="194" spans="5:5">
      <c r="E194" s="17"/>
    </row>
    <row r="195" spans="5:5">
      <c r="E195" s="17"/>
    </row>
    <row r="196" spans="5:5">
      <c r="E196" s="17"/>
    </row>
    <row r="197" spans="5:5">
      <c r="E197" s="17"/>
    </row>
    <row r="198" spans="5:5">
      <c r="E198" s="17"/>
    </row>
    <row r="199" spans="5:5">
      <c r="E199" s="17"/>
    </row>
    <row r="200" spans="5:5">
      <c r="E200" s="17"/>
    </row>
    <row r="201" spans="5:5">
      <c r="E201" s="17"/>
    </row>
    <row r="202" spans="5:5">
      <c r="E202" s="17"/>
    </row>
    <row r="203" spans="5:5">
      <c r="E203" s="17"/>
    </row>
    <row r="204" spans="5:5">
      <c r="E204" s="17"/>
    </row>
    <row r="205" spans="5:5">
      <c r="E205" s="17"/>
    </row>
    <row r="206" spans="5:5">
      <c r="E206" s="17"/>
    </row>
    <row r="207" spans="5:5">
      <c r="E207" s="17"/>
    </row>
    <row r="208" spans="5:5">
      <c r="E208" s="17"/>
    </row>
    <row r="209" spans="5:5">
      <c r="E209" s="17"/>
    </row>
    <row r="210" spans="5:5">
      <c r="E210" s="17"/>
    </row>
    <row r="211" spans="5:5">
      <c r="E211" s="17"/>
    </row>
    <row r="212" spans="5:5">
      <c r="E212" s="17"/>
    </row>
    <row r="213" spans="5:5">
      <c r="E213" s="17"/>
    </row>
    <row r="214" spans="5:5">
      <c r="E214" s="17"/>
    </row>
    <row r="215" spans="5:5">
      <c r="E215" s="17"/>
    </row>
    <row r="216" spans="5:5">
      <c r="E216" s="17"/>
    </row>
    <row r="217" spans="5:5">
      <c r="E217" s="17"/>
    </row>
    <row r="218" spans="5:5">
      <c r="E218" s="17"/>
    </row>
    <row r="219" spans="5:5">
      <c r="E219" s="17"/>
    </row>
    <row r="220" spans="5:5">
      <c r="E220" s="17"/>
    </row>
    <row r="221" spans="5:5">
      <c r="E221" s="17"/>
    </row>
    <row r="222" spans="5:5">
      <c r="E222" s="17"/>
    </row>
    <row r="223" spans="5:5">
      <c r="E223" s="17"/>
    </row>
    <row r="224" spans="5:5">
      <c r="E224" s="17"/>
    </row>
    <row r="225" spans="5:5">
      <c r="E225" s="17"/>
    </row>
    <row r="226" spans="5:5">
      <c r="E226" s="17"/>
    </row>
    <row r="227" spans="5:5">
      <c r="E227" s="17"/>
    </row>
    <row r="228" spans="5:5">
      <c r="E228" s="17"/>
    </row>
    <row r="229" spans="5:5">
      <c r="E229" s="17"/>
    </row>
    <row r="230" spans="5:5">
      <c r="E230" s="17"/>
    </row>
    <row r="231" spans="5:5">
      <c r="E231" s="17"/>
    </row>
    <row r="232" spans="5:5">
      <c r="E232" s="17"/>
    </row>
    <row r="233" spans="5:5">
      <c r="E233" s="17"/>
    </row>
    <row r="234" spans="5:5">
      <c r="E234" s="17"/>
    </row>
    <row r="235" spans="5:5">
      <c r="E235" s="17"/>
    </row>
    <row r="236" spans="5:5">
      <c r="E236" s="17"/>
    </row>
    <row r="237" spans="5:5">
      <c r="E237" s="17"/>
    </row>
    <row r="238" spans="5:5">
      <c r="E238" s="17"/>
    </row>
    <row r="239" spans="5:5">
      <c r="E239" s="17"/>
    </row>
    <row r="240" spans="5:5">
      <c r="E240" s="17"/>
    </row>
    <row r="241" spans="5:5">
      <c r="E241" s="17"/>
    </row>
    <row r="242" spans="5:5">
      <c r="E242" s="17"/>
    </row>
    <row r="243" spans="5:5">
      <c r="E243" s="17"/>
    </row>
    <row r="244" spans="5:5">
      <c r="E244" s="17"/>
    </row>
    <row r="245" spans="5:5">
      <c r="E245" s="17"/>
    </row>
    <row r="246" spans="5:5">
      <c r="E246" s="17"/>
    </row>
    <row r="247" spans="5:5">
      <c r="E247" s="17"/>
    </row>
    <row r="248" spans="5:5">
      <c r="E248" s="17"/>
    </row>
    <row r="249" spans="5:5">
      <c r="E249" s="17"/>
    </row>
    <row r="250" spans="5:5">
      <c r="E250" s="17"/>
    </row>
    <row r="251" spans="5:5">
      <c r="E251" s="17"/>
    </row>
    <row r="252" spans="5:5">
      <c r="E252" s="17"/>
    </row>
    <row r="253" spans="5:5">
      <c r="E253" s="17"/>
    </row>
    <row r="254" spans="5:5">
      <c r="E254" s="17"/>
    </row>
    <row r="255" spans="5:5">
      <c r="E255" s="17"/>
    </row>
    <row r="256" spans="5:5">
      <c r="E256" s="17"/>
    </row>
    <row r="257" spans="5:5">
      <c r="E257" s="17"/>
    </row>
    <row r="258" spans="5:5">
      <c r="E258" s="17"/>
    </row>
    <row r="259" spans="5:5">
      <c r="E259" s="17"/>
    </row>
    <row r="260" spans="5:5">
      <c r="E260" s="17"/>
    </row>
    <row r="261" spans="5:5">
      <c r="E261" s="17"/>
    </row>
    <row r="262" spans="5:5">
      <c r="E262" s="17"/>
    </row>
    <row r="263" spans="5:5">
      <c r="E263" s="17"/>
    </row>
    <row r="264" spans="5:5">
      <c r="E264" s="17"/>
    </row>
    <row r="265" spans="5:5">
      <c r="E265" s="18"/>
    </row>
    <row r="266" spans="5:5">
      <c r="E266" s="18"/>
    </row>
    <row r="267" spans="5:5">
      <c r="E267" s="18"/>
    </row>
    <row r="268" spans="5:5">
      <c r="E268" s="18"/>
    </row>
    <row r="269" spans="5:5">
      <c r="E269" s="18"/>
    </row>
    <row r="270" spans="5:5">
      <c r="E270" s="18"/>
    </row>
    <row r="271" spans="5:5">
      <c r="E271" s="18"/>
    </row>
    <row r="272" spans="5:5">
      <c r="E272" s="18"/>
    </row>
    <row r="273" spans="5:5">
      <c r="E273" s="18"/>
    </row>
    <row r="274" spans="5:5">
      <c r="E274" s="18"/>
    </row>
    <row r="275" spans="5:5">
      <c r="E275" s="18"/>
    </row>
    <row r="276" spans="5:5">
      <c r="E276" s="18"/>
    </row>
    <row r="277" spans="5:5">
      <c r="E277" s="18"/>
    </row>
    <row r="278" spans="5:5">
      <c r="E278" s="18"/>
    </row>
    <row r="279" spans="5:5">
      <c r="E279" s="18"/>
    </row>
    <row r="280" spans="5:5">
      <c r="E280" s="18"/>
    </row>
    <row r="281" spans="5:5">
      <c r="E281" s="18"/>
    </row>
    <row r="282" spans="5:5">
      <c r="E282" s="18"/>
    </row>
    <row r="283" spans="5:5">
      <c r="E283" s="18"/>
    </row>
    <row r="284" spans="5:5">
      <c r="E284" s="18"/>
    </row>
    <row r="285" spans="5:5">
      <c r="E285" s="18"/>
    </row>
    <row r="286" spans="5:5">
      <c r="E286" s="18"/>
    </row>
    <row r="287" spans="5:5">
      <c r="E287" s="18"/>
    </row>
    <row r="288" spans="5:5">
      <c r="E288" s="18"/>
    </row>
    <row r="289" spans="5:5">
      <c r="E289" s="18"/>
    </row>
    <row r="290" spans="5:5">
      <c r="E290" s="18"/>
    </row>
    <row r="291" spans="5:5">
      <c r="E291" s="18"/>
    </row>
    <row r="292" spans="5:5">
      <c r="E292" s="18"/>
    </row>
    <row r="293" spans="5:5">
      <c r="E293" s="18"/>
    </row>
    <row r="294" spans="5:5">
      <c r="E294" s="18"/>
    </row>
    <row r="295" spans="5:5">
      <c r="E295" s="18"/>
    </row>
    <row r="296" spans="5:5">
      <c r="E296" s="18"/>
    </row>
    <row r="297" spans="5:5">
      <c r="E297" s="18"/>
    </row>
    <row r="298" spans="5:5">
      <c r="E298" s="18"/>
    </row>
    <row r="299" spans="5:5">
      <c r="E299" s="18"/>
    </row>
    <row r="300" spans="5:5">
      <c r="E300" s="18"/>
    </row>
    <row r="301" spans="5:5">
      <c r="E301" s="18"/>
    </row>
    <row r="302" spans="5:5">
      <c r="E302" s="18"/>
    </row>
    <row r="303" spans="5:5">
      <c r="E303" s="18"/>
    </row>
    <row r="304" spans="5:5">
      <c r="E304" s="18"/>
    </row>
    <row r="305" spans="5:5">
      <c r="E305" s="18"/>
    </row>
    <row r="306" spans="5:5">
      <c r="E306" s="17"/>
    </row>
    <row r="307" spans="5:5">
      <c r="E307" s="18"/>
    </row>
    <row r="308" spans="5:5">
      <c r="E308" s="18"/>
    </row>
    <row r="309" spans="5:5">
      <c r="E309" s="17"/>
    </row>
    <row r="310" spans="5:5">
      <c r="E310" s="18"/>
    </row>
    <row r="311" spans="5:5">
      <c r="E311" s="18"/>
    </row>
    <row r="312" spans="5:5">
      <c r="E312" s="17"/>
    </row>
    <row r="313" spans="5:5">
      <c r="E313" s="17"/>
    </row>
    <row r="314" spans="5:5">
      <c r="E314" s="18"/>
    </row>
    <row r="315" spans="5:5">
      <c r="E315" s="18"/>
    </row>
    <row r="316" spans="5:5">
      <c r="E316" s="18"/>
    </row>
    <row r="317" spans="5:5">
      <c r="E317" s="18"/>
    </row>
    <row r="318" spans="5:5">
      <c r="E318" s="18"/>
    </row>
    <row r="319" spans="5:5">
      <c r="E319" s="18"/>
    </row>
    <row r="320" spans="5:5">
      <c r="E320" s="18"/>
    </row>
    <row r="321" spans="5:5">
      <c r="E321" s="18"/>
    </row>
    <row r="322" spans="5:5">
      <c r="E322" s="18"/>
    </row>
    <row r="323" spans="5:5">
      <c r="E323" s="17"/>
    </row>
    <row r="324" spans="5:5">
      <c r="E324" s="18"/>
    </row>
    <row r="325" spans="5:5">
      <c r="E325" s="18"/>
    </row>
    <row r="326" spans="5:5">
      <c r="E326" s="17"/>
    </row>
    <row r="327" spans="5:5">
      <c r="E327" s="18"/>
    </row>
    <row r="328" spans="5:5">
      <c r="E328" s="18"/>
    </row>
    <row r="329" spans="5:5">
      <c r="E329" s="17"/>
    </row>
  </sheetData>
  <pageMargins left="0.699305555555556" right="0.699305555555556" top="0.75" bottom="0.75" header="0.3" footer="0.3"/>
  <pageSetup paperSize="1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F9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B96" sqref="B96"/>
    </sheetView>
  </sheetViews>
  <sheetFormatPr defaultColWidth="8.86" defaultRowHeight="12.1"/>
  <cols>
    <col min="8" max="8" width="10.86" customWidth="1"/>
    <col min="54" max="54" width="13.14" customWidth="1"/>
    <col min="56" max="57" width="10.86" customWidth="1"/>
    <col min="58" max="58" width="11" customWidth="1"/>
    <col min="59" max="59" width="10.71" customWidth="1"/>
    <col min="60" max="60" width="12.29" customWidth="1"/>
    <col min="61" max="61" width="10.86" customWidth="1"/>
  </cols>
  <sheetData>
    <row r="1" s="3" customFormat="1" spans="1:84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  <c r="Z1" s="3" t="s">
        <v>60</v>
      </c>
      <c r="AA1" s="3" t="s">
        <v>61</v>
      </c>
      <c r="AC1" s="3" t="s">
        <v>38</v>
      </c>
      <c r="AD1" s="3" t="s">
        <v>39</v>
      </c>
      <c r="AE1" s="3" t="s">
        <v>40</v>
      </c>
      <c r="AF1" s="3" t="s">
        <v>41</v>
      </c>
      <c r="AG1" s="3" t="s">
        <v>42</v>
      </c>
      <c r="AH1" s="3" t="s">
        <v>43</v>
      </c>
      <c r="AI1" s="3" t="s">
        <v>44</v>
      </c>
      <c r="AJ1" s="3" t="s">
        <v>45</v>
      </c>
      <c r="AK1" s="3" t="s">
        <v>46</v>
      </c>
      <c r="AL1" s="3" t="s">
        <v>47</v>
      </c>
      <c r="AM1" s="3" t="s">
        <v>48</v>
      </c>
      <c r="AN1" s="3" t="s">
        <v>49</v>
      </c>
      <c r="AO1" s="3" t="s">
        <v>50</v>
      </c>
      <c r="AP1" s="3" t="s">
        <v>51</v>
      </c>
      <c r="AQ1" s="3" t="s">
        <v>52</v>
      </c>
      <c r="AR1" s="3" t="s">
        <v>53</v>
      </c>
      <c r="AS1" s="3" t="s">
        <v>54</v>
      </c>
      <c r="AT1" s="3" t="s">
        <v>55</v>
      </c>
      <c r="AU1" s="3" t="s">
        <v>56</v>
      </c>
      <c r="AV1" s="3" t="s">
        <v>57</v>
      </c>
      <c r="AW1" s="3" t="s">
        <v>58</v>
      </c>
      <c r="AX1" s="3" t="s">
        <v>59</v>
      </c>
      <c r="AY1" s="3" t="s">
        <v>60</v>
      </c>
      <c r="AZ1" s="3" t="s">
        <v>61</v>
      </c>
      <c r="BB1" s="3" t="s">
        <v>62</v>
      </c>
      <c r="BC1" s="3" t="s">
        <v>50</v>
      </c>
      <c r="BD1" s="3" t="s">
        <v>63</v>
      </c>
      <c r="BE1" s="3" t="s">
        <v>64</v>
      </c>
      <c r="BF1" s="3" t="s">
        <v>65</v>
      </c>
      <c r="BG1" s="3" t="s">
        <v>66</v>
      </c>
      <c r="BH1" s="3" t="s">
        <v>67</v>
      </c>
      <c r="BI1" s="3" t="s">
        <v>68</v>
      </c>
      <c r="BJ1" s="3" t="s">
        <v>69</v>
      </c>
      <c r="BK1" s="3" t="s">
        <v>44</v>
      </c>
      <c r="BL1" s="3" t="s">
        <v>45</v>
      </c>
      <c r="BM1" s="3" t="s">
        <v>46</v>
      </c>
      <c r="BN1" s="3" t="s">
        <v>47</v>
      </c>
      <c r="BO1" s="3" t="s">
        <v>48</v>
      </c>
      <c r="BP1" s="3" t="s">
        <v>49</v>
      </c>
      <c r="BQ1" s="3" t="s">
        <v>50</v>
      </c>
      <c r="BR1" s="3" t="s">
        <v>51</v>
      </c>
      <c r="BS1" s="3" t="s">
        <v>52</v>
      </c>
      <c r="BT1" s="3" t="s">
        <v>53</v>
      </c>
      <c r="BU1" s="3" t="s">
        <v>54</v>
      </c>
      <c r="BV1" s="3" t="s">
        <v>55</v>
      </c>
      <c r="BW1" s="3" t="s">
        <v>56</v>
      </c>
      <c r="BX1" s="3" t="s">
        <v>57</v>
      </c>
      <c r="BY1" s="3" t="s">
        <v>58</v>
      </c>
      <c r="BZ1" s="3" t="s">
        <v>59</v>
      </c>
      <c r="CA1" s="3" t="s">
        <v>60</v>
      </c>
      <c r="CB1" s="3" t="s">
        <v>61</v>
      </c>
      <c r="CD1" s="3" t="s">
        <v>70</v>
      </c>
      <c r="CF1" s="3" t="s">
        <v>71</v>
      </c>
    </row>
    <row r="2" s="3" customFormat="1" spans="1:54">
      <c r="A2" s="5">
        <v>19901</v>
      </c>
      <c r="B2">
        <f>INT(A2/10)</f>
        <v>1990</v>
      </c>
      <c r="C2" s="5" t="s">
        <v>72</v>
      </c>
      <c r="BB2"/>
    </row>
    <row r="3" spans="1:84">
      <c r="A3">
        <v>19902</v>
      </c>
      <c r="B3">
        <f>INT(A3/10)</f>
        <v>1990</v>
      </c>
      <c r="C3" s="5" t="s">
        <v>73</v>
      </c>
      <c r="J3">
        <f>AI3*100</f>
        <v>15.99873179</v>
      </c>
      <c r="K3">
        <f t="shared" ref="K3:K45" si="0">AJ3*100</f>
        <v>15.95435875</v>
      </c>
      <c r="L3">
        <f t="shared" ref="L3:L45" si="1">AK3*100</f>
        <v>6.98037302</v>
      </c>
      <c r="M3">
        <f t="shared" ref="M3:M45" si="2">AL3*100</f>
        <v>7.99286018</v>
      </c>
      <c r="N3">
        <f t="shared" ref="N3:N45" si="3">AM3*100</f>
        <v>0.96912971</v>
      </c>
      <c r="O3">
        <f t="shared" ref="O3:O45" si="4">AN3*100</f>
        <v>3.05512065</v>
      </c>
      <c r="P3">
        <f t="shared" ref="P3:P45" si="5">AO3*100</f>
        <v>16.56894184</v>
      </c>
      <c r="Q3">
        <f t="shared" ref="Q3:Q45" si="6">AP3*100</f>
        <v>16.55677692</v>
      </c>
      <c r="R3">
        <f t="shared" ref="R3:R45" si="7">AQ3*100</f>
        <v>7.91194135</v>
      </c>
      <c r="S3">
        <f t="shared" ref="S3:S45" si="8">AR3*100</f>
        <v>7.74111302</v>
      </c>
      <c r="T3">
        <f t="shared" ref="T3:T45" si="9">AS3*100</f>
        <v>1.01946063</v>
      </c>
      <c r="U3">
        <f t="shared" ref="U3:U45" si="10">AT3*100</f>
        <v>3.40231322</v>
      </c>
      <c r="V3">
        <f t="shared" ref="V3:V45" si="11">AU3*100</f>
        <v>16.62231301</v>
      </c>
      <c r="W3">
        <f t="shared" ref="W3:W45" si="12">AV3*100</f>
        <v>16.67258265</v>
      </c>
      <c r="X3">
        <f t="shared" ref="X3:X45" si="13">AW3*100</f>
        <v>8.02361744</v>
      </c>
      <c r="Y3">
        <f t="shared" ref="Y3:Y45" si="14">AX3*100</f>
        <v>7.68440339</v>
      </c>
      <c r="Z3">
        <f t="shared" ref="Z3:Z45" si="15">AY3*100</f>
        <v>1.03219201</v>
      </c>
      <c r="AA3">
        <f t="shared" ref="AA3:AA45" si="16">AZ3*100</f>
        <v>3.42974663</v>
      </c>
      <c r="AI3">
        <v>0.1599873179</v>
      </c>
      <c r="AJ3">
        <v>0.1595435875</v>
      </c>
      <c r="AK3">
        <v>0.0698037302</v>
      </c>
      <c r="AL3">
        <v>0.0799286018</v>
      </c>
      <c r="AM3">
        <v>0.0096912971</v>
      </c>
      <c r="AN3">
        <v>0.0305512065</v>
      </c>
      <c r="AO3">
        <v>0.1656894184</v>
      </c>
      <c r="AP3">
        <v>0.1655677692</v>
      </c>
      <c r="AQ3">
        <v>0.0791194135</v>
      </c>
      <c r="AR3">
        <v>0.0774111302</v>
      </c>
      <c r="AS3">
        <v>0.0101946063</v>
      </c>
      <c r="AT3">
        <v>0.0340231322</v>
      </c>
      <c r="AU3">
        <v>0.1662231301</v>
      </c>
      <c r="AV3">
        <v>0.1667258265</v>
      </c>
      <c r="AW3">
        <v>0.0802361744</v>
      </c>
      <c r="AX3">
        <v>0.0768440339</v>
      </c>
      <c r="AY3">
        <v>0.0103219201</v>
      </c>
      <c r="AZ3">
        <v>0.0342974663</v>
      </c>
      <c r="BB3">
        <f>100*(AO3-0.07)</f>
        <v>9.56894184</v>
      </c>
      <c r="BC3">
        <f t="shared" ref="BC3:BC46" si="17">100*AO3</f>
        <v>16.56894184</v>
      </c>
      <c r="BD3">
        <f t="shared" ref="BD3:BD47" si="18">100*AO3</f>
        <v>16.56894184</v>
      </c>
      <c r="BE3">
        <f t="shared" ref="BE3:BE47" si="19">100*AP3</f>
        <v>16.55677692</v>
      </c>
      <c r="BF3">
        <f t="shared" ref="BF3:BF47" si="20">100*AQ3</f>
        <v>7.91194135</v>
      </c>
      <c r="BG3">
        <f t="shared" ref="BG3:BG47" si="21">100*AR3</f>
        <v>7.74111302</v>
      </c>
      <c r="BH3">
        <f t="shared" ref="BH3:BH47" si="22">100*AS3</f>
        <v>1.01946063</v>
      </c>
      <c r="BI3">
        <f t="shared" ref="BI3:BI47" si="23">100*AT3</f>
        <v>3.40231322</v>
      </c>
      <c r="CD3">
        <f>BD3+BF3+BG3+BH3</f>
        <v>33.24145684</v>
      </c>
      <c r="CF3" s="7">
        <f>CD3-'BED Sadj'!AF4</f>
        <v>16.9442335284</v>
      </c>
    </row>
    <row r="4" spans="1:84">
      <c r="A4">
        <v>19903</v>
      </c>
      <c r="B4">
        <f t="shared" ref="B4:B67" si="24">INT(A4/10)</f>
        <v>1990</v>
      </c>
      <c r="C4" t="s">
        <v>74</v>
      </c>
      <c r="J4">
        <f t="shared" ref="J4:J45" si="25">AI4*100</f>
        <v>16.06201051</v>
      </c>
      <c r="K4">
        <f t="shared" si="0"/>
        <v>15.94966542</v>
      </c>
      <c r="L4">
        <f t="shared" si="1"/>
        <v>7.01644609</v>
      </c>
      <c r="M4">
        <f t="shared" si="2"/>
        <v>7.95652777</v>
      </c>
      <c r="N4">
        <f t="shared" si="3"/>
        <v>0.97510482</v>
      </c>
      <c r="O4">
        <f t="shared" si="4"/>
        <v>3.06744439</v>
      </c>
      <c r="P4">
        <f t="shared" si="5"/>
        <v>16.18186378</v>
      </c>
      <c r="Q4">
        <f t="shared" si="6"/>
        <v>16.05216156</v>
      </c>
      <c r="R4">
        <f t="shared" si="7"/>
        <v>7.11611545</v>
      </c>
      <c r="S4">
        <f t="shared" si="8"/>
        <v>7.87266505</v>
      </c>
      <c r="T4">
        <f t="shared" si="9"/>
        <v>0.98144333</v>
      </c>
      <c r="U4">
        <f t="shared" si="10"/>
        <v>3.0982001</v>
      </c>
      <c r="V4">
        <f t="shared" si="11"/>
        <v>16.21424344</v>
      </c>
      <c r="W4">
        <f t="shared" si="12"/>
        <v>16.04686441</v>
      </c>
      <c r="X4">
        <f t="shared" si="13"/>
        <v>7.17234094</v>
      </c>
      <c r="Y4">
        <f t="shared" si="14"/>
        <v>7.83144597</v>
      </c>
      <c r="Z4">
        <f t="shared" si="15"/>
        <v>0.9874783</v>
      </c>
      <c r="AA4">
        <f t="shared" si="16"/>
        <v>3.10242356</v>
      </c>
      <c r="AI4">
        <v>0.1606201051</v>
      </c>
      <c r="AJ4">
        <v>0.1594966542</v>
      </c>
      <c r="AK4">
        <v>0.0701644609</v>
      </c>
      <c r="AL4">
        <v>0.0795652777</v>
      </c>
      <c r="AM4">
        <v>0.0097510482</v>
      </c>
      <c r="AN4">
        <v>0.0306744439</v>
      </c>
      <c r="AO4">
        <v>0.1618186378</v>
      </c>
      <c r="AP4">
        <v>0.1605216156</v>
      </c>
      <c r="AQ4">
        <v>0.0711611545</v>
      </c>
      <c r="AR4">
        <v>0.0787266505</v>
      </c>
      <c r="AS4">
        <v>0.0098144333</v>
      </c>
      <c r="AT4">
        <v>0.030982001</v>
      </c>
      <c r="AU4">
        <v>0.1621424344</v>
      </c>
      <c r="AV4">
        <v>0.1604686441</v>
      </c>
      <c r="AW4">
        <v>0.0717234094</v>
      </c>
      <c r="AX4">
        <v>0.0783144597</v>
      </c>
      <c r="AY4">
        <v>0.009874783</v>
      </c>
      <c r="AZ4">
        <v>0.0310242356</v>
      </c>
      <c r="BB4">
        <f t="shared" ref="BB4:BB67" si="26">100*(AO4-0.07)</f>
        <v>9.18186378</v>
      </c>
      <c r="BC4">
        <f t="shared" si="17"/>
        <v>16.18186378</v>
      </c>
      <c r="BD4">
        <f t="shared" si="18"/>
        <v>16.18186378</v>
      </c>
      <c r="BE4">
        <f t="shared" si="19"/>
        <v>16.05216156</v>
      </c>
      <c r="BF4">
        <f t="shared" si="20"/>
        <v>7.11611545</v>
      </c>
      <c r="BG4">
        <f t="shared" si="21"/>
        <v>7.87266505</v>
      </c>
      <c r="BH4">
        <f t="shared" si="22"/>
        <v>0.98144333</v>
      </c>
      <c r="BI4">
        <f t="shared" si="23"/>
        <v>3.0982001</v>
      </c>
      <c r="CD4">
        <f t="shared" ref="CD4:CD67" si="27">BD4+BF4+BG4+BH4</f>
        <v>32.15208761</v>
      </c>
      <c r="CF4" s="7">
        <f>CD4-'BED Sadj'!AF5</f>
        <v>15.5712299754</v>
      </c>
    </row>
    <row r="5" spans="1:84">
      <c r="A5">
        <v>19904</v>
      </c>
      <c r="B5">
        <f t="shared" si="24"/>
        <v>1990</v>
      </c>
      <c r="C5" t="s">
        <v>75</v>
      </c>
      <c r="J5">
        <f t="shared" si="25"/>
        <v>15.76168189</v>
      </c>
      <c r="K5">
        <f t="shared" si="0"/>
        <v>16.1643698</v>
      </c>
      <c r="L5">
        <f t="shared" si="1"/>
        <v>7.08262006</v>
      </c>
      <c r="M5">
        <f t="shared" si="2"/>
        <v>8.10280597</v>
      </c>
      <c r="N5">
        <f t="shared" si="3"/>
        <v>0.98945328</v>
      </c>
      <c r="O5">
        <f t="shared" si="4"/>
        <v>3.02602664</v>
      </c>
      <c r="P5">
        <f t="shared" si="5"/>
        <v>15.96341572</v>
      </c>
      <c r="Q5">
        <f t="shared" si="6"/>
        <v>16.34138182</v>
      </c>
      <c r="R5">
        <f t="shared" si="7"/>
        <v>7.28215348</v>
      </c>
      <c r="S5">
        <f t="shared" si="8"/>
        <v>8.04012387</v>
      </c>
      <c r="T5">
        <f t="shared" si="9"/>
        <v>1.00080319</v>
      </c>
      <c r="U5">
        <f t="shared" si="10"/>
        <v>3.04209441</v>
      </c>
      <c r="V5">
        <f t="shared" si="11"/>
        <v>15.99693257</v>
      </c>
      <c r="W5">
        <f t="shared" si="12"/>
        <v>16.36861843</v>
      </c>
      <c r="X5">
        <f t="shared" si="13"/>
        <v>7.33044725</v>
      </c>
      <c r="Y5">
        <f t="shared" si="14"/>
        <v>8.00044439</v>
      </c>
      <c r="Z5">
        <f t="shared" si="15"/>
        <v>1.00568837</v>
      </c>
      <c r="AA5">
        <f t="shared" si="16"/>
        <v>3.05190105</v>
      </c>
      <c r="AI5">
        <v>0.1576168189</v>
      </c>
      <c r="AJ5">
        <v>0.161643698</v>
      </c>
      <c r="AK5">
        <v>0.0708262006</v>
      </c>
      <c r="AL5">
        <v>0.0810280597</v>
      </c>
      <c r="AM5">
        <v>0.0098945328</v>
      </c>
      <c r="AN5">
        <v>0.0302602664</v>
      </c>
      <c r="AO5">
        <v>0.1596341572</v>
      </c>
      <c r="AP5">
        <v>0.1634138182</v>
      </c>
      <c r="AQ5">
        <v>0.0728215348</v>
      </c>
      <c r="AR5">
        <v>0.0804012387</v>
      </c>
      <c r="AS5">
        <v>0.0100080319</v>
      </c>
      <c r="AT5">
        <v>0.0304209441</v>
      </c>
      <c r="AU5">
        <v>0.1599693257</v>
      </c>
      <c r="AV5">
        <v>0.1636861843</v>
      </c>
      <c r="AW5">
        <v>0.0733044725</v>
      </c>
      <c r="AX5">
        <v>0.0800044439</v>
      </c>
      <c r="AY5">
        <v>0.0100568837</v>
      </c>
      <c r="AZ5">
        <v>0.0305190105</v>
      </c>
      <c r="BB5">
        <f t="shared" si="26"/>
        <v>8.96341572</v>
      </c>
      <c r="BC5">
        <f t="shared" si="17"/>
        <v>15.96341572</v>
      </c>
      <c r="BD5">
        <f t="shared" si="18"/>
        <v>15.96341572</v>
      </c>
      <c r="BE5">
        <f t="shared" si="19"/>
        <v>16.34138182</v>
      </c>
      <c r="BF5">
        <f t="shared" si="20"/>
        <v>7.28215348</v>
      </c>
      <c r="BG5">
        <f t="shared" si="21"/>
        <v>8.04012387</v>
      </c>
      <c r="BH5">
        <f t="shared" si="22"/>
        <v>1.00080319</v>
      </c>
      <c r="BI5">
        <f t="shared" si="23"/>
        <v>3.04209441</v>
      </c>
      <c r="CD5">
        <f t="shared" si="27"/>
        <v>32.28649626</v>
      </c>
      <c r="CF5" s="7">
        <f>CD5-'BED Sadj'!AF6</f>
        <v>15.8144680566</v>
      </c>
    </row>
    <row r="6" spans="1:84">
      <c r="A6">
        <v>19911</v>
      </c>
      <c r="B6">
        <f t="shared" si="24"/>
        <v>1991</v>
      </c>
      <c r="C6" t="s">
        <v>76</v>
      </c>
      <c r="J6">
        <f t="shared" si="25"/>
        <v>16.56589099</v>
      </c>
      <c r="K6">
        <f t="shared" si="0"/>
        <v>17.42783216</v>
      </c>
      <c r="L6">
        <f t="shared" si="1"/>
        <v>7.3120499</v>
      </c>
      <c r="M6">
        <f t="shared" si="2"/>
        <v>9.0207123</v>
      </c>
      <c r="N6">
        <f t="shared" si="3"/>
        <v>1.06559887</v>
      </c>
      <c r="O6">
        <f t="shared" si="4"/>
        <v>3.1502483</v>
      </c>
      <c r="P6">
        <f t="shared" si="5"/>
        <v>16.38120609</v>
      </c>
      <c r="Q6">
        <f t="shared" si="6"/>
        <v>17.43480465</v>
      </c>
      <c r="R6">
        <f t="shared" si="7"/>
        <v>7.22414475</v>
      </c>
      <c r="S6">
        <f t="shared" si="8"/>
        <v>9.03141562</v>
      </c>
      <c r="T6">
        <f t="shared" si="9"/>
        <v>1.04338937</v>
      </c>
      <c r="U6">
        <f t="shared" si="10"/>
        <v>3.06040216</v>
      </c>
      <c r="V6">
        <f t="shared" si="11"/>
        <v>16.35394872</v>
      </c>
      <c r="W6">
        <f t="shared" si="12"/>
        <v>17.40821424</v>
      </c>
      <c r="X6">
        <f t="shared" si="13"/>
        <v>7.25780094</v>
      </c>
      <c r="Y6">
        <f t="shared" si="14"/>
        <v>9.00541771</v>
      </c>
      <c r="Z6">
        <f t="shared" si="15"/>
        <v>1.03208539</v>
      </c>
      <c r="AA6">
        <f t="shared" si="16"/>
        <v>3.05512518</v>
      </c>
      <c r="AI6">
        <v>0.1656589099</v>
      </c>
      <c r="AJ6">
        <v>0.1742783216</v>
      </c>
      <c r="AK6">
        <v>0.073120499</v>
      </c>
      <c r="AL6">
        <v>0.090207123</v>
      </c>
      <c r="AM6">
        <v>0.0106559887</v>
      </c>
      <c r="AN6">
        <v>0.031502483</v>
      </c>
      <c r="AO6">
        <v>0.1638120609</v>
      </c>
      <c r="AP6">
        <v>0.1743480465</v>
      </c>
      <c r="AQ6">
        <v>0.0722414475</v>
      </c>
      <c r="AR6">
        <v>0.0903141562</v>
      </c>
      <c r="AS6">
        <v>0.0104338937</v>
      </c>
      <c r="AT6">
        <v>0.0306040216</v>
      </c>
      <c r="AU6">
        <v>0.1635394872</v>
      </c>
      <c r="AV6">
        <v>0.1740821424</v>
      </c>
      <c r="AW6">
        <v>0.0725780094</v>
      </c>
      <c r="AX6">
        <v>0.0900541771</v>
      </c>
      <c r="AY6">
        <v>0.0103208539</v>
      </c>
      <c r="AZ6">
        <v>0.0305512518</v>
      </c>
      <c r="BB6">
        <f t="shared" si="26"/>
        <v>9.38120609</v>
      </c>
      <c r="BC6">
        <f t="shared" si="17"/>
        <v>16.38120609</v>
      </c>
      <c r="BD6">
        <f t="shared" si="18"/>
        <v>16.38120609</v>
      </c>
      <c r="BE6">
        <f t="shared" si="19"/>
        <v>17.43480465</v>
      </c>
      <c r="BF6">
        <f t="shared" si="20"/>
        <v>7.22414475</v>
      </c>
      <c r="BG6">
        <f t="shared" si="21"/>
        <v>9.03141562</v>
      </c>
      <c r="BH6">
        <f t="shared" si="22"/>
        <v>1.04338937</v>
      </c>
      <c r="BI6">
        <f t="shared" si="23"/>
        <v>3.06040216</v>
      </c>
      <c r="CD6">
        <f t="shared" si="27"/>
        <v>33.68015583</v>
      </c>
      <c r="CF6" s="7">
        <f>CD6-'BED Sadj'!AF7</f>
        <v>15.1064324082</v>
      </c>
    </row>
    <row r="7" spans="1:84">
      <c r="A7">
        <v>19912</v>
      </c>
      <c r="B7">
        <f t="shared" si="24"/>
        <v>1991</v>
      </c>
      <c r="C7" t="s">
        <v>77</v>
      </c>
      <c r="J7">
        <f t="shared" si="25"/>
        <v>15.98671782</v>
      </c>
      <c r="K7">
        <f t="shared" si="0"/>
        <v>16.41448344</v>
      </c>
      <c r="L7">
        <f t="shared" si="1"/>
        <v>7.00588659</v>
      </c>
      <c r="M7">
        <f t="shared" si="2"/>
        <v>8.41832373</v>
      </c>
      <c r="N7">
        <f t="shared" si="3"/>
        <v>0.9956817</v>
      </c>
      <c r="O7">
        <f t="shared" si="4"/>
        <v>3.06700751</v>
      </c>
      <c r="P7">
        <f t="shared" si="5"/>
        <v>15.91268397</v>
      </c>
      <c r="Q7">
        <f t="shared" si="6"/>
        <v>16.21109001</v>
      </c>
      <c r="R7">
        <f t="shared" si="7"/>
        <v>6.99653182</v>
      </c>
      <c r="S7">
        <f t="shared" si="8"/>
        <v>8.41093738</v>
      </c>
      <c r="T7">
        <f t="shared" si="9"/>
        <v>1.0037142</v>
      </c>
      <c r="U7">
        <f t="shared" si="10"/>
        <v>2.9796739</v>
      </c>
      <c r="V7">
        <f t="shared" si="11"/>
        <v>15.94352126</v>
      </c>
      <c r="W7">
        <f t="shared" si="12"/>
        <v>16.29437476</v>
      </c>
      <c r="X7">
        <f t="shared" si="13"/>
        <v>7.05013578</v>
      </c>
      <c r="Y7">
        <f t="shared" si="14"/>
        <v>8.39505464</v>
      </c>
      <c r="Z7">
        <f t="shared" si="15"/>
        <v>1.01065544</v>
      </c>
      <c r="AA7">
        <f t="shared" si="16"/>
        <v>2.99145779</v>
      </c>
      <c r="AI7">
        <v>0.1598671782</v>
      </c>
      <c r="AJ7">
        <v>0.1641448344</v>
      </c>
      <c r="AK7">
        <v>0.0700588659</v>
      </c>
      <c r="AL7">
        <v>0.0841832373</v>
      </c>
      <c r="AM7">
        <v>0.009956817</v>
      </c>
      <c r="AN7">
        <v>0.0306700751</v>
      </c>
      <c r="AO7">
        <v>0.1591268397</v>
      </c>
      <c r="AP7">
        <v>0.1621109001</v>
      </c>
      <c r="AQ7">
        <v>0.0699653182</v>
      </c>
      <c r="AR7">
        <v>0.0841093738</v>
      </c>
      <c r="AS7">
        <v>0.010037142</v>
      </c>
      <c r="AT7">
        <v>0.029796739</v>
      </c>
      <c r="AU7">
        <v>0.1594352126</v>
      </c>
      <c r="AV7">
        <v>0.1629437476</v>
      </c>
      <c r="AW7">
        <v>0.0705013578</v>
      </c>
      <c r="AX7">
        <v>0.0839505464</v>
      </c>
      <c r="AY7">
        <v>0.0101065544</v>
      </c>
      <c r="AZ7">
        <v>0.0299145779</v>
      </c>
      <c r="BB7">
        <f t="shared" si="26"/>
        <v>8.91268397</v>
      </c>
      <c r="BC7">
        <f t="shared" si="17"/>
        <v>15.91268397</v>
      </c>
      <c r="BD7">
        <f t="shared" si="18"/>
        <v>15.91268397</v>
      </c>
      <c r="BE7">
        <f t="shared" si="19"/>
        <v>16.21109001</v>
      </c>
      <c r="BF7">
        <f t="shared" si="20"/>
        <v>6.99653182</v>
      </c>
      <c r="BG7">
        <f t="shared" si="21"/>
        <v>8.41093738</v>
      </c>
      <c r="BH7">
        <f t="shared" si="22"/>
        <v>1.0037142</v>
      </c>
      <c r="BI7">
        <f t="shared" si="23"/>
        <v>2.9796739</v>
      </c>
      <c r="CD7">
        <f t="shared" si="27"/>
        <v>32.32386737</v>
      </c>
      <c r="CF7" s="7">
        <f>CD7-'BED Sadj'!AF8</f>
        <v>15.2756027729</v>
      </c>
    </row>
    <row r="8" spans="1:84">
      <c r="A8">
        <v>19913</v>
      </c>
      <c r="B8">
        <f t="shared" si="24"/>
        <v>1991</v>
      </c>
      <c r="C8" t="s">
        <v>78</v>
      </c>
      <c r="J8">
        <f t="shared" si="25"/>
        <v>16.03511374</v>
      </c>
      <c r="K8">
        <f t="shared" si="0"/>
        <v>15.85237964</v>
      </c>
      <c r="L8">
        <f t="shared" si="1"/>
        <v>6.94040263</v>
      </c>
      <c r="M8">
        <f t="shared" si="2"/>
        <v>7.94699868</v>
      </c>
      <c r="N8">
        <f t="shared" si="3"/>
        <v>0.96645073</v>
      </c>
      <c r="O8">
        <f t="shared" si="4"/>
        <v>3.049287</v>
      </c>
      <c r="P8">
        <f t="shared" si="5"/>
        <v>15.98688581</v>
      </c>
      <c r="Q8">
        <f t="shared" si="6"/>
        <v>15.776946</v>
      </c>
      <c r="R8">
        <f t="shared" si="7"/>
        <v>6.85237709</v>
      </c>
      <c r="S8">
        <f t="shared" si="8"/>
        <v>7.90132613</v>
      </c>
      <c r="T8">
        <f t="shared" si="9"/>
        <v>0.98563078</v>
      </c>
      <c r="U8">
        <f t="shared" si="10"/>
        <v>2.93415179</v>
      </c>
      <c r="V8">
        <f t="shared" si="11"/>
        <v>15.98850189</v>
      </c>
      <c r="W8">
        <f t="shared" si="12"/>
        <v>15.74527539</v>
      </c>
      <c r="X8">
        <f t="shared" si="13"/>
        <v>6.85705003</v>
      </c>
      <c r="Y8">
        <f t="shared" si="14"/>
        <v>7.89414627</v>
      </c>
      <c r="Z8">
        <f t="shared" si="15"/>
        <v>0.98614777</v>
      </c>
      <c r="AA8">
        <f t="shared" si="16"/>
        <v>2.9267949</v>
      </c>
      <c r="AI8">
        <v>0.1603511374</v>
      </c>
      <c r="AJ8">
        <v>0.1585237964</v>
      </c>
      <c r="AK8">
        <v>0.0694040263</v>
      </c>
      <c r="AL8">
        <v>0.0794699868</v>
      </c>
      <c r="AM8">
        <v>0.0096645073</v>
      </c>
      <c r="AN8">
        <v>0.03049287</v>
      </c>
      <c r="AO8">
        <v>0.1598688581</v>
      </c>
      <c r="AP8">
        <v>0.15776946</v>
      </c>
      <c r="AQ8">
        <v>0.0685237709</v>
      </c>
      <c r="AR8">
        <v>0.0790132613</v>
      </c>
      <c r="AS8">
        <v>0.0098563078</v>
      </c>
      <c r="AT8">
        <v>0.0293415179</v>
      </c>
      <c r="AU8">
        <v>0.1598850189</v>
      </c>
      <c r="AV8">
        <v>0.1574527539</v>
      </c>
      <c r="AW8">
        <v>0.0685705003</v>
      </c>
      <c r="AX8">
        <v>0.0789414627</v>
      </c>
      <c r="AY8">
        <v>0.0098614777</v>
      </c>
      <c r="AZ8">
        <v>0.029267949</v>
      </c>
      <c r="BB8">
        <f t="shared" si="26"/>
        <v>8.98688581</v>
      </c>
      <c r="BC8">
        <f t="shared" si="17"/>
        <v>15.98688581</v>
      </c>
      <c r="BD8">
        <f t="shared" si="18"/>
        <v>15.98688581</v>
      </c>
      <c r="BE8">
        <f t="shared" si="19"/>
        <v>15.776946</v>
      </c>
      <c r="BF8">
        <f t="shared" si="20"/>
        <v>6.85237709</v>
      </c>
      <c r="BG8">
        <f t="shared" si="21"/>
        <v>7.90132613</v>
      </c>
      <c r="BH8">
        <f t="shared" si="22"/>
        <v>0.98563078</v>
      </c>
      <c r="BI8">
        <f t="shared" si="23"/>
        <v>2.93415179</v>
      </c>
      <c r="CD8">
        <f t="shared" si="27"/>
        <v>31.72621981</v>
      </c>
      <c r="CF8" s="7">
        <f>CD8-'BED Sadj'!AF9</f>
        <v>15.0682528693</v>
      </c>
    </row>
    <row r="9" spans="1:84">
      <c r="A9">
        <v>19914</v>
      </c>
      <c r="B9">
        <f t="shared" si="24"/>
        <v>1991</v>
      </c>
      <c r="C9" t="s">
        <v>79</v>
      </c>
      <c r="J9">
        <f t="shared" si="25"/>
        <v>15.78904947</v>
      </c>
      <c r="K9">
        <f t="shared" si="0"/>
        <v>15.82824888</v>
      </c>
      <c r="L9">
        <f t="shared" si="1"/>
        <v>6.93177652</v>
      </c>
      <c r="M9">
        <f t="shared" si="2"/>
        <v>7.93917628</v>
      </c>
      <c r="N9">
        <f t="shared" si="3"/>
        <v>0.96582374</v>
      </c>
      <c r="O9">
        <f t="shared" si="4"/>
        <v>3.02330521</v>
      </c>
      <c r="P9">
        <f t="shared" si="5"/>
        <v>15.53776913</v>
      </c>
      <c r="Q9">
        <f t="shared" si="6"/>
        <v>15.57156489</v>
      </c>
      <c r="R9">
        <f t="shared" si="7"/>
        <v>6.60105189</v>
      </c>
      <c r="S9">
        <f t="shared" si="8"/>
        <v>7.95202413</v>
      </c>
      <c r="T9">
        <f t="shared" si="9"/>
        <v>0.96498856</v>
      </c>
      <c r="U9">
        <f t="shared" si="10"/>
        <v>2.77779691</v>
      </c>
      <c r="V9">
        <f t="shared" si="11"/>
        <v>15.50346669</v>
      </c>
      <c r="W9">
        <f t="shared" si="12"/>
        <v>15.53633843</v>
      </c>
      <c r="X9">
        <f t="shared" si="13"/>
        <v>6.50600966</v>
      </c>
      <c r="Y9">
        <f t="shared" si="14"/>
        <v>7.99243476</v>
      </c>
      <c r="Z9">
        <f t="shared" si="15"/>
        <v>0.96185898</v>
      </c>
      <c r="AA9">
        <f t="shared" si="16"/>
        <v>2.76290917</v>
      </c>
      <c r="AI9">
        <v>0.1578904947</v>
      </c>
      <c r="AJ9">
        <v>0.1582824888</v>
      </c>
      <c r="AK9">
        <v>0.0693177652</v>
      </c>
      <c r="AL9">
        <v>0.0793917628</v>
      </c>
      <c r="AM9">
        <v>0.0096582374</v>
      </c>
      <c r="AN9">
        <v>0.0302330521</v>
      </c>
      <c r="AO9">
        <v>0.1553776913</v>
      </c>
      <c r="AP9">
        <v>0.1557156489</v>
      </c>
      <c r="AQ9">
        <v>0.0660105189</v>
      </c>
      <c r="AR9">
        <v>0.0795202413</v>
      </c>
      <c r="AS9">
        <v>0.0096498856</v>
      </c>
      <c r="AT9">
        <v>0.0277779691</v>
      </c>
      <c r="AU9">
        <v>0.1550346669</v>
      </c>
      <c r="AV9">
        <v>0.1553633843</v>
      </c>
      <c r="AW9">
        <v>0.0650600966</v>
      </c>
      <c r="AX9">
        <v>0.0799243476</v>
      </c>
      <c r="AY9">
        <v>0.0096185898</v>
      </c>
      <c r="AZ9">
        <v>0.0276290917</v>
      </c>
      <c r="BB9">
        <f t="shared" si="26"/>
        <v>8.53776913</v>
      </c>
      <c r="BC9">
        <f t="shared" si="17"/>
        <v>15.53776913</v>
      </c>
      <c r="BD9">
        <f t="shared" si="18"/>
        <v>15.53776913</v>
      </c>
      <c r="BE9">
        <f t="shared" si="19"/>
        <v>15.57156489</v>
      </c>
      <c r="BF9">
        <f t="shared" si="20"/>
        <v>6.60105189</v>
      </c>
      <c r="BG9">
        <f t="shared" si="21"/>
        <v>7.95202413</v>
      </c>
      <c r="BH9">
        <f t="shared" si="22"/>
        <v>0.96498856</v>
      </c>
      <c r="BI9">
        <f t="shared" si="23"/>
        <v>2.77779691</v>
      </c>
      <c r="CD9">
        <f t="shared" si="27"/>
        <v>31.05583371</v>
      </c>
      <c r="CF9" s="7">
        <f>CD9-'BED Sadj'!AF10</f>
        <v>14.6528423121</v>
      </c>
    </row>
    <row r="10" spans="1:84">
      <c r="A10">
        <v>19921</v>
      </c>
      <c r="B10">
        <f t="shared" si="24"/>
        <v>1992</v>
      </c>
      <c r="C10" t="s">
        <v>80</v>
      </c>
      <c r="J10">
        <f t="shared" si="25"/>
        <v>16.12736174</v>
      </c>
      <c r="K10">
        <f t="shared" si="0"/>
        <v>15.86070598</v>
      </c>
      <c r="L10">
        <f t="shared" si="1"/>
        <v>6.90606724</v>
      </c>
      <c r="M10">
        <f t="shared" si="2"/>
        <v>7.98408437</v>
      </c>
      <c r="N10">
        <f t="shared" si="3"/>
        <v>0.96307441</v>
      </c>
      <c r="O10">
        <f t="shared" si="4"/>
        <v>3.08853616</v>
      </c>
      <c r="P10">
        <f t="shared" si="5"/>
        <v>15.78238539</v>
      </c>
      <c r="Q10">
        <f t="shared" si="6"/>
        <v>15.67968882</v>
      </c>
      <c r="R10">
        <f t="shared" si="7"/>
        <v>6.623351</v>
      </c>
      <c r="S10">
        <f t="shared" si="8"/>
        <v>7.97988077</v>
      </c>
      <c r="T10">
        <f t="shared" si="9"/>
        <v>0.97074022</v>
      </c>
      <c r="U10">
        <f t="shared" si="10"/>
        <v>2.88201315</v>
      </c>
      <c r="V10">
        <f t="shared" si="11"/>
        <v>15.73269768</v>
      </c>
      <c r="W10">
        <f t="shared" si="12"/>
        <v>15.63528194</v>
      </c>
      <c r="X10">
        <f t="shared" si="13"/>
        <v>6.54992981</v>
      </c>
      <c r="Y10">
        <f t="shared" si="14"/>
        <v>8.01983582</v>
      </c>
      <c r="Z10">
        <f t="shared" si="15"/>
        <v>0.96237136</v>
      </c>
      <c r="AA10">
        <f t="shared" si="16"/>
        <v>2.87767862</v>
      </c>
      <c r="AI10">
        <v>0.1612736174</v>
      </c>
      <c r="AJ10">
        <v>0.1586070598</v>
      </c>
      <c r="AK10">
        <v>0.0690606724</v>
      </c>
      <c r="AL10">
        <v>0.0798408437</v>
      </c>
      <c r="AM10">
        <v>0.0096307441</v>
      </c>
      <c r="AN10">
        <v>0.0308853616</v>
      </c>
      <c r="AO10">
        <v>0.1578238539</v>
      </c>
      <c r="AP10">
        <v>0.1567968882</v>
      </c>
      <c r="AQ10">
        <v>0.06623351</v>
      </c>
      <c r="AR10">
        <v>0.0797988077</v>
      </c>
      <c r="AS10">
        <v>0.0097074022</v>
      </c>
      <c r="AT10">
        <v>0.0288201315</v>
      </c>
      <c r="AU10">
        <v>0.1573269768</v>
      </c>
      <c r="AV10">
        <v>0.1563528194</v>
      </c>
      <c r="AW10">
        <v>0.0654992981</v>
      </c>
      <c r="AX10">
        <v>0.0801983582</v>
      </c>
      <c r="AY10">
        <v>0.0096237136</v>
      </c>
      <c r="AZ10">
        <v>0.0287767862</v>
      </c>
      <c r="BB10">
        <f t="shared" si="26"/>
        <v>8.78238539</v>
      </c>
      <c r="BC10">
        <f t="shared" si="17"/>
        <v>15.78238539</v>
      </c>
      <c r="BD10">
        <f t="shared" si="18"/>
        <v>15.78238539</v>
      </c>
      <c r="BE10">
        <f t="shared" si="19"/>
        <v>15.67968882</v>
      </c>
      <c r="BF10">
        <f t="shared" si="20"/>
        <v>6.623351</v>
      </c>
      <c r="BG10">
        <f t="shared" si="21"/>
        <v>7.97988077</v>
      </c>
      <c r="BH10">
        <f t="shared" si="22"/>
        <v>0.97074022</v>
      </c>
      <c r="BI10">
        <f t="shared" si="23"/>
        <v>2.88201315</v>
      </c>
      <c r="CD10">
        <f t="shared" si="27"/>
        <v>31.35635738</v>
      </c>
      <c r="CF10" s="7">
        <f>CD10-'BED Sadj'!AF11</f>
        <v>14.6010330373</v>
      </c>
    </row>
    <row r="11" spans="1:84">
      <c r="A11">
        <v>19922</v>
      </c>
      <c r="B11">
        <f t="shared" si="24"/>
        <v>1992</v>
      </c>
      <c r="C11" t="s">
        <v>81</v>
      </c>
      <c r="J11">
        <f t="shared" si="25"/>
        <v>15.92785631</v>
      </c>
      <c r="K11">
        <f t="shared" si="0"/>
        <v>15.42320664</v>
      </c>
      <c r="L11">
        <f t="shared" si="1"/>
        <v>6.84665155</v>
      </c>
      <c r="M11">
        <f t="shared" si="2"/>
        <v>7.61920505</v>
      </c>
      <c r="N11">
        <f t="shared" si="3"/>
        <v>0.94388811</v>
      </c>
      <c r="O11">
        <f t="shared" si="4"/>
        <v>3.02208668</v>
      </c>
      <c r="P11">
        <f t="shared" si="5"/>
        <v>15.63238637</v>
      </c>
      <c r="Q11">
        <f t="shared" si="6"/>
        <v>14.96663515</v>
      </c>
      <c r="R11">
        <f t="shared" si="7"/>
        <v>6.47781004</v>
      </c>
      <c r="S11">
        <f t="shared" si="8"/>
        <v>7.71181228</v>
      </c>
      <c r="T11">
        <f t="shared" si="9"/>
        <v>0.9354147</v>
      </c>
      <c r="U11">
        <f t="shared" si="10"/>
        <v>2.85464696</v>
      </c>
      <c r="V11">
        <f t="shared" si="11"/>
        <v>15.61127392</v>
      </c>
      <c r="W11">
        <f t="shared" si="12"/>
        <v>14.97430284</v>
      </c>
      <c r="X11">
        <f t="shared" si="13"/>
        <v>6.43351162</v>
      </c>
      <c r="Y11">
        <f t="shared" si="14"/>
        <v>7.74338986</v>
      </c>
      <c r="Z11">
        <f t="shared" si="15"/>
        <v>0.93649139</v>
      </c>
      <c r="AA11">
        <f t="shared" si="16"/>
        <v>2.83710395</v>
      </c>
      <c r="AI11">
        <v>0.1592785631</v>
      </c>
      <c r="AJ11">
        <v>0.1542320664</v>
      </c>
      <c r="AK11">
        <v>0.0684665155</v>
      </c>
      <c r="AL11">
        <v>0.0761920505</v>
      </c>
      <c r="AM11">
        <v>0.0094388811</v>
      </c>
      <c r="AN11">
        <v>0.0302208668</v>
      </c>
      <c r="AO11">
        <v>0.1563238637</v>
      </c>
      <c r="AP11">
        <v>0.1496663515</v>
      </c>
      <c r="AQ11">
        <v>0.0647781004</v>
      </c>
      <c r="AR11">
        <v>0.0771181228</v>
      </c>
      <c r="AS11">
        <v>0.009354147</v>
      </c>
      <c r="AT11">
        <v>0.0285464696</v>
      </c>
      <c r="AU11">
        <v>0.1561127392</v>
      </c>
      <c r="AV11">
        <v>0.1497430284</v>
      </c>
      <c r="AW11">
        <v>0.0643351162</v>
      </c>
      <c r="AX11">
        <v>0.0774338986</v>
      </c>
      <c r="AY11">
        <v>0.0093649139</v>
      </c>
      <c r="AZ11">
        <v>0.0283710395</v>
      </c>
      <c r="BB11">
        <f t="shared" si="26"/>
        <v>8.63238637</v>
      </c>
      <c r="BC11">
        <f t="shared" si="17"/>
        <v>15.63238637</v>
      </c>
      <c r="BD11">
        <f t="shared" si="18"/>
        <v>15.63238637</v>
      </c>
      <c r="BE11">
        <f t="shared" si="19"/>
        <v>14.96663515</v>
      </c>
      <c r="BF11">
        <f t="shared" si="20"/>
        <v>6.47781004</v>
      </c>
      <c r="BG11">
        <f t="shared" si="21"/>
        <v>7.71181228</v>
      </c>
      <c r="BH11">
        <f t="shared" si="22"/>
        <v>0.9354147</v>
      </c>
      <c r="BI11">
        <f t="shared" si="23"/>
        <v>2.85464696</v>
      </c>
      <c r="CD11">
        <f t="shared" si="27"/>
        <v>30.75742339</v>
      </c>
      <c r="CF11" s="7">
        <f>CD11-'BED Sadj'!AF12</f>
        <v>14.7035087456</v>
      </c>
    </row>
    <row r="12" spans="1:84">
      <c r="A12">
        <v>19923</v>
      </c>
      <c r="B12">
        <f t="shared" si="24"/>
        <v>1992</v>
      </c>
      <c r="C12" t="s">
        <v>82</v>
      </c>
      <c r="J12">
        <f t="shared" si="25"/>
        <v>15.67302249</v>
      </c>
      <c r="K12">
        <f t="shared" si="0"/>
        <v>15.35343393</v>
      </c>
      <c r="L12">
        <f t="shared" si="1"/>
        <v>6.83474281</v>
      </c>
      <c r="M12">
        <f t="shared" si="2"/>
        <v>7.57818358</v>
      </c>
      <c r="N12">
        <f t="shared" si="3"/>
        <v>0.93931667</v>
      </c>
      <c r="O12">
        <f t="shared" si="4"/>
        <v>2.99415934</v>
      </c>
      <c r="P12">
        <f t="shared" si="5"/>
        <v>15.46965829</v>
      </c>
      <c r="Q12">
        <f t="shared" si="6"/>
        <v>15.14998245</v>
      </c>
      <c r="R12">
        <f t="shared" si="7"/>
        <v>6.60313205</v>
      </c>
      <c r="S12">
        <f t="shared" si="8"/>
        <v>7.60779115</v>
      </c>
      <c r="T12">
        <f t="shared" si="9"/>
        <v>0.92847029</v>
      </c>
      <c r="U12">
        <f t="shared" si="10"/>
        <v>2.87985001</v>
      </c>
      <c r="V12">
        <f t="shared" si="11"/>
        <v>15.44982887</v>
      </c>
      <c r="W12">
        <f t="shared" si="12"/>
        <v>15.10723793</v>
      </c>
      <c r="X12">
        <f t="shared" si="13"/>
        <v>6.56109565</v>
      </c>
      <c r="Y12">
        <f t="shared" si="14"/>
        <v>7.63585008</v>
      </c>
      <c r="Z12">
        <f t="shared" si="15"/>
        <v>0.92956853</v>
      </c>
      <c r="AA12">
        <f t="shared" si="16"/>
        <v>2.86973131</v>
      </c>
      <c r="AI12">
        <v>0.1567302249</v>
      </c>
      <c r="AJ12">
        <v>0.1535343393</v>
      </c>
      <c r="AK12">
        <v>0.0683474281</v>
      </c>
      <c r="AL12">
        <v>0.0757818358</v>
      </c>
      <c r="AM12">
        <v>0.0093931667</v>
      </c>
      <c r="AN12">
        <v>0.0299415934</v>
      </c>
      <c r="AO12">
        <v>0.1546965829</v>
      </c>
      <c r="AP12">
        <v>0.1514998245</v>
      </c>
      <c r="AQ12">
        <v>0.0660313205</v>
      </c>
      <c r="AR12">
        <v>0.0760779115</v>
      </c>
      <c r="AS12">
        <v>0.0092847029</v>
      </c>
      <c r="AT12">
        <v>0.0287985001</v>
      </c>
      <c r="AU12">
        <v>0.1544982887</v>
      </c>
      <c r="AV12">
        <v>0.1510723793</v>
      </c>
      <c r="AW12">
        <v>0.0656109565</v>
      </c>
      <c r="AX12">
        <v>0.0763585008</v>
      </c>
      <c r="AY12">
        <v>0.0092956853</v>
      </c>
      <c r="AZ12">
        <v>0.0286973131</v>
      </c>
      <c r="BB12">
        <f t="shared" si="26"/>
        <v>8.46965829</v>
      </c>
      <c r="BC12">
        <f t="shared" si="17"/>
        <v>15.46965829</v>
      </c>
      <c r="BD12">
        <f t="shared" si="18"/>
        <v>15.46965829</v>
      </c>
      <c r="BE12">
        <f t="shared" si="19"/>
        <v>15.14998245</v>
      </c>
      <c r="BF12">
        <f t="shared" si="20"/>
        <v>6.60313205</v>
      </c>
      <c r="BG12">
        <f t="shared" si="21"/>
        <v>7.60779115</v>
      </c>
      <c r="BH12">
        <f t="shared" si="22"/>
        <v>0.92847029</v>
      </c>
      <c r="BI12">
        <f t="shared" si="23"/>
        <v>2.87985001</v>
      </c>
      <c r="CD12">
        <f t="shared" si="27"/>
        <v>30.60905178</v>
      </c>
      <c r="CF12" s="7">
        <f>CD12-'BED Sadj'!AF13</f>
        <v>14.90905178</v>
      </c>
    </row>
    <row r="13" spans="1:84">
      <c r="A13">
        <v>19924</v>
      </c>
      <c r="B13">
        <f t="shared" si="24"/>
        <v>1992</v>
      </c>
      <c r="C13" t="s">
        <v>83</v>
      </c>
      <c r="J13">
        <f t="shared" si="25"/>
        <v>15.60385955</v>
      </c>
      <c r="K13">
        <f t="shared" si="0"/>
        <v>15.1110281</v>
      </c>
      <c r="L13">
        <f t="shared" si="1"/>
        <v>6.79974986</v>
      </c>
      <c r="M13">
        <f t="shared" si="2"/>
        <v>7.39394182</v>
      </c>
      <c r="N13">
        <f t="shared" si="3"/>
        <v>0.92635165</v>
      </c>
      <c r="O13">
        <f t="shared" si="4"/>
        <v>2.98200849</v>
      </c>
      <c r="P13">
        <f t="shared" si="5"/>
        <v>15.54815099</v>
      </c>
      <c r="Q13">
        <f t="shared" si="6"/>
        <v>15.02961145</v>
      </c>
      <c r="R13">
        <f t="shared" si="7"/>
        <v>6.62796403</v>
      </c>
      <c r="S13">
        <f t="shared" si="8"/>
        <v>7.45608054</v>
      </c>
      <c r="T13">
        <f t="shared" si="9"/>
        <v>0.9226966</v>
      </c>
      <c r="U13">
        <f t="shared" si="10"/>
        <v>2.93539279</v>
      </c>
      <c r="V13">
        <f t="shared" si="11"/>
        <v>15.54860741</v>
      </c>
      <c r="W13">
        <f t="shared" si="12"/>
        <v>15.02642107</v>
      </c>
      <c r="X13">
        <f t="shared" si="13"/>
        <v>6.59332724</v>
      </c>
      <c r="Y13">
        <f t="shared" si="14"/>
        <v>7.46672484</v>
      </c>
      <c r="Z13">
        <f t="shared" si="15"/>
        <v>0.92861131</v>
      </c>
      <c r="AA13">
        <f t="shared" si="16"/>
        <v>2.93421989</v>
      </c>
      <c r="AI13">
        <v>0.1560385955</v>
      </c>
      <c r="AJ13">
        <v>0.151110281</v>
      </c>
      <c r="AK13">
        <v>0.0679974986</v>
      </c>
      <c r="AL13">
        <v>0.0739394182</v>
      </c>
      <c r="AM13">
        <v>0.0092635165</v>
      </c>
      <c r="AN13">
        <v>0.0298200849</v>
      </c>
      <c r="AO13">
        <v>0.1554815099</v>
      </c>
      <c r="AP13">
        <v>0.1502961145</v>
      </c>
      <c r="AQ13">
        <v>0.0662796403</v>
      </c>
      <c r="AR13">
        <v>0.0745608054</v>
      </c>
      <c r="AS13">
        <v>0.009226966</v>
      </c>
      <c r="AT13">
        <v>0.0293539279</v>
      </c>
      <c r="AU13">
        <v>0.1554860741</v>
      </c>
      <c r="AV13">
        <v>0.1502642107</v>
      </c>
      <c r="AW13">
        <v>0.0659332724</v>
      </c>
      <c r="AX13">
        <v>0.0746672484</v>
      </c>
      <c r="AY13">
        <v>0.0092861131</v>
      </c>
      <c r="AZ13">
        <v>0.0293421989</v>
      </c>
      <c r="BB13">
        <f t="shared" si="26"/>
        <v>8.54815099</v>
      </c>
      <c r="BC13">
        <f t="shared" si="17"/>
        <v>15.54815099</v>
      </c>
      <c r="BD13">
        <f t="shared" si="18"/>
        <v>15.54815099</v>
      </c>
      <c r="BE13">
        <f t="shared" si="19"/>
        <v>15.02961145</v>
      </c>
      <c r="BF13">
        <f t="shared" si="20"/>
        <v>6.62796403</v>
      </c>
      <c r="BG13">
        <f t="shared" si="21"/>
        <v>7.45608054</v>
      </c>
      <c r="BH13">
        <f t="shared" si="22"/>
        <v>0.9226966</v>
      </c>
      <c r="BI13">
        <f t="shared" si="23"/>
        <v>2.93539279</v>
      </c>
      <c r="CD13">
        <f t="shared" si="27"/>
        <v>30.55489216</v>
      </c>
      <c r="CF13" s="7">
        <f>CD13-'BED Sadj'!AF14</f>
        <v>15.25489216</v>
      </c>
    </row>
    <row r="14" spans="1:84">
      <c r="A14">
        <v>19931</v>
      </c>
      <c r="B14">
        <f t="shared" si="24"/>
        <v>1993</v>
      </c>
      <c r="C14" t="s">
        <v>84</v>
      </c>
      <c r="J14">
        <f t="shared" si="25"/>
        <v>15.39100568</v>
      </c>
      <c r="K14">
        <f t="shared" si="0"/>
        <v>14.87355156</v>
      </c>
      <c r="L14">
        <f t="shared" si="1"/>
        <v>6.78349406</v>
      </c>
      <c r="M14">
        <f t="shared" si="2"/>
        <v>7.19137478</v>
      </c>
      <c r="N14">
        <f t="shared" si="3"/>
        <v>0.91420111</v>
      </c>
      <c r="O14">
        <f t="shared" si="4"/>
        <v>2.95911098</v>
      </c>
      <c r="P14">
        <f t="shared" si="5"/>
        <v>15.21448589</v>
      </c>
      <c r="Q14">
        <f t="shared" si="6"/>
        <v>14.82598298</v>
      </c>
      <c r="R14">
        <f t="shared" si="7"/>
        <v>6.64287633</v>
      </c>
      <c r="S14">
        <f t="shared" si="8"/>
        <v>7.22453069</v>
      </c>
      <c r="T14">
        <f t="shared" si="9"/>
        <v>0.90744649</v>
      </c>
      <c r="U14">
        <f t="shared" si="10"/>
        <v>2.97856161</v>
      </c>
      <c r="V14">
        <f t="shared" si="11"/>
        <v>15.21642069</v>
      </c>
      <c r="W14">
        <f t="shared" si="12"/>
        <v>14.82660082</v>
      </c>
      <c r="X14">
        <f t="shared" si="13"/>
        <v>6.61323059</v>
      </c>
      <c r="Y14">
        <f t="shared" si="14"/>
        <v>7.24808802</v>
      </c>
      <c r="Z14">
        <f t="shared" si="15"/>
        <v>0.91297016</v>
      </c>
      <c r="AA14">
        <f t="shared" si="16"/>
        <v>2.9945123</v>
      </c>
      <c r="AI14">
        <v>0.1539100568</v>
      </c>
      <c r="AJ14">
        <v>0.1487355156</v>
      </c>
      <c r="AK14">
        <v>0.0678349406</v>
      </c>
      <c r="AL14">
        <v>0.0719137478</v>
      </c>
      <c r="AM14">
        <v>0.0091420111</v>
      </c>
      <c r="AN14">
        <v>0.0295911098</v>
      </c>
      <c r="AO14">
        <v>0.1521448589</v>
      </c>
      <c r="AP14">
        <v>0.1482598298</v>
      </c>
      <c r="AQ14">
        <v>0.0664287633</v>
      </c>
      <c r="AR14">
        <v>0.0722453069</v>
      </c>
      <c r="AS14">
        <v>0.0090744649</v>
      </c>
      <c r="AT14">
        <v>0.0297856161</v>
      </c>
      <c r="AU14">
        <v>0.1521642069</v>
      </c>
      <c r="AV14">
        <v>0.1482660082</v>
      </c>
      <c r="AW14">
        <v>0.0661323059</v>
      </c>
      <c r="AX14">
        <v>0.0724808802</v>
      </c>
      <c r="AY14">
        <v>0.0091297016</v>
      </c>
      <c r="AZ14">
        <v>0.029945123</v>
      </c>
      <c r="BB14">
        <f t="shared" si="26"/>
        <v>8.21448589</v>
      </c>
      <c r="BC14">
        <f t="shared" si="17"/>
        <v>15.21448589</v>
      </c>
      <c r="BD14">
        <f t="shared" si="18"/>
        <v>15.21448589</v>
      </c>
      <c r="BE14">
        <f t="shared" si="19"/>
        <v>14.82598298</v>
      </c>
      <c r="BF14">
        <f t="shared" si="20"/>
        <v>6.64287633</v>
      </c>
      <c r="BG14">
        <f t="shared" si="21"/>
        <v>7.22453069</v>
      </c>
      <c r="BH14">
        <f t="shared" si="22"/>
        <v>0.90744649</v>
      </c>
      <c r="BI14">
        <f t="shared" si="23"/>
        <v>2.97856161</v>
      </c>
      <c r="CD14">
        <f t="shared" si="27"/>
        <v>29.9893394</v>
      </c>
      <c r="CF14" s="7">
        <f>CD14-'BED Sadj'!AF15</f>
        <v>14.4893394</v>
      </c>
    </row>
    <row r="15" spans="1:84">
      <c r="A15">
        <v>19932</v>
      </c>
      <c r="B15">
        <f t="shared" si="24"/>
        <v>1993</v>
      </c>
      <c r="C15" t="s">
        <v>85</v>
      </c>
      <c r="J15">
        <f t="shared" si="25"/>
        <v>15.66433534</v>
      </c>
      <c r="K15">
        <f t="shared" si="0"/>
        <v>14.89808778</v>
      </c>
      <c r="L15">
        <f t="shared" si="1"/>
        <v>6.77506989</v>
      </c>
      <c r="M15">
        <f t="shared" si="2"/>
        <v>7.19043909</v>
      </c>
      <c r="N15">
        <f t="shared" si="3"/>
        <v>0.91204756</v>
      </c>
      <c r="O15">
        <f t="shared" si="4"/>
        <v>2.96816665</v>
      </c>
      <c r="P15">
        <f t="shared" si="5"/>
        <v>15.69184877</v>
      </c>
      <c r="Q15">
        <f t="shared" si="6"/>
        <v>14.82735086</v>
      </c>
      <c r="R15">
        <f t="shared" si="7"/>
        <v>6.7495494</v>
      </c>
      <c r="S15">
        <f t="shared" si="8"/>
        <v>7.2702809</v>
      </c>
      <c r="T15">
        <f t="shared" si="9"/>
        <v>0.89713405</v>
      </c>
      <c r="U15">
        <f t="shared" si="10"/>
        <v>3.07899106</v>
      </c>
      <c r="V15">
        <f t="shared" si="11"/>
        <v>15.6921449</v>
      </c>
      <c r="W15">
        <f t="shared" si="12"/>
        <v>14.84826666</v>
      </c>
      <c r="X15">
        <f t="shared" si="13"/>
        <v>6.75733712</v>
      </c>
      <c r="Y15">
        <f t="shared" si="14"/>
        <v>7.26293649</v>
      </c>
      <c r="Z15">
        <f t="shared" si="15"/>
        <v>0.90470133</v>
      </c>
      <c r="AA15">
        <f t="shared" si="16"/>
        <v>3.07149007</v>
      </c>
      <c r="AI15">
        <v>0.1566433534</v>
      </c>
      <c r="AJ15">
        <v>0.1489808778</v>
      </c>
      <c r="AK15">
        <v>0.0677506989</v>
      </c>
      <c r="AL15">
        <v>0.0719043909</v>
      </c>
      <c r="AM15">
        <v>0.0091204756</v>
      </c>
      <c r="AN15">
        <v>0.0296816665</v>
      </c>
      <c r="AO15">
        <v>0.1569184877</v>
      </c>
      <c r="AP15">
        <v>0.1482735086</v>
      </c>
      <c r="AQ15">
        <v>0.067495494</v>
      </c>
      <c r="AR15">
        <v>0.072702809</v>
      </c>
      <c r="AS15">
        <v>0.0089713405</v>
      </c>
      <c r="AT15">
        <v>0.0307899106</v>
      </c>
      <c r="AU15">
        <v>0.156921449</v>
      </c>
      <c r="AV15">
        <v>0.1484826666</v>
      </c>
      <c r="AW15">
        <v>0.0675733712</v>
      </c>
      <c r="AX15">
        <v>0.0726293649</v>
      </c>
      <c r="AY15">
        <v>0.0090470133</v>
      </c>
      <c r="AZ15">
        <v>0.0307149007</v>
      </c>
      <c r="BB15">
        <f t="shared" si="26"/>
        <v>8.69184877</v>
      </c>
      <c r="BC15">
        <f t="shared" si="17"/>
        <v>15.69184877</v>
      </c>
      <c r="BD15">
        <f t="shared" si="18"/>
        <v>15.69184877</v>
      </c>
      <c r="BE15">
        <f t="shared" si="19"/>
        <v>14.82735086</v>
      </c>
      <c r="BF15">
        <f t="shared" si="20"/>
        <v>6.7495494</v>
      </c>
      <c r="BG15">
        <f t="shared" si="21"/>
        <v>7.2702809</v>
      </c>
      <c r="BH15">
        <f t="shared" si="22"/>
        <v>0.89713405</v>
      </c>
      <c r="BI15">
        <f t="shared" si="23"/>
        <v>3.07899106</v>
      </c>
      <c r="CD15">
        <f t="shared" si="27"/>
        <v>30.60881312</v>
      </c>
      <c r="CF15" s="7">
        <f>CD15-'BED Sadj'!AF16</f>
        <v>15.40881312</v>
      </c>
    </row>
    <row r="16" spans="1:84">
      <c r="A16">
        <v>19933</v>
      </c>
      <c r="B16">
        <f t="shared" si="24"/>
        <v>1993</v>
      </c>
      <c r="C16" t="s">
        <v>86</v>
      </c>
      <c r="J16">
        <f t="shared" si="25"/>
        <v>15.70867437</v>
      </c>
      <c r="K16">
        <f t="shared" si="0"/>
        <v>14.93062088</v>
      </c>
      <c r="L16">
        <f t="shared" si="1"/>
        <v>6.78789454</v>
      </c>
      <c r="M16">
        <f t="shared" si="2"/>
        <v>7.22311937</v>
      </c>
      <c r="N16">
        <f t="shared" si="3"/>
        <v>0.91489299</v>
      </c>
      <c r="O16">
        <f t="shared" si="4"/>
        <v>2.98277896</v>
      </c>
      <c r="P16">
        <f t="shared" si="5"/>
        <v>15.81335332</v>
      </c>
      <c r="Q16">
        <f t="shared" si="6"/>
        <v>15.06554807</v>
      </c>
      <c r="R16">
        <f t="shared" si="7"/>
        <v>6.87082029</v>
      </c>
      <c r="S16">
        <f t="shared" si="8"/>
        <v>7.27267097</v>
      </c>
      <c r="T16">
        <f t="shared" si="9"/>
        <v>0.9009113</v>
      </c>
      <c r="U16">
        <f t="shared" si="10"/>
        <v>3.13704571</v>
      </c>
      <c r="V16">
        <f t="shared" si="11"/>
        <v>15.83211269</v>
      </c>
      <c r="W16">
        <f t="shared" si="12"/>
        <v>15.06974537</v>
      </c>
      <c r="X16">
        <f t="shared" si="13"/>
        <v>6.89110195</v>
      </c>
      <c r="Y16">
        <f t="shared" si="14"/>
        <v>7.26286958</v>
      </c>
      <c r="Z16">
        <f t="shared" si="15"/>
        <v>0.91187467</v>
      </c>
      <c r="AA16">
        <f t="shared" si="16"/>
        <v>3.14375658</v>
      </c>
      <c r="AI16">
        <v>0.1570867437</v>
      </c>
      <c r="AJ16">
        <v>0.1493062088</v>
      </c>
      <c r="AK16">
        <v>0.0678789454</v>
      </c>
      <c r="AL16">
        <v>0.0722311937</v>
      </c>
      <c r="AM16">
        <v>0.0091489299</v>
      </c>
      <c r="AN16">
        <v>0.0298277896</v>
      </c>
      <c r="AO16">
        <v>0.1581335332</v>
      </c>
      <c r="AP16">
        <v>0.1506554807</v>
      </c>
      <c r="AQ16">
        <v>0.0687082029</v>
      </c>
      <c r="AR16">
        <v>0.0727267097</v>
      </c>
      <c r="AS16">
        <v>0.009009113</v>
      </c>
      <c r="AT16">
        <v>0.0313704571</v>
      </c>
      <c r="AU16">
        <v>0.1583211269</v>
      </c>
      <c r="AV16">
        <v>0.1506974537</v>
      </c>
      <c r="AW16">
        <v>0.0689110195</v>
      </c>
      <c r="AX16">
        <v>0.0726286958</v>
      </c>
      <c r="AY16">
        <v>0.0091187467</v>
      </c>
      <c r="AZ16">
        <v>0.0314375658</v>
      </c>
      <c r="BB16">
        <f t="shared" si="26"/>
        <v>8.81335332</v>
      </c>
      <c r="BC16">
        <f t="shared" si="17"/>
        <v>15.81335332</v>
      </c>
      <c r="BD16">
        <f t="shared" si="18"/>
        <v>15.81335332</v>
      </c>
      <c r="BE16">
        <f t="shared" si="19"/>
        <v>15.06554807</v>
      </c>
      <c r="BF16">
        <f t="shared" si="20"/>
        <v>6.87082029</v>
      </c>
      <c r="BG16">
        <f t="shared" si="21"/>
        <v>7.27267097</v>
      </c>
      <c r="BH16">
        <f t="shared" si="22"/>
        <v>0.9009113</v>
      </c>
      <c r="BI16">
        <f t="shared" si="23"/>
        <v>3.13704571</v>
      </c>
      <c r="CD16">
        <f t="shared" si="27"/>
        <v>30.85775588</v>
      </c>
      <c r="CF16" s="7">
        <f>CD16-'BED Sadj'!AF17</f>
        <v>15.35775588</v>
      </c>
    </row>
    <row r="17" spans="1:84">
      <c r="A17">
        <v>19934</v>
      </c>
      <c r="B17">
        <f t="shared" si="24"/>
        <v>1993</v>
      </c>
      <c r="C17" t="s">
        <v>87</v>
      </c>
      <c r="J17">
        <f t="shared" si="25"/>
        <v>15.8175318</v>
      </c>
      <c r="K17">
        <f t="shared" si="0"/>
        <v>14.8609519</v>
      </c>
      <c r="L17">
        <f t="shared" si="1"/>
        <v>6.77437383</v>
      </c>
      <c r="M17">
        <f t="shared" si="2"/>
        <v>7.18402404</v>
      </c>
      <c r="N17">
        <f t="shared" si="3"/>
        <v>0.91019365</v>
      </c>
      <c r="O17">
        <f t="shared" si="4"/>
        <v>2.98466271</v>
      </c>
      <c r="P17">
        <f t="shared" si="5"/>
        <v>16.11409721</v>
      </c>
      <c r="Q17">
        <f t="shared" si="6"/>
        <v>15.11717602</v>
      </c>
      <c r="R17">
        <f t="shared" si="7"/>
        <v>6.99105871</v>
      </c>
      <c r="S17">
        <f t="shared" si="8"/>
        <v>7.21892915</v>
      </c>
      <c r="T17">
        <f t="shared" si="9"/>
        <v>0.90417279</v>
      </c>
      <c r="U17">
        <f t="shared" si="10"/>
        <v>3.23226621</v>
      </c>
      <c r="V17">
        <f t="shared" si="11"/>
        <v>16.15123517</v>
      </c>
      <c r="W17">
        <f t="shared" si="12"/>
        <v>15.14675509</v>
      </c>
      <c r="X17">
        <f t="shared" si="13"/>
        <v>7.03072269</v>
      </c>
      <c r="Y17">
        <f t="shared" si="14"/>
        <v>7.18837935</v>
      </c>
      <c r="Z17">
        <f t="shared" si="15"/>
        <v>0.91800023</v>
      </c>
      <c r="AA17">
        <f t="shared" si="16"/>
        <v>3.24587071</v>
      </c>
      <c r="AI17">
        <v>0.158175318</v>
      </c>
      <c r="AJ17">
        <v>0.148609519</v>
      </c>
      <c r="AK17">
        <v>0.0677437383</v>
      </c>
      <c r="AL17">
        <v>0.0718402404</v>
      </c>
      <c r="AM17">
        <v>0.0091019365</v>
      </c>
      <c r="AN17">
        <v>0.0298466271</v>
      </c>
      <c r="AO17">
        <v>0.1611409721</v>
      </c>
      <c r="AP17">
        <v>0.1511717602</v>
      </c>
      <c r="AQ17">
        <v>0.0699105871</v>
      </c>
      <c r="AR17">
        <v>0.0721892915</v>
      </c>
      <c r="AS17">
        <v>0.0090417279</v>
      </c>
      <c r="AT17">
        <v>0.0323226621</v>
      </c>
      <c r="AU17">
        <v>0.1615123517</v>
      </c>
      <c r="AV17">
        <v>0.1514675509</v>
      </c>
      <c r="AW17">
        <v>0.0703072269</v>
      </c>
      <c r="AX17">
        <v>0.0718837935</v>
      </c>
      <c r="AY17">
        <v>0.0091800023</v>
      </c>
      <c r="AZ17">
        <v>0.0324587071</v>
      </c>
      <c r="BB17">
        <f t="shared" si="26"/>
        <v>9.11409721</v>
      </c>
      <c r="BC17">
        <f t="shared" si="17"/>
        <v>16.11409721</v>
      </c>
      <c r="BD17">
        <f t="shared" si="18"/>
        <v>16.11409721</v>
      </c>
      <c r="BE17">
        <f t="shared" si="19"/>
        <v>15.11717602</v>
      </c>
      <c r="BF17">
        <f t="shared" si="20"/>
        <v>6.99105871</v>
      </c>
      <c r="BG17">
        <f t="shared" si="21"/>
        <v>7.21892915</v>
      </c>
      <c r="BH17">
        <f t="shared" si="22"/>
        <v>0.90417279</v>
      </c>
      <c r="BI17">
        <f t="shared" si="23"/>
        <v>3.23226621</v>
      </c>
      <c r="CD17">
        <f t="shared" si="27"/>
        <v>31.22825786</v>
      </c>
      <c r="CF17" s="7">
        <f>CD17-'BED Sadj'!AF18</f>
        <v>15.82825786</v>
      </c>
    </row>
    <row r="18" spans="1:84">
      <c r="A18">
        <v>19941</v>
      </c>
      <c r="B18">
        <f t="shared" si="24"/>
        <v>1994</v>
      </c>
      <c r="C18" t="s">
        <v>88</v>
      </c>
      <c r="J18">
        <f t="shared" si="25"/>
        <v>15.62649503</v>
      </c>
      <c r="K18">
        <f t="shared" si="0"/>
        <v>14.87868059</v>
      </c>
      <c r="L18">
        <f t="shared" si="1"/>
        <v>6.7601319</v>
      </c>
      <c r="M18">
        <f t="shared" si="2"/>
        <v>7.2172759</v>
      </c>
      <c r="N18">
        <f t="shared" si="3"/>
        <v>0.90919164</v>
      </c>
      <c r="O18">
        <f t="shared" si="4"/>
        <v>2.97420557</v>
      </c>
      <c r="P18">
        <f t="shared" si="5"/>
        <v>15.93619136</v>
      </c>
      <c r="Q18">
        <f t="shared" si="6"/>
        <v>15.24292259</v>
      </c>
      <c r="R18">
        <f t="shared" si="7"/>
        <v>7.08725815</v>
      </c>
      <c r="S18">
        <f t="shared" si="8"/>
        <v>7.22455222</v>
      </c>
      <c r="T18">
        <f t="shared" si="9"/>
        <v>0.90867909</v>
      </c>
      <c r="U18">
        <f t="shared" si="10"/>
        <v>3.29617805</v>
      </c>
      <c r="V18">
        <f t="shared" si="11"/>
        <v>16.00401569</v>
      </c>
      <c r="W18">
        <f t="shared" si="12"/>
        <v>15.30190756</v>
      </c>
      <c r="X18">
        <f t="shared" si="13"/>
        <v>7.17016799</v>
      </c>
      <c r="Y18">
        <f t="shared" si="14"/>
        <v>7.18660223</v>
      </c>
      <c r="Z18">
        <f t="shared" si="15"/>
        <v>0.9269009</v>
      </c>
      <c r="AA18">
        <f t="shared" si="16"/>
        <v>3.33081649</v>
      </c>
      <c r="AI18">
        <v>0.1562649503</v>
      </c>
      <c r="AJ18">
        <v>0.1487868059</v>
      </c>
      <c r="AK18">
        <v>0.067601319</v>
      </c>
      <c r="AL18">
        <v>0.072172759</v>
      </c>
      <c r="AM18">
        <v>0.0090919164</v>
      </c>
      <c r="AN18">
        <v>0.0297420557</v>
      </c>
      <c r="AO18">
        <v>0.1593619136</v>
      </c>
      <c r="AP18">
        <v>0.1524292259</v>
      </c>
      <c r="AQ18">
        <v>0.0708725815</v>
      </c>
      <c r="AR18">
        <v>0.0722455222</v>
      </c>
      <c r="AS18">
        <v>0.0090867909</v>
      </c>
      <c r="AT18">
        <v>0.0329617805</v>
      </c>
      <c r="AU18">
        <v>0.1600401569</v>
      </c>
      <c r="AV18">
        <v>0.1530190756</v>
      </c>
      <c r="AW18">
        <v>0.0717016799</v>
      </c>
      <c r="AX18">
        <v>0.0718660223</v>
      </c>
      <c r="AY18">
        <v>0.009269009</v>
      </c>
      <c r="AZ18">
        <v>0.0333081649</v>
      </c>
      <c r="BB18">
        <f t="shared" si="26"/>
        <v>8.93619136</v>
      </c>
      <c r="BC18">
        <f t="shared" si="17"/>
        <v>15.93619136</v>
      </c>
      <c r="BD18">
        <f t="shared" si="18"/>
        <v>15.93619136</v>
      </c>
      <c r="BE18">
        <f t="shared" si="19"/>
        <v>15.24292259</v>
      </c>
      <c r="BF18">
        <f t="shared" si="20"/>
        <v>7.08725815</v>
      </c>
      <c r="BG18">
        <f t="shared" si="21"/>
        <v>7.22455222</v>
      </c>
      <c r="BH18">
        <f t="shared" si="22"/>
        <v>0.90867909</v>
      </c>
      <c r="BI18">
        <f t="shared" si="23"/>
        <v>3.29617805</v>
      </c>
      <c r="CD18">
        <f t="shared" si="27"/>
        <v>31.15668082</v>
      </c>
      <c r="CF18" s="7">
        <f>CD18-'BED Sadj'!AF19</f>
        <v>15.75668082</v>
      </c>
    </row>
    <row r="19" spans="1:84">
      <c r="A19">
        <v>19942</v>
      </c>
      <c r="B19">
        <f t="shared" si="24"/>
        <v>1994</v>
      </c>
      <c r="C19" t="s">
        <v>89</v>
      </c>
      <c r="J19">
        <f t="shared" si="25"/>
        <v>15.98103028</v>
      </c>
      <c r="K19">
        <f t="shared" si="0"/>
        <v>14.99432244</v>
      </c>
      <c r="L19">
        <f t="shared" si="1"/>
        <v>6.7920028</v>
      </c>
      <c r="M19">
        <f t="shared" si="2"/>
        <v>7.27762052</v>
      </c>
      <c r="N19">
        <f t="shared" si="3"/>
        <v>0.91314762</v>
      </c>
      <c r="O19">
        <f t="shared" si="4"/>
        <v>3.00969136</v>
      </c>
      <c r="P19">
        <f t="shared" si="5"/>
        <v>16.57997548</v>
      </c>
      <c r="Q19">
        <f t="shared" si="6"/>
        <v>15.58870493</v>
      </c>
      <c r="R19">
        <f t="shared" si="7"/>
        <v>7.45163214</v>
      </c>
      <c r="S19">
        <f t="shared" si="8"/>
        <v>7.24341264</v>
      </c>
      <c r="T19">
        <f t="shared" si="9"/>
        <v>0.91964596</v>
      </c>
      <c r="U19">
        <f t="shared" si="10"/>
        <v>3.48949825</v>
      </c>
      <c r="V19">
        <f t="shared" si="11"/>
        <v>16.62585098</v>
      </c>
      <c r="W19">
        <f t="shared" si="12"/>
        <v>15.651516</v>
      </c>
      <c r="X19">
        <f t="shared" si="13"/>
        <v>7.55329449</v>
      </c>
      <c r="Y19">
        <f t="shared" si="14"/>
        <v>7.1782459</v>
      </c>
      <c r="Z19">
        <f t="shared" si="15"/>
        <v>0.93600094</v>
      </c>
      <c r="AA19">
        <f t="shared" si="16"/>
        <v>3.50831135</v>
      </c>
      <c r="AI19">
        <v>0.1598103028</v>
      </c>
      <c r="AJ19">
        <v>0.1499432244</v>
      </c>
      <c r="AK19">
        <v>0.067920028</v>
      </c>
      <c r="AL19">
        <v>0.0727762052</v>
      </c>
      <c r="AM19">
        <v>0.0091314762</v>
      </c>
      <c r="AN19">
        <v>0.0300969136</v>
      </c>
      <c r="AO19">
        <v>0.1657997548</v>
      </c>
      <c r="AP19">
        <v>0.1558870493</v>
      </c>
      <c r="AQ19">
        <v>0.0745163214</v>
      </c>
      <c r="AR19">
        <v>0.0724341264</v>
      </c>
      <c r="AS19">
        <v>0.0091964596</v>
      </c>
      <c r="AT19">
        <v>0.0348949825</v>
      </c>
      <c r="AU19">
        <v>0.1662585098</v>
      </c>
      <c r="AV19">
        <v>0.15651516</v>
      </c>
      <c r="AW19">
        <v>0.0755329449</v>
      </c>
      <c r="AX19">
        <v>0.071782459</v>
      </c>
      <c r="AY19">
        <v>0.0093600094</v>
      </c>
      <c r="AZ19">
        <v>0.0350831135</v>
      </c>
      <c r="BB19">
        <f t="shared" si="26"/>
        <v>9.57997548</v>
      </c>
      <c r="BC19">
        <f t="shared" si="17"/>
        <v>16.57997548</v>
      </c>
      <c r="BD19">
        <f t="shared" si="18"/>
        <v>16.57997548</v>
      </c>
      <c r="BE19">
        <f t="shared" si="19"/>
        <v>15.58870493</v>
      </c>
      <c r="BF19">
        <f t="shared" si="20"/>
        <v>7.45163214</v>
      </c>
      <c r="BG19">
        <f t="shared" si="21"/>
        <v>7.24341264</v>
      </c>
      <c r="BH19">
        <f t="shared" si="22"/>
        <v>0.91964596</v>
      </c>
      <c r="BI19">
        <f t="shared" si="23"/>
        <v>3.48949825</v>
      </c>
      <c r="CD19">
        <f t="shared" si="27"/>
        <v>32.19466622</v>
      </c>
      <c r="CF19" s="7">
        <f>CD19-'BED Sadj'!AF20</f>
        <v>16.69466622</v>
      </c>
    </row>
    <row r="20" spans="1:84">
      <c r="A20">
        <v>19943</v>
      </c>
      <c r="B20">
        <f t="shared" si="24"/>
        <v>1994</v>
      </c>
      <c r="C20" t="s">
        <v>90</v>
      </c>
      <c r="J20">
        <f t="shared" si="25"/>
        <v>16.0255602</v>
      </c>
      <c r="K20">
        <f t="shared" si="0"/>
        <v>14.93891904</v>
      </c>
      <c r="L20">
        <f t="shared" si="1"/>
        <v>6.82234889</v>
      </c>
      <c r="M20">
        <f t="shared" si="2"/>
        <v>7.20056684</v>
      </c>
      <c r="N20">
        <f t="shared" si="3"/>
        <v>0.91361372</v>
      </c>
      <c r="O20">
        <f t="shared" si="4"/>
        <v>3.01609013</v>
      </c>
      <c r="P20">
        <f t="shared" si="5"/>
        <v>16.72685742</v>
      </c>
      <c r="Q20">
        <f t="shared" si="6"/>
        <v>15.68181589</v>
      </c>
      <c r="R20">
        <f t="shared" si="7"/>
        <v>7.55441145</v>
      </c>
      <c r="S20">
        <f t="shared" si="8"/>
        <v>7.15977651</v>
      </c>
      <c r="T20">
        <f t="shared" si="9"/>
        <v>0.92514502</v>
      </c>
      <c r="U20">
        <f t="shared" si="10"/>
        <v>3.5545366</v>
      </c>
      <c r="V20">
        <f t="shared" si="11"/>
        <v>16.81041094</v>
      </c>
      <c r="W20">
        <f t="shared" si="12"/>
        <v>15.7569836</v>
      </c>
      <c r="X20">
        <f t="shared" si="13"/>
        <v>7.69468776</v>
      </c>
      <c r="Y20">
        <f t="shared" si="14"/>
        <v>7.07180383</v>
      </c>
      <c r="Z20">
        <f t="shared" si="15"/>
        <v>0.94859468</v>
      </c>
      <c r="AA20">
        <f t="shared" si="16"/>
        <v>3.58721188</v>
      </c>
      <c r="AI20">
        <v>0.160255602</v>
      </c>
      <c r="AJ20">
        <v>0.1493891904</v>
      </c>
      <c r="AK20">
        <v>0.0682234889</v>
      </c>
      <c r="AL20">
        <v>0.0720056684</v>
      </c>
      <c r="AM20">
        <v>0.0091361372</v>
      </c>
      <c r="AN20">
        <v>0.0301609013</v>
      </c>
      <c r="AO20">
        <v>0.1672685742</v>
      </c>
      <c r="AP20">
        <v>0.1568181589</v>
      </c>
      <c r="AQ20">
        <v>0.0755441145</v>
      </c>
      <c r="AR20">
        <v>0.0715977651</v>
      </c>
      <c r="AS20">
        <v>0.0092514502</v>
      </c>
      <c r="AT20">
        <v>0.035545366</v>
      </c>
      <c r="AU20">
        <v>0.1681041094</v>
      </c>
      <c r="AV20">
        <v>0.157569836</v>
      </c>
      <c r="AW20">
        <v>0.0769468776</v>
      </c>
      <c r="AX20">
        <v>0.0707180383</v>
      </c>
      <c r="AY20">
        <v>0.0094859468</v>
      </c>
      <c r="AZ20">
        <v>0.0358721188</v>
      </c>
      <c r="BB20">
        <f t="shared" si="26"/>
        <v>9.72685742</v>
      </c>
      <c r="BC20">
        <f t="shared" si="17"/>
        <v>16.72685742</v>
      </c>
      <c r="BD20">
        <f t="shared" si="18"/>
        <v>16.72685742</v>
      </c>
      <c r="BE20">
        <f t="shared" si="19"/>
        <v>15.68181589</v>
      </c>
      <c r="BF20">
        <f t="shared" si="20"/>
        <v>7.55441145</v>
      </c>
      <c r="BG20">
        <f t="shared" si="21"/>
        <v>7.15977651</v>
      </c>
      <c r="BH20">
        <f t="shared" si="22"/>
        <v>0.92514502</v>
      </c>
      <c r="BI20">
        <f t="shared" si="23"/>
        <v>3.5545366</v>
      </c>
      <c r="CD20">
        <f t="shared" si="27"/>
        <v>32.3661904</v>
      </c>
      <c r="CF20" s="7">
        <f>CD20-'BED Sadj'!AF21</f>
        <v>16.7661904</v>
      </c>
    </row>
    <row r="21" spans="1:84">
      <c r="A21">
        <v>19944</v>
      </c>
      <c r="B21">
        <f t="shared" si="24"/>
        <v>1994</v>
      </c>
      <c r="C21" t="s">
        <v>91</v>
      </c>
      <c r="J21">
        <f t="shared" si="25"/>
        <v>15.75661938</v>
      </c>
      <c r="K21">
        <f t="shared" si="0"/>
        <v>14.97233557</v>
      </c>
      <c r="L21">
        <f t="shared" si="1"/>
        <v>6.81544764</v>
      </c>
      <c r="M21">
        <f t="shared" si="2"/>
        <v>7.24484684</v>
      </c>
      <c r="N21">
        <f t="shared" si="3"/>
        <v>0.9161079</v>
      </c>
      <c r="O21">
        <f t="shared" si="4"/>
        <v>2.98606806</v>
      </c>
      <c r="P21">
        <f t="shared" si="5"/>
        <v>16.68152502</v>
      </c>
      <c r="Q21">
        <f t="shared" si="6"/>
        <v>15.84604591</v>
      </c>
      <c r="R21">
        <f t="shared" si="7"/>
        <v>7.79252179</v>
      </c>
      <c r="S21">
        <f t="shared" si="8"/>
        <v>7.14062574</v>
      </c>
      <c r="T21">
        <f t="shared" si="9"/>
        <v>0.93957803</v>
      </c>
      <c r="U21">
        <f t="shared" si="10"/>
        <v>3.6153931</v>
      </c>
      <c r="V21">
        <f t="shared" si="11"/>
        <v>16.78004956</v>
      </c>
      <c r="W21">
        <f t="shared" si="12"/>
        <v>15.93143383</v>
      </c>
      <c r="X21">
        <f t="shared" si="13"/>
        <v>7.96148383</v>
      </c>
      <c r="Y21">
        <f t="shared" si="14"/>
        <v>7.03763973</v>
      </c>
      <c r="Z21">
        <f t="shared" si="15"/>
        <v>0.96416696</v>
      </c>
      <c r="AA21">
        <f t="shared" si="16"/>
        <v>3.65412357</v>
      </c>
      <c r="AI21">
        <v>0.1575661938</v>
      </c>
      <c r="AJ21">
        <v>0.1497233557</v>
      </c>
      <c r="AK21">
        <v>0.0681544764</v>
      </c>
      <c r="AL21">
        <v>0.0724484684</v>
      </c>
      <c r="AM21">
        <v>0.009161079</v>
      </c>
      <c r="AN21">
        <v>0.0298606806</v>
      </c>
      <c r="AO21">
        <v>0.1668152502</v>
      </c>
      <c r="AP21">
        <v>0.1584604591</v>
      </c>
      <c r="AQ21">
        <v>0.0779252179</v>
      </c>
      <c r="AR21">
        <v>0.0714062574</v>
      </c>
      <c r="AS21">
        <v>0.0093957803</v>
      </c>
      <c r="AT21">
        <v>0.036153931</v>
      </c>
      <c r="AU21">
        <v>0.1678004956</v>
      </c>
      <c r="AV21">
        <v>0.1593143383</v>
      </c>
      <c r="AW21">
        <v>0.0796148383</v>
      </c>
      <c r="AX21">
        <v>0.0703763973</v>
      </c>
      <c r="AY21">
        <v>0.0096416696</v>
      </c>
      <c r="AZ21">
        <v>0.0365412357</v>
      </c>
      <c r="BB21">
        <f t="shared" si="26"/>
        <v>9.68152502</v>
      </c>
      <c r="BC21">
        <f t="shared" si="17"/>
        <v>16.68152502</v>
      </c>
      <c r="BD21">
        <f t="shared" si="18"/>
        <v>16.68152502</v>
      </c>
      <c r="BE21">
        <f t="shared" si="19"/>
        <v>15.84604591</v>
      </c>
      <c r="BF21">
        <f t="shared" si="20"/>
        <v>7.79252179</v>
      </c>
      <c r="BG21">
        <f t="shared" si="21"/>
        <v>7.14062574</v>
      </c>
      <c r="BH21">
        <f t="shared" si="22"/>
        <v>0.93957803</v>
      </c>
      <c r="BI21">
        <f t="shared" si="23"/>
        <v>3.6153931</v>
      </c>
      <c r="CD21">
        <f t="shared" si="27"/>
        <v>32.55425058</v>
      </c>
      <c r="CF21" s="7">
        <f>CD21-'BED Sadj'!AF22</f>
        <v>17.35425058</v>
      </c>
    </row>
    <row r="22" spans="1:84">
      <c r="A22">
        <v>19951</v>
      </c>
      <c r="B22">
        <f t="shared" si="24"/>
        <v>1995</v>
      </c>
      <c r="C22" t="s">
        <v>92</v>
      </c>
      <c r="J22">
        <f t="shared" si="25"/>
        <v>15.86598613</v>
      </c>
      <c r="K22">
        <f t="shared" si="0"/>
        <v>14.94208852</v>
      </c>
      <c r="L22">
        <f t="shared" si="1"/>
        <v>6.8447575</v>
      </c>
      <c r="M22">
        <f t="shared" si="2"/>
        <v>7.18971168</v>
      </c>
      <c r="N22">
        <f t="shared" si="3"/>
        <v>0.91507584</v>
      </c>
      <c r="O22">
        <f t="shared" si="4"/>
        <v>3.00054243</v>
      </c>
      <c r="P22">
        <f t="shared" si="5"/>
        <v>16.68914888</v>
      </c>
      <c r="Q22">
        <f t="shared" si="6"/>
        <v>15.75404736</v>
      </c>
      <c r="R22">
        <f t="shared" si="7"/>
        <v>7.76963996</v>
      </c>
      <c r="S22">
        <f t="shared" si="8"/>
        <v>7.06983595</v>
      </c>
      <c r="T22">
        <f t="shared" si="9"/>
        <v>0.94452403</v>
      </c>
      <c r="U22">
        <f t="shared" si="10"/>
        <v>3.53983687</v>
      </c>
      <c r="V22">
        <f t="shared" si="11"/>
        <v>16.79361875</v>
      </c>
      <c r="W22">
        <f t="shared" si="12"/>
        <v>15.8477036</v>
      </c>
      <c r="X22">
        <f t="shared" si="13"/>
        <v>7.95622385</v>
      </c>
      <c r="Y22">
        <f t="shared" si="14"/>
        <v>6.96104551</v>
      </c>
      <c r="Z22">
        <f t="shared" si="15"/>
        <v>0.96709069</v>
      </c>
      <c r="AA22">
        <f t="shared" si="16"/>
        <v>3.57921527</v>
      </c>
      <c r="AI22">
        <v>0.1586598613</v>
      </c>
      <c r="AJ22">
        <v>0.1494208852</v>
      </c>
      <c r="AK22">
        <v>0.068447575</v>
      </c>
      <c r="AL22">
        <v>0.0718971168</v>
      </c>
      <c r="AM22">
        <v>0.0091507584</v>
      </c>
      <c r="AN22">
        <v>0.0300054243</v>
      </c>
      <c r="AO22">
        <v>0.1668914888</v>
      </c>
      <c r="AP22">
        <v>0.1575404736</v>
      </c>
      <c r="AQ22">
        <v>0.0776963996</v>
      </c>
      <c r="AR22">
        <v>0.0706983595</v>
      </c>
      <c r="AS22">
        <v>0.0094452403</v>
      </c>
      <c r="AT22">
        <v>0.0353983687</v>
      </c>
      <c r="AU22">
        <v>0.1679361875</v>
      </c>
      <c r="AV22">
        <v>0.158477036</v>
      </c>
      <c r="AW22">
        <v>0.0795622385</v>
      </c>
      <c r="AX22">
        <v>0.0696104551</v>
      </c>
      <c r="AY22">
        <v>0.0096709069</v>
      </c>
      <c r="AZ22">
        <v>0.0357921527</v>
      </c>
      <c r="BB22">
        <f t="shared" si="26"/>
        <v>9.68914888</v>
      </c>
      <c r="BC22">
        <f t="shared" si="17"/>
        <v>16.68914888</v>
      </c>
      <c r="BD22">
        <f t="shared" si="18"/>
        <v>16.68914888</v>
      </c>
      <c r="BE22">
        <f t="shared" si="19"/>
        <v>15.75404736</v>
      </c>
      <c r="BF22">
        <f t="shared" si="20"/>
        <v>7.76963996</v>
      </c>
      <c r="BG22">
        <f t="shared" si="21"/>
        <v>7.06983595</v>
      </c>
      <c r="BH22">
        <f t="shared" si="22"/>
        <v>0.94452403</v>
      </c>
      <c r="BI22">
        <f t="shared" si="23"/>
        <v>3.53983687</v>
      </c>
      <c r="CD22">
        <f t="shared" si="27"/>
        <v>32.47314882</v>
      </c>
      <c r="CF22" s="7">
        <f>CD22-'BED Sadj'!AF23</f>
        <v>16.97314882</v>
      </c>
    </row>
    <row r="23" spans="1:84">
      <c r="A23">
        <v>19952</v>
      </c>
      <c r="B23">
        <f t="shared" si="24"/>
        <v>1995</v>
      </c>
      <c r="C23" t="s">
        <v>93</v>
      </c>
      <c r="J23">
        <f t="shared" si="25"/>
        <v>15.65949788</v>
      </c>
      <c r="K23">
        <f t="shared" si="0"/>
        <v>15.19101128</v>
      </c>
      <c r="L23">
        <f t="shared" si="1"/>
        <v>6.88117286</v>
      </c>
      <c r="M23">
        <f t="shared" si="2"/>
        <v>7.37268495</v>
      </c>
      <c r="N23">
        <f t="shared" si="3"/>
        <v>0.93353582</v>
      </c>
      <c r="O23">
        <f t="shared" si="4"/>
        <v>2.99056832</v>
      </c>
      <c r="P23">
        <f t="shared" si="5"/>
        <v>16.25208367</v>
      </c>
      <c r="Q23">
        <f t="shared" si="6"/>
        <v>15.75106964</v>
      </c>
      <c r="R23">
        <f t="shared" si="7"/>
        <v>7.5798249</v>
      </c>
      <c r="S23">
        <f t="shared" si="8"/>
        <v>7.22244174</v>
      </c>
      <c r="T23">
        <f t="shared" si="9"/>
        <v>0.96253534</v>
      </c>
      <c r="U23">
        <f t="shared" si="10"/>
        <v>3.35551338</v>
      </c>
      <c r="V23">
        <f t="shared" si="11"/>
        <v>16.30948482</v>
      </c>
      <c r="W23">
        <f t="shared" si="12"/>
        <v>15.82108706</v>
      </c>
      <c r="X23">
        <f t="shared" si="13"/>
        <v>7.69744807</v>
      </c>
      <c r="Y23">
        <f t="shared" si="14"/>
        <v>7.15297432</v>
      </c>
      <c r="Z23">
        <f t="shared" si="15"/>
        <v>0.97995254</v>
      </c>
      <c r="AA23">
        <f t="shared" si="16"/>
        <v>3.38547162</v>
      </c>
      <c r="AI23">
        <v>0.1565949788</v>
      </c>
      <c r="AJ23">
        <v>0.1519101128</v>
      </c>
      <c r="AK23">
        <v>0.0688117286</v>
      </c>
      <c r="AL23">
        <v>0.0737268495</v>
      </c>
      <c r="AM23">
        <v>0.0093353582</v>
      </c>
      <c r="AN23">
        <v>0.0299056832</v>
      </c>
      <c r="AO23">
        <v>0.1625208367</v>
      </c>
      <c r="AP23">
        <v>0.1575106964</v>
      </c>
      <c r="AQ23">
        <v>0.075798249</v>
      </c>
      <c r="AR23">
        <v>0.0722244174</v>
      </c>
      <c r="AS23">
        <v>0.0096253534</v>
      </c>
      <c r="AT23">
        <v>0.0335551338</v>
      </c>
      <c r="AU23">
        <v>0.1630948482</v>
      </c>
      <c r="AV23">
        <v>0.1582108706</v>
      </c>
      <c r="AW23">
        <v>0.0769744807</v>
      </c>
      <c r="AX23">
        <v>0.0715297432</v>
      </c>
      <c r="AY23">
        <v>0.0097995254</v>
      </c>
      <c r="AZ23">
        <v>0.0338547162</v>
      </c>
      <c r="BB23">
        <f t="shared" si="26"/>
        <v>9.25208367</v>
      </c>
      <c r="BC23">
        <f t="shared" si="17"/>
        <v>16.25208367</v>
      </c>
      <c r="BD23">
        <f t="shared" si="18"/>
        <v>16.25208367</v>
      </c>
      <c r="BE23">
        <f t="shared" si="19"/>
        <v>15.75106964</v>
      </c>
      <c r="BF23">
        <f t="shared" si="20"/>
        <v>7.5798249</v>
      </c>
      <c r="BG23">
        <f t="shared" si="21"/>
        <v>7.22244174</v>
      </c>
      <c r="BH23">
        <f t="shared" si="22"/>
        <v>0.96253534</v>
      </c>
      <c r="BI23">
        <f t="shared" si="23"/>
        <v>3.35551338</v>
      </c>
      <c r="CD23">
        <f t="shared" si="27"/>
        <v>32.01688565</v>
      </c>
      <c r="CF23" s="7">
        <f>CD23-'BED Sadj'!AF24</f>
        <v>16.61688565</v>
      </c>
    </row>
    <row r="24" spans="1:84">
      <c r="A24">
        <v>19953</v>
      </c>
      <c r="B24">
        <f t="shared" si="24"/>
        <v>1995</v>
      </c>
      <c r="C24" t="s">
        <v>94</v>
      </c>
      <c r="J24">
        <f t="shared" si="25"/>
        <v>15.86095738</v>
      </c>
      <c r="K24">
        <f t="shared" si="0"/>
        <v>15.15866555</v>
      </c>
      <c r="L24">
        <f t="shared" si="1"/>
        <v>6.86061987</v>
      </c>
      <c r="M24">
        <f t="shared" si="2"/>
        <v>7.3737134</v>
      </c>
      <c r="N24">
        <f t="shared" si="3"/>
        <v>0.92526112</v>
      </c>
      <c r="O24">
        <f t="shared" si="4"/>
        <v>2.99481468</v>
      </c>
      <c r="P24">
        <f t="shared" si="5"/>
        <v>16.50416036</v>
      </c>
      <c r="Q24">
        <f t="shared" si="6"/>
        <v>15.81816558</v>
      </c>
      <c r="R24">
        <f t="shared" si="7"/>
        <v>7.58128005</v>
      </c>
      <c r="S24">
        <f t="shared" si="8"/>
        <v>7.28084723</v>
      </c>
      <c r="T24">
        <f t="shared" si="9"/>
        <v>0.96057641</v>
      </c>
      <c r="U24">
        <f t="shared" si="10"/>
        <v>3.39061428</v>
      </c>
      <c r="V24">
        <f t="shared" si="11"/>
        <v>16.57726658</v>
      </c>
      <c r="W24">
        <f t="shared" si="12"/>
        <v>15.88833896</v>
      </c>
      <c r="X24">
        <f t="shared" si="13"/>
        <v>7.71933818</v>
      </c>
      <c r="Y24">
        <f t="shared" si="14"/>
        <v>7.19769173</v>
      </c>
      <c r="Z24">
        <f t="shared" si="15"/>
        <v>0.97779149</v>
      </c>
      <c r="AA24">
        <f t="shared" si="16"/>
        <v>3.41870603</v>
      </c>
      <c r="AI24">
        <v>0.1586095738</v>
      </c>
      <c r="AJ24">
        <v>0.1515866555</v>
      </c>
      <c r="AK24">
        <v>0.0686061987</v>
      </c>
      <c r="AL24">
        <v>0.073737134</v>
      </c>
      <c r="AM24">
        <v>0.0092526112</v>
      </c>
      <c r="AN24">
        <v>0.0299481468</v>
      </c>
      <c r="AO24">
        <v>0.1650416036</v>
      </c>
      <c r="AP24">
        <v>0.1581816558</v>
      </c>
      <c r="AQ24">
        <v>0.0758128005</v>
      </c>
      <c r="AR24">
        <v>0.0728084723</v>
      </c>
      <c r="AS24">
        <v>0.0096057641</v>
      </c>
      <c r="AT24">
        <v>0.0339061428</v>
      </c>
      <c r="AU24">
        <v>0.1657726658</v>
      </c>
      <c r="AV24">
        <v>0.1588833896</v>
      </c>
      <c r="AW24">
        <v>0.0771933818</v>
      </c>
      <c r="AX24">
        <v>0.0719769173</v>
      </c>
      <c r="AY24">
        <v>0.0097779149</v>
      </c>
      <c r="AZ24">
        <v>0.0341870603</v>
      </c>
      <c r="BB24">
        <f t="shared" si="26"/>
        <v>9.50416036</v>
      </c>
      <c r="BC24">
        <f t="shared" si="17"/>
        <v>16.50416036</v>
      </c>
      <c r="BD24">
        <f t="shared" si="18"/>
        <v>16.50416036</v>
      </c>
      <c r="BE24">
        <f t="shared" si="19"/>
        <v>15.81816558</v>
      </c>
      <c r="BF24">
        <f t="shared" si="20"/>
        <v>7.58128005</v>
      </c>
      <c r="BG24">
        <f t="shared" si="21"/>
        <v>7.28084723</v>
      </c>
      <c r="BH24">
        <f t="shared" si="22"/>
        <v>0.96057641</v>
      </c>
      <c r="BI24">
        <f t="shared" si="23"/>
        <v>3.39061428</v>
      </c>
      <c r="CD24">
        <f t="shared" si="27"/>
        <v>32.32686405</v>
      </c>
      <c r="CF24" s="7">
        <f>CD24-'BED Sadj'!AF25</f>
        <v>16.72686405</v>
      </c>
    </row>
    <row r="25" spans="1:84">
      <c r="A25">
        <v>19954</v>
      </c>
      <c r="B25">
        <f t="shared" si="24"/>
        <v>1995</v>
      </c>
      <c r="C25" t="s">
        <v>95</v>
      </c>
      <c r="J25">
        <f t="shared" si="25"/>
        <v>15.83945698</v>
      </c>
      <c r="K25">
        <f t="shared" si="0"/>
        <v>15.25371888</v>
      </c>
      <c r="L25">
        <f t="shared" si="1"/>
        <v>6.88293393</v>
      </c>
      <c r="M25">
        <f t="shared" si="2"/>
        <v>7.43928892</v>
      </c>
      <c r="N25">
        <f t="shared" si="3"/>
        <v>0.9330481</v>
      </c>
      <c r="O25">
        <f t="shared" si="4"/>
        <v>3.00903934</v>
      </c>
      <c r="P25">
        <f t="shared" si="5"/>
        <v>16.39303763</v>
      </c>
      <c r="Q25">
        <f t="shared" si="6"/>
        <v>15.77155163</v>
      </c>
      <c r="R25">
        <f t="shared" si="7"/>
        <v>7.47102816</v>
      </c>
      <c r="S25">
        <f t="shared" si="8"/>
        <v>7.3197782</v>
      </c>
      <c r="T25">
        <f t="shared" si="9"/>
        <v>0.96033156</v>
      </c>
      <c r="U25">
        <f t="shared" si="10"/>
        <v>3.31610571</v>
      </c>
      <c r="V25">
        <f t="shared" si="11"/>
        <v>16.45342178</v>
      </c>
      <c r="W25">
        <f t="shared" si="12"/>
        <v>15.81944592</v>
      </c>
      <c r="X25">
        <f t="shared" si="13"/>
        <v>7.57152684</v>
      </c>
      <c r="Y25">
        <f t="shared" si="14"/>
        <v>7.2511977</v>
      </c>
      <c r="Z25">
        <f t="shared" si="15"/>
        <v>0.97433238</v>
      </c>
      <c r="AA25">
        <f t="shared" si="16"/>
        <v>3.33747059</v>
      </c>
      <c r="AI25">
        <v>0.1583945698</v>
      </c>
      <c r="AJ25">
        <v>0.1525371888</v>
      </c>
      <c r="AK25">
        <v>0.0688293393</v>
      </c>
      <c r="AL25">
        <v>0.0743928892</v>
      </c>
      <c r="AM25">
        <v>0.009330481</v>
      </c>
      <c r="AN25">
        <v>0.0300903934</v>
      </c>
      <c r="AO25">
        <v>0.1639303763</v>
      </c>
      <c r="AP25">
        <v>0.1577155163</v>
      </c>
      <c r="AQ25">
        <v>0.0747102816</v>
      </c>
      <c r="AR25">
        <v>0.073197782</v>
      </c>
      <c r="AS25">
        <v>0.0096033156</v>
      </c>
      <c r="AT25">
        <v>0.0331610571</v>
      </c>
      <c r="AU25">
        <v>0.1645342178</v>
      </c>
      <c r="AV25">
        <v>0.1581944592</v>
      </c>
      <c r="AW25">
        <v>0.0757152684</v>
      </c>
      <c r="AX25">
        <v>0.072511977</v>
      </c>
      <c r="AY25">
        <v>0.0097433238</v>
      </c>
      <c r="AZ25">
        <v>0.0333747059</v>
      </c>
      <c r="BB25">
        <f t="shared" si="26"/>
        <v>9.39303763</v>
      </c>
      <c r="BC25">
        <f t="shared" si="17"/>
        <v>16.39303763</v>
      </c>
      <c r="BD25">
        <f t="shared" si="18"/>
        <v>16.39303763</v>
      </c>
      <c r="BE25">
        <f t="shared" si="19"/>
        <v>15.77155163</v>
      </c>
      <c r="BF25">
        <f t="shared" si="20"/>
        <v>7.47102816</v>
      </c>
      <c r="BG25">
        <f t="shared" si="21"/>
        <v>7.3197782</v>
      </c>
      <c r="BH25">
        <f t="shared" si="22"/>
        <v>0.96033156</v>
      </c>
      <c r="BI25">
        <f t="shared" si="23"/>
        <v>3.31610571</v>
      </c>
      <c r="CD25">
        <f t="shared" si="27"/>
        <v>32.14417555</v>
      </c>
      <c r="CF25" s="7">
        <f>CD25-'BED Sadj'!AF26</f>
        <v>16.44417555</v>
      </c>
    </row>
    <row r="26" spans="1:84">
      <c r="A26">
        <v>19961</v>
      </c>
      <c r="B26">
        <f t="shared" si="24"/>
        <v>1996</v>
      </c>
      <c r="C26" t="s">
        <v>96</v>
      </c>
      <c r="J26">
        <f t="shared" si="25"/>
        <v>15.76846147</v>
      </c>
      <c r="K26">
        <f t="shared" si="0"/>
        <v>15.1729813</v>
      </c>
      <c r="L26">
        <f t="shared" si="1"/>
        <v>6.88231951</v>
      </c>
      <c r="M26">
        <f t="shared" si="2"/>
        <v>7.35984365</v>
      </c>
      <c r="N26">
        <f t="shared" si="3"/>
        <v>0.92871733</v>
      </c>
      <c r="O26">
        <f t="shared" si="4"/>
        <v>2.99295989</v>
      </c>
      <c r="P26">
        <f t="shared" si="5"/>
        <v>16.28406989</v>
      </c>
      <c r="Q26">
        <f t="shared" si="6"/>
        <v>15.75653404</v>
      </c>
      <c r="R26">
        <f t="shared" si="7"/>
        <v>7.49560354</v>
      </c>
      <c r="S26">
        <f t="shared" si="8"/>
        <v>7.27074144</v>
      </c>
      <c r="T26">
        <f t="shared" si="9"/>
        <v>0.95794188</v>
      </c>
      <c r="U26">
        <f t="shared" si="10"/>
        <v>3.34587864</v>
      </c>
      <c r="V26">
        <f t="shared" si="11"/>
        <v>16.35302832</v>
      </c>
      <c r="W26">
        <f t="shared" si="12"/>
        <v>15.82373776</v>
      </c>
      <c r="X26">
        <f t="shared" si="13"/>
        <v>7.61762393</v>
      </c>
      <c r="Y26">
        <f t="shared" si="14"/>
        <v>7.20102531</v>
      </c>
      <c r="Z26">
        <f t="shared" si="15"/>
        <v>0.97399704</v>
      </c>
      <c r="AA26">
        <f t="shared" si="16"/>
        <v>3.37377775</v>
      </c>
      <c r="AI26">
        <v>0.1576846147</v>
      </c>
      <c r="AJ26">
        <v>0.151729813</v>
      </c>
      <c r="AK26">
        <v>0.0688231951</v>
      </c>
      <c r="AL26">
        <v>0.0735984365</v>
      </c>
      <c r="AM26">
        <v>0.0092871733</v>
      </c>
      <c r="AN26">
        <v>0.0299295989</v>
      </c>
      <c r="AO26">
        <v>0.1628406989</v>
      </c>
      <c r="AP26">
        <v>0.1575653404</v>
      </c>
      <c r="AQ26">
        <v>0.0749560354</v>
      </c>
      <c r="AR26">
        <v>0.0727074144</v>
      </c>
      <c r="AS26">
        <v>0.0095794188</v>
      </c>
      <c r="AT26">
        <v>0.0334587864</v>
      </c>
      <c r="AU26">
        <v>0.1635302832</v>
      </c>
      <c r="AV26">
        <v>0.1582373776</v>
      </c>
      <c r="AW26">
        <v>0.0761762393</v>
      </c>
      <c r="AX26">
        <v>0.0720102531</v>
      </c>
      <c r="AY26">
        <v>0.0097399704</v>
      </c>
      <c r="AZ26">
        <v>0.0337377775</v>
      </c>
      <c r="BB26">
        <f t="shared" si="26"/>
        <v>9.28406989</v>
      </c>
      <c r="BC26">
        <f t="shared" si="17"/>
        <v>16.28406989</v>
      </c>
      <c r="BD26">
        <f t="shared" si="18"/>
        <v>16.28406989</v>
      </c>
      <c r="BE26">
        <f t="shared" si="19"/>
        <v>15.75653404</v>
      </c>
      <c r="BF26">
        <f t="shared" si="20"/>
        <v>7.49560354</v>
      </c>
      <c r="BG26">
        <f t="shared" si="21"/>
        <v>7.27074144</v>
      </c>
      <c r="BH26">
        <f t="shared" si="22"/>
        <v>0.95794188</v>
      </c>
      <c r="BI26">
        <f t="shared" si="23"/>
        <v>3.34587864</v>
      </c>
      <c r="CD26">
        <f t="shared" si="27"/>
        <v>32.00835675</v>
      </c>
      <c r="CF26" s="7">
        <f>CD26-'BED Sadj'!AF27</f>
        <v>16.20835675</v>
      </c>
    </row>
    <row r="27" spans="1:84">
      <c r="A27">
        <v>19962</v>
      </c>
      <c r="B27">
        <f t="shared" si="24"/>
        <v>1996</v>
      </c>
      <c r="C27" t="s">
        <v>97</v>
      </c>
      <c r="J27">
        <f t="shared" si="25"/>
        <v>15.91978561</v>
      </c>
      <c r="K27">
        <f t="shared" si="0"/>
        <v>15.18533171</v>
      </c>
      <c r="L27">
        <f t="shared" si="1"/>
        <v>6.88063618</v>
      </c>
      <c r="M27">
        <f t="shared" si="2"/>
        <v>7.37583321</v>
      </c>
      <c r="N27">
        <f t="shared" si="3"/>
        <v>0.93094605</v>
      </c>
      <c r="O27">
        <f t="shared" si="4"/>
        <v>3.01393782</v>
      </c>
      <c r="P27">
        <f t="shared" si="5"/>
        <v>16.57325084</v>
      </c>
      <c r="Q27">
        <f t="shared" si="6"/>
        <v>15.76342242</v>
      </c>
      <c r="R27">
        <f t="shared" si="7"/>
        <v>7.53880043</v>
      </c>
      <c r="S27">
        <f t="shared" si="8"/>
        <v>7.31473859</v>
      </c>
      <c r="T27">
        <f t="shared" si="9"/>
        <v>0.94973001</v>
      </c>
      <c r="U27">
        <f t="shared" si="10"/>
        <v>3.44780952</v>
      </c>
      <c r="V27">
        <f t="shared" si="11"/>
        <v>16.64110119</v>
      </c>
      <c r="W27">
        <f t="shared" si="12"/>
        <v>15.83713761</v>
      </c>
      <c r="X27">
        <f t="shared" si="13"/>
        <v>7.67622595</v>
      </c>
      <c r="Y27">
        <f t="shared" si="14"/>
        <v>7.22387396</v>
      </c>
      <c r="Z27">
        <f t="shared" si="15"/>
        <v>0.96851751</v>
      </c>
      <c r="AA27">
        <f t="shared" si="16"/>
        <v>3.477588</v>
      </c>
      <c r="AI27">
        <v>0.1591978561</v>
      </c>
      <c r="AJ27">
        <v>0.1518533171</v>
      </c>
      <c r="AK27">
        <v>0.0688063618</v>
      </c>
      <c r="AL27">
        <v>0.0737583321</v>
      </c>
      <c r="AM27">
        <v>0.0093094605</v>
      </c>
      <c r="AN27">
        <v>0.0301393782</v>
      </c>
      <c r="AO27">
        <v>0.1657325084</v>
      </c>
      <c r="AP27">
        <v>0.1576342242</v>
      </c>
      <c r="AQ27">
        <v>0.0753880043</v>
      </c>
      <c r="AR27">
        <v>0.0731473859</v>
      </c>
      <c r="AS27">
        <v>0.0094973001</v>
      </c>
      <c r="AT27">
        <v>0.0344780952</v>
      </c>
      <c r="AU27">
        <v>0.1664110119</v>
      </c>
      <c r="AV27">
        <v>0.1583713761</v>
      </c>
      <c r="AW27">
        <v>0.0767622595</v>
      </c>
      <c r="AX27">
        <v>0.0722387396</v>
      </c>
      <c r="AY27">
        <v>0.0096851751</v>
      </c>
      <c r="AZ27">
        <v>0.03477588</v>
      </c>
      <c r="BB27">
        <f t="shared" si="26"/>
        <v>9.57325084</v>
      </c>
      <c r="BC27">
        <f t="shared" si="17"/>
        <v>16.57325084</v>
      </c>
      <c r="BD27">
        <f t="shared" si="18"/>
        <v>16.57325084</v>
      </c>
      <c r="BE27">
        <f t="shared" si="19"/>
        <v>15.76342242</v>
      </c>
      <c r="BF27">
        <f t="shared" si="20"/>
        <v>7.53880043</v>
      </c>
      <c r="BG27">
        <f t="shared" si="21"/>
        <v>7.31473859</v>
      </c>
      <c r="BH27">
        <f t="shared" si="22"/>
        <v>0.94973001</v>
      </c>
      <c r="BI27">
        <f t="shared" si="23"/>
        <v>3.44780952</v>
      </c>
      <c r="CD27">
        <f t="shared" si="27"/>
        <v>32.37651987</v>
      </c>
      <c r="CF27" s="7">
        <f>CD27-'BED Sadj'!AF28</f>
        <v>16.77651987</v>
      </c>
    </row>
    <row r="28" spans="1:84">
      <c r="A28">
        <v>19963</v>
      </c>
      <c r="B28">
        <f t="shared" si="24"/>
        <v>1996</v>
      </c>
      <c r="C28" t="s">
        <v>98</v>
      </c>
      <c r="J28">
        <f t="shared" si="25"/>
        <v>15.85763878</v>
      </c>
      <c r="K28">
        <f t="shared" si="0"/>
        <v>15.23206683</v>
      </c>
      <c r="L28">
        <f t="shared" si="1"/>
        <v>6.87846633</v>
      </c>
      <c r="M28">
        <f t="shared" si="2"/>
        <v>7.42342495</v>
      </c>
      <c r="N28">
        <f t="shared" si="3"/>
        <v>0.93189701</v>
      </c>
      <c r="O28">
        <f t="shared" si="4"/>
        <v>3.01568736</v>
      </c>
      <c r="P28">
        <f t="shared" si="5"/>
        <v>16.7034296</v>
      </c>
      <c r="Q28">
        <f t="shared" si="6"/>
        <v>16.10624745</v>
      </c>
      <c r="R28">
        <f t="shared" si="7"/>
        <v>7.86313717</v>
      </c>
      <c r="S28">
        <f t="shared" si="8"/>
        <v>7.27476026</v>
      </c>
      <c r="T28">
        <f t="shared" si="9"/>
        <v>0.97209923</v>
      </c>
      <c r="U28">
        <f t="shared" si="10"/>
        <v>3.55436367</v>
      </c>
      <c r="V28">
        <f t="shared" si="11"/>
        <v>16.79400314</v>
      </c>
      <c r="W28">
        <f t="shared" si="12"/>
        <v>16.19542473</v>
      </c>
      <c r="X28">
        <f t="shared" si="13"/>
        <v>8.03918346</v>
      </c>
      <c r="Y28">
        <f t="shared" si="14"/>
        <v>7.16860212</v>
      </c>
      <c r="Z28">
        <f t="shared" si="15"/>
        <v>0.99398607</v>
      </c>
      <c r="AA28">
        <f t="shared" si="16"/>
        <v>3.59167637</v>
      </c>
      <c r="AI28">
        <v>0.1585763878</v>
      </c>
      <c r="AJ28">
        <v>0.1523206683</v>
      </c>
      <c r="AK28">
        <v>0.0687846633</v>
      </c>
      <c r="AL28">
        <v>0.0742342495</v>
      </c>
      <c r="AM28">
        <v>0.0093189701</v>
      </c>
      <c r="AN28">
        <v>0.0301568736</v>
      </c>
      <c r="AO28">
        <v>0.167034296</v>
      </c>
      <c r="AP28">
        <v>0.1610624745</v>
      </c>
      <c r="AQ28">
        <v>0.0786313717</v>
      </c>
      <c r="AR28">
        <v>0.0727476026</v>
      </c>
      <c r="AS28">
        <v>0.0097209923</v>
      </c>
      <c r="AT28">
        <v>0.0355436367</v>
      </c>
      <c r="AU28">
        <v>0.1679400314</v>
      </c>
      <c r="AV28">
        <v>0.1619542473</v>
      </c>
      <c r="AW28">
        <v>0.0803918346</v>
      </c>
      <c r="AX28">
        <v>0.0716860212</v>
      </c>
      <c r="AY28">
        <v>0.0099398607</v>
      </c>
      <c r="AZ28">
        <v>0.0359167637</v>
      </c>
      <c r="BB28">
        <f t="shared" si="26"/>
        <v>9.7034296</v>
      </c>
      <c r="BC28">
        <f t="shared" si="17"/>
        <v>16.7034296</v>
      </c>
      <c r="BD28">
        <f t="shared" si="18"/>
        <v>16.7034296</v>
      </c>
      <c r="BE28">
        <f t="shared" si="19"/>
        <v>16.10624745</v>
      </c>
      <c r="BF28">
        <f t="shared" si="20"/>
        <v>7.86313717</v>
      </c>
      <c r="BG28">
        <f t="shared" si="21"/>
        <v>7.27476026</v>
      </c>
      <c r="BH28">
        <f t="shared" si="22"/>
        <v>0.97209923</v>
      </c>
      <c r="BI28">
        <f t="shared" si="23"/>
        <v>3.55436367</v>
      </c>
      <c r="CD28">
        <f t="shared" si="27"/>
        <v>32.81342626</v>
      </c>
      <c r="CF28" s="7">
        <f>CD28-'BED Sadj'!AF29</f>
        <v>17.11342626</v>
      </c>
    </row>
    <row r="29" spans="1:84">
      <c r="A29">
        <v>19964</v>
      </c>
      <c r="B29">
        <f t="shared" si="24"/>
        <v>1996</v>
      </c>
      <c r="C29" t="s">
        <v>99</v>
      </c>
      <c r="J29">
        <f t="shared" si="25"/>
        <v>15.95162846</v>
      </c>
      <c r="K29">
        <f t="shared" si="0"/>
        <v>15.06992424</v>
      </c>
      <c r="L29">
        <f t="shared" si="1"/>
        <v>6.84902722</v>
      </c>
      <c r="M29">
        <f t="shared" si="2"/>
        <v>7.30123056</v>
      </c>
      <c r="N29">
        <f t="shared" si="3"/>
        <v>0.921001</v>
      </c>
      <c r="O29">
        <f t="shared" si="4"/>
        <v>3.01778659</v>
      </c>
      <c r="P29">
        <f t="shared" si="5"/>
        <v>16.57931286</v>
      </c>
      <c r="Q29">
        <f t="shared" si="6"/>
        <v>15.64633077</v>
      </c>
      <c r="R29">
        <f t="shared" si="7"/>
        <v>7.45483507</v>
      </c>
      <c r="S29">
        <f t="shared" si="8"/>
        <v>7.22418218</v>
      </c>
      <c r="T29">
        <f t="shared" si="9"/>
        <v>0.94128921</v>
      </c>
      <c r="U29">
        <f t="shared" si="10"/>
        <v>3.40510632</v>
      </c>
      <c r="V29">
        <f t="shared" si="11"/>
        <v>16.65529324</v>
      </c>
      <c r="W29">
        <f t="shared" si="12"/>
        <v>15.70776973</v>
      </c>
      <c r="X29">
        <f t="shared" si="13"/>
        <v>7.57621532</v>
      </c>
      <c r="Y29">
        <f t="shared" si="14"/>
        <v>7.14301386</v>
      </c>
      <c r="Z29">
        <f t="shared" si="15"/>
        <v>0.95901303</v>
      </c>
      <c r="AA29">
        <f t="shared" si="16"/>
        <v>3.43026099</v>
      </c>
      <c r="AI29">
        <v>0.1595162846</v>
      </c>
      <c r="AJ29">
        <v>0.1506992424</v>
      </c>
      <c r="AK29">
        <v>0.0684902722</v>
      </c>
      <c r="AL29">
        <v>0.0730123056</v>
      </c>
      <c r="AM29">
        <v>0.00921001</v>
      </c>
      <c r="AN29">
        <v>0.0301778659</v>
      </c>
      <c r="AO29">
        <v>0.1657931286</v>
      </c>
      <c r="AP29">
        <v>0.1564633077</v>
      </c>
      <c r="AQ29">
        <v>0.0745483507</v>
      </c>
      <c r="AR29">
        <v>0.0722418218</v>
      </c>
      <c r="AS29">
        <v>0.0094128921</v>
      </c>
      <c r="AT29">
        <v>0.0340510632</v>
      </c>
      <c r="AU29">
        <v>0.1665529324</v>
      </c>
      <c r="AV29">
        <v>0.1570776973</v>
      </c>
      <c r="AW29">
        <v>0.0757621532</v>
      </c>
      <c r="AX29">
        <v>0.0714301386</v>
      </c>
      <c r="AY29">
        <v>0.0095901303</v>
      </c>
      <c r="AZ29">
        <v>0.0343026099</v>
      </c>
      <c r="BB29">
        <f t="shared" si="26"/>
        <v>9.57931286</v>
      </c>
      <c r="BC29">
        <f t="shared" si="17"/>
        <v>16.57931286</v>
      </c>
      <c r="BD29">
        <f t="shared" si="18"/>
        <v>16.57931286</v>
      </c>
      <c r="BE29">
        <f t="shared" si="19"/>
        <v>15.64633077</v>
      </c>
      <c r="BF29">
        <f t="shared" si="20"/>
        <v>7.45483507</v>
      </c>
      <c r="BG29">
        <f t="shared" si="21"/>
        <v>7.22418218</v>
      </c>
      <c r="BH29">
        <f t="shared" si="22"/>
        <v>0.94128921</v>
      </c>
      <c r="BI29">
        <f t="shared" si="23"/>
        <v>3.40510632</v>
      </c>
      <c r="CD29">
        <f t="shared" si="27"/>
        <v>32.19961932</v>
      </c>
      <c r="CF29" s="7">
        <f>CD29-'BED Sadj'!AF30</f>
        <v>16.59961932</v>
      </c>
    </row>
    <row r="30" spans="1:84">
      <c r="A30">
        <v>19971</v>
      </c>
      <c r="B30">
        <f t="shared" si="24"/>
        <v>1997</v>
      </c>
      <c r="C30" t="s">
        <v>100</v>
      </c>
      <c r="J30">
        <f t="shared" si="25"/>
        <v>15.88870399</v>
      </c>
      <c r="K30">
        <f t="shared" si="0"/>
        <v>14.98818679</v>
      </c>
      <c r="L30">
        <f t="shared" si="1"/>
        <v>6.82497846</v>
      </c>
      <c r="M30">
        <f t="shared" si="2"/>
        <v>7.24435596</v>
      </c>
      <c r="N30">
        <f t="shared" si="3"/>
        <v>0.91632539</v>
      </c>
      <c r="O30">
        <f t="shared" si="4"/>
        <v>3.01518299</v>
      </c>
      <c r="P30">
        <f t="shared" si="5"/>
        <v>16.83801711</v>
      </c>
      <c r="Q30">
        <f t="shared" si="6"/>
        <v>15.96500745</v>
      </c>
      <c r="R30">
        <f t="shared" si="7"/>
        <v>7.91224727</v>
      </c>
      <c r="S30">
        <f t="shared" si="8"/>
        <v>7.08790933</v>
      </c>
      <c r="T30">
        <f t="shared" si="9"/>
        <v>0.95800983</v>
      </c>
      <c r="U30">
        <f t="shared" si="10"/>
        <v>3.62412564</v>
      </c>
      <c r="V30">
        <f t="shared" si="11"/>
        <v>16.94978534</v>
      </c>
      <c r="W30">
        <f t="shared" si="12"/>
        <v>16.07537267</v>
      </c>
      <c r="X30">
        <f t="shared" si="13"/>
        <v>8.12449054</v>
      </c>
      <c r="Y30">
        <f t="shared" si="14"/>
        <v>6.96833358</v>
      </c>
      <c r="Z30">
        <f t="shared" si="15"/>
        <v>0.98305408</v>
      </c>
      <c r="AA30">
        <f t="shared" si="16"/>
        <v>3.66947903</v>
      </c>
      <c r="AI30">
        <v>0.1588870399</v>
      </c>
      <c r="AJ30">
        <v>0.1498818679</v>
      </c>
      <c r="AK30">
        <v>0.0682497846</v>
      </c>
      <c r="AL30">
        <v>0.0724435596</v>
      </c>
      <c r="AM30">
        <v>0.0091632539</v>
      </c>
      <c r="AN30">
        <v>0.0301518299</v>
      </c>
      <c r="AO30">
        <v>0.1683801711</v>
      </c>
      <c r="AP30">
        <v>0.1596500745</v>
      </c>
      <c r="AQ30">
        <v>0.0791224727</v>
      </c>
      <c r="AR30">
        <v>0.0708790933</v>
      </c>
      <c r="AS30">
        <v>0.0095800983</v>
      </c>
      <c r="AT30">
        <v>0.0362412564</v>
      </c>
      <c r="AU30">
        <v>0.1694978534</v>
      </c>
      <c r="AV30">
        <v>0.1607537267</v>
      </c>
      <c r="AW30">
        <v>0.0812449054</v>
      </c>
      <c r="AX30">
        <v>0.0696833358</v>
      </c>
      <c r="AY30">
        <v>0.0098305408</v>
      </c>
      <c r="AZ30">
        <v>0.0366947903</v>
      </c>
      <c r="BB30">
        <f t="shared" si="26"/>
        <v>9.83801711</v>
      </c>
      <c r="BC30">
        <f t="shared" si="17"/>
        <v>16.83801711</v>
      </c>
      <c r="BD30">
        <f t="shared" si="18"/>
        <v>16.83801711</v>
      </c>
      <c r="BE30">
        <f t="shared" si="19"/>
        <v>15.96500745</v>
      </c>
      <c r="BF30">
        <f t="shared" si="20"/>
        <v>7.91224727</v>
      </c>
      <c r="BG30">
        <f t="shared" si="21"/>
        <v>7.08790933</v>
      </c>
      <c r="BH30">
        <f t="shared" si="22"/>
        <v>0.95800983</v>
      </c>
      <c r="BI30">
        <f t="shared" si="23"/>
        <v>3.62412564</v>
      </c>
      <c r="CD30">
        <f t="shared" si="27"/>
        <v>32.79618354</v>
      </c>
      <c r="CF30" s="7">
        <f>CD30-'BED Sadj'!AF31</f>
        <v>17.29618354</v>
      </c>
    </row>
    <row r="31" spans="1:84">
      <c r="A31">
        <v>19972</v>
      </c>
      <c r="B31">
        <f t="shared" si="24"/>
        <v>1997</v>
      </c>
      <c r="C31" t="s">
        <v>101</v>
      </c>
      <c r="J31">
        <f t="shared" si="25"/>
        <v>15.69013821</v>
      </c>
      <c r="K31">
        <f t="shared" si="0"/>
        <v>14.95734457</v>
      </c>
      <c r="L31">
        <f t="shared" si="1"/>
        <v>6.83318675</v>
      </c>
      <c r="M31">
        <f t="shared" si="2"/>
        <v>7.21061681</v>
      </c>
      <c r="N31">
        <f t="shared" si="3"/>
        <v>0.91548278</v>
      </c>
      <c r="O31">
        <f t="shared" si="4"/>
        <v>2.99423176</v>
      </c>
      <c r="P31">
        <f t="shared" si="5"/>
        <v>16.72010978</v>
      </c>
      <c r="Q31">
        <f t="shared" si="6"/>
        <v>15.94007349</v>
      </c>
      <c r="R31">
        <f t="shared" si="7"/>
        <v>7.9604457</v>
      </c>
      <c r="S31">
        <f t="shared" si="8"/>
        <v>7.03673203</v>
      </c>
      <c r="T31">
        <f t="shared" si="9"/>
        <v>0.95721849</v>
      </c>
      <c r="U31">
        <f t="shared" si="10"/>
        <v>3.63630382</v>
      </c>
      <c r="V31">
        <f t="shared" si="11"/>
        <v>16.81567535</v>
      </c>
      <c r="W31">
        <f t="shared" si="12"/>
        <v>16.03908916</v>
      </c>
      <c r="X31">
        <f t="shared" si="13"/>
        <v>8.15459409</v>
      </c>
      <c r="Y31">
        <f t="shared" si="14"/>
        <v>6.90898115</v>
      </c>
      <c r="Z31">
        <f t="shared" si="15"/>
        <v>0.97903073</v>
      </c>
      <c r="AA31">
        <f t="shared" si="16"/>
        <v>3.68029199</v>
      </c>
      <c r="AI31">
        <v>0.1569013821</v>
      </c>
      <c r="AJ31">
        <v>0.1495734457</v>
      </c>
      <c r="AK31">
        <v>0.0683318675</v>
      </c>
      <c r="AL31">
        <v>0.0721061681</v>
      </c>
      <c r="AM31">
        <v>0.0091548278</v>
      </c>
      <c r="AN31">
        <v>0.0299423176</v>
      </c>
      <c r="AO31">
        <v>0.1672010978</v>
      </c>
      <c r="AP31">
        <v>0.1594007349</v>
      </c>
      <c r="AQ31">
        <v>0.079604457</v>
      </c>
      <c r="AR31">
        <v>0.0703673203</v>
      </c>
      <c r="AS31">
        <v>0.0095721849</v>
      </c>
      <c r="AT31">
        <v>0.0363630382</v>
      </c>
      <c r="AU31">
        <v>0.1681567535</v>
      </c>
      <c r="AV31">
        <v>0.1603908916</v>
      </c>
      <c r="AW31">
        <v>0.0815459409</v>
      </c>
      <c r="AX31">
        <v>0.0690898115</v>
      </c>
      <c r="AY31">
        <v>0.0097903073</v>
      </c>
      <c r="AZ31">
        <v>0.0368029199</v>
      </c>
      <c r="BB31">
        <f t="shared" si="26"/>
        <v>9.72010978</v>
      </c>
      <c r="BC31">
        <f t="shared" si="17"/>
        <v>16.72010978</v>
      </c>
      <c r="BD31">
        <f t="shared" si="18"/>
        <v>16.72010978</v>
      </c>
      <c r="BE31">
        <f t="shared" si="19"/>
        <v>15.94007349</v>
      </c>
      <c r="BF31">
        <f t="shared" si="20"/>
        <v>7.9604457</v>
      </c>
      <c r="BG31">
        <f t="shared" si="21"/>
        <v>7.03673203</v>
      </c>
      <c r="BH31">
        <f t="shared" si="22"/>
        <v>0.95721849</v>
      </c>
      <c r="BI31">
        <f t="shared" si="23"/>
        <v>3.63630382</v>
      </c>
      <c r="CD31">
        <f t="shared" si="27"/>
        <v>32.674506</v>
      </c>
      <c r="CF31" s="7">
        <f>CD31-'BED Sadj'!AF32</f>
        <v>17.474506</v>
      </c>
    </row>
    <row r="32" spans="1:84">
      <c r="A32">
        <v>19973</v>
      </c>
      <c r="B32">
        <f t="shared" si="24"/>
        <v>1997</v>
      </c>
      <c r="C32" t="s">
        <v>102</v>
      </c>
      <c r="J32">
        <f t="shared" si="25"/>
        <v>15.95137948</v>
      </c>
      <c r="K32">
        <f t="shared" si="0"/>
        <v>15.0954078</v>
      </c>
      <c r="L32">
        <f t="shared" si="1"/>
        <v>6.83135145</v>
      </c>
      <c r="M32">
        <f t="shared" si="2"/>
        <v>7.34532913</v>
      </c>
      <c r="N32">
        <f t="shared" si="3"/>
        <v>0.91912216</v>
      </c>
      <c r="O32">
        <f t="shared" si="4"/>
        <v>3.01009367</v>
      </c>
      <c r="P32">
        <f t="shared" si="5"/>
        <v>16.79612134</v>
      </c>
      <c r="Q32">
        <f t="shared" si="6"/>
        <v>15.99095671</v>
      </c>
      <c r="R32">
        <f t="shared" si="7"/>
        <v>7.82237101</v>
      </c>
      <c r="S32">
        <f t="shared" si="8"/>
        <v>7.22677876</v>
      </c>
      <c r="T32">
        <f t="shared" si="9"/>
        <v>0.95615879</v>
      </c>
      <c r="U32">
        <f t="shared" si="10"/>
        <v>3.56913109</v>
      </c>
      <c r="V32">
        <f t="shared" si="11"/>
        <v>16.88397223</v>
      </c>
      <c r="W32">
        <f t="shared" si="12"/>
        <v>16.07800474</v>
      </c>
      <c r="X32">
        <f t="shared" si="13"/>
        <v>7.99544451</v>
      </c>
      <c r="Y32">
        <f t="shared" si="14"/>
        <v>7.12551332</v>
      </c>
      <c r="Z32">
        <f t="shared" si="15"/>
        <v>0.97802625</v>
      </c>
      <c r="AA32">
        <f t="shared" si="16"/>
        <v>3.60760542</v>
      </c>
      <c r="AI32">
        <v>0.1595137948</v>
      </c>
      <c r="AJ32">
        <v>0.150954078</v>
      </c>
      <c r="AK32">
        <v>0.0683135145</v>
      </c>
      <c r="AL32">
        <v>0.0734532913</v>
      </c>
      <c r="AM32">
        <v>0.0091912216</v>
      </c>
      <c r="AN32">
        <v>0.0301009367</v>
      </c>
      <c r="AO32">
        <v>0.1679612134</v>
      </c>
      <c r="AP32">
        <v>0.1599095671</v>
      </c>
      <c r="AQ32">
        <v>0.0782237101</v>
      </c>
      <c r="AR32">
        <v>0.0722677876</v>
      </c>
      <c r="AS32">
        <v>0.0095615879</v>
      </c>
      <c r="AT32">
        <v>0.0356913109</v>
      </c>
      <c r="AU32">
        <v>0.1688397223</v>
      </c>
      <c r="AV32">
        <v>0.1607800474</v>
      </c>
      <c r="AW32">
        <v>0.0799544451</v>
      </c>
      <c r="AX32">
        <v>0.0712551332</v>
      </c>
      <c r="AY32">
        <v>0.0097802625</v>
      </c>
      <c r="AZ32">
        <v>0.0360760542</v>
      </c>
      <c r="BB32">
        <f t="shared" si="26"/>
        <v>9.79612134</v>
      </c>
      <c r="BC32">
        <f t="shared" si="17"/>
        <v>16.79612134</v>
      </c>
      <c r="BD32">
        <f t="shared" si="18"/>
        <v>16.79612134</v>
      </c>
      <c r="BE32">
        <f t="shared" si="19"/>
        <v>15.99095671</v>
      </c>
      <c r="BF32">
        <f t="shared" si="20"/>
        <v>7.82237101</v>
      </c>
      <c r="BG32">
        <f t="shared" si="21"/>
        <v>7.22677876</v>
      </c>
      <c r="BH32">
        <f t="shared" si="22"/>
        <v>0.95615879</v>
      </c>
      <c r="BI32">
        <f t="shared" si="23"/>
        <v>3.56913109</v>
      </c>
      <c r="CD32">
        <f t="shared" si="27"/>
        <v>32.8014299</v>
      </c>
      <c r="CF32" s="7">
        <f>CD32-'BED Sadj'!AF33</f>
        <v>16.9014299</v>
      </c>
    </row>
    <row r="33" spans="1:84">
      <c r="A33">
        <v>19974</v>
      </c>
      <c r="B33">
        <f t="shared" si="24"/>
        <v>1997</v>
      </c>
      <c r="C33" t="s">
        <v>103</v>
      </c>
      <c r="J33">
        <f t="shared" si="25"/>
        <v>16.08309933</v>
      </c>
      <c r="K33">
        <f t="shared" si="0"/>
        <v>15.25701442</v>
      </c>
      <c r="L33">
        <f t="shared" si="1"/>
        <v>6.86532275</v>
      </c>
      <c r="M33">
        <f t="shared" si="2"/>
        <v>7.46514207</v>
      </c>
      <c r="N33">
        <f t="shared" si="3"/>
        <v>0.92704722</v>
      </c>
      <c r="O33">
        <f t="shared" si="4"/>
        <v>3.03775205</v>
      </c>
      <c r="P33">
        <f t="shared" si="5"/>
        <v>17.23050608</v>
      </c>
      <c r="Q33">
        <f t="shared" si="6"/>
        <v>16.34141123</v>
      </c>
      <c r="R33">
        <f t="shared" si="7"/>
        <v>8.06706949</v>
      </c>
      <c r="S33">
        <f t="shared" si="8"/>
        <v>7.29186617</v>
      </c>
      <c r="T33">
        <f t="shared" si="9"/>
        <v>0.97235953</v>
      </c>
      <c r="U33">
        <f t="shared" si="10"/>
        <v>3.73431392</v>
      </c>
      <c r="V33">
        <f t="shared" si="11"/>
        <v>17.35593703</v>
      </c>
      <c r="W33">
        <f t="shared" si="12"/>
        <v>16.44889801</v>
      </c>
      <c r="X33">
        <f t="shared" si="13"/>
        <v>8.29195192</v>
      </c>
      <c r="Y33">
        <f t="shared" si="14"/>
        <v>7.14953911</v>
      </c>
      <c r="Z33">
        <f t="shared" si="15"/>
        <v>0.99783291</v>
      </c>
      <c r="AA33">
        <f t="shared" si="16"/>
        <v>3.7808868</v>
      </c>
      <c r="AI33">
        <v>0.1608309933</v>
      </c>
      <c r="AJ33">
        <v>0.1525701442</v>
      </c>
      <c r="AK33">
        <v>0.0686532275</v>
      </c>
      <c r="AL33">
        <v>0.0746514207</v>
      </c>
      <c r="AM33">
        <v>0.0092704722</v>
      </c>
      <c r="AN33">
        <v>0.0303775205</v>
      </c>
      <c r="AO33">
        <v>0.1723050608</v>
      </c>
      <c r="AP33">
        <v>0.1634141123</v>
      </c>
      <c r="AQ33">
        <v>0.0806706949</v>
      </c>
      <c r="AR33">
        <v>0.0729186617</v>
      </c>
      <c r="AS33">
        <v>0.0097235953</v>
      </c>
      <c r="AT33">
        <v>0.0373431392</v>
      </c>
      <c r="AU33">
        <v>0.1735593703</v>
      </c>
      <c r="AV33">
        <v>0.1644889801</v>
      </c>
      <c r="AW33">
        <v>0.0829195192</v>
      </c>
      <c r="AX33">
        <v>0.0714953911</v>
      </c>
      <c r="AY33">
        <v>0.0099783291</v>
      </c>
      <c r="AZ33">
        <v>0.037808868</v>
      </c>
      <c r="BB33">
        <f t="shared" si="26"/>
        <v>10.23050608</v>
      </c>
      <c r="BC33">
        <f t="shared" si="17"/>
        <v>17.23050608</v>
      </c>
      <c r="BD33">
        <f t="shared" si="18"/>
        <v>17.23050608</v>
      </c>
      <c r="BE33">
        <f t="shared" si="19"/>
        <v>16.34141123</v>
      </c>
      <c r="BF33">
        <f t="shared" si="20"/>
        <v>8.06706949</v>
      </c>
      <c r="BG33">
        <f t="shared" si="21"/>
        <v>7.29186617</v>
      </c>
      <c r="BH33">
        <f t="shared" si="22"/>
        <v>0.97235953</v>
      </c>
      <c r="BI33">
        <f t="shared" si="23"/>
        <v>3.73431392</v>
      </c>
      <c r="CD33">
        <f t="shared" si="27"/>
        <v>33.56180127</v>
      </c>
      <c r="CF33" s="7">
        <f>CD33-'BED Sadj'!AF34</f>
        <v>17.56180127</v>
      </c>
    </row>
    <row r="34" spans="1:84">
      <c r="A34">
        <v>19981</v>
      </c>
      <c r="B34">
        <f t="shared" si="24"/>
        <v>1998</v>
      </c>
      <c r="C34" t="s">
        <v>104</v>
      </c>
      <c r="J34">
        <f t="shared" si="25"/>
        <v>15.98729098</v>
      </c>
      <c r="K34">
        <f t="shared" si="0"/>
        <v>15.28302853</v>
      </c>
      <c r="L34">
        <f t="shared" si="1"/>
        <v>6.8418088</v>
      </c>
      <c r="M34">
        <f t="shared" si="2"/>
        <v>7.49898554</v>
      </c>
      <c r="N34">
        <f t="shared" si="3"/>
        <v>0.92768842</v>
      </c>
      <c r="O34">
        <f t="shared" si="4"/>
        <v>3.03487436</v>
      </c>
      <c r="P34">
        <f t="shared" si="5"/>
        <v>16.98265247</v>
      </c>
      <c r="Q34">
        <f t="shared" si="6"/>
        <v>16.3332719</v>
      </c>
      <c r="R34">
        <f t="shared" si="7"/>
        <v>8.03807505</v>
      </c>
      <c r="S34">
        <f t="shared" si="8"/>
        <v>7.28401257</v>
      </c>
      <c r="T34">
        <f t="shared" si="9"/>
        <v>0.97744659</v>
      </c>
      <c r="U34">
        <f t="shared" si="10"/>
        <v>3.64138187</v>
      </c>
      <c r="V34">
        <f t="shared" si="11"/>
        <v>17.08011838</v>
      </c>
      <c r="W34">
        <f t="shared" si="12"/>
        <v>16.43661827</v>
      </c>
      <c r="X34">
        <f t="shared" si="13"/>
        <v>8.2444568</v>
      </c>
      <c r="Y34">
        <f t="shared" si="14"/>
        <v>7.16680072</v>
      </c>
      <c r="Z34">
        <f t="shared" si="15"/>
        <v>0.9997176</v>
      </c>
      <c r="AA34">
        <f t="shared" si="16"/>
        <v>3.68398862</v>
      </c>
      <c r="AI34">
        <v>0.1598729098</v>
      </c>
      <c r="AJ34">
        <v>0.1528302853</v>
      </c>
      <c r="AK34">
        <v>0.068418088</v>
      </c>
      <c r="AL34">
        <v>0.0749898554</v>
      </c>
      <c r="AM34">
        <v>0.0092768842</v>
      </c>
      <c r="AN34">
        <v>0.0303487436</v>
      </c>
      <c r="AO34">
        <v>0.1698265247</v>
      </c>
      <c r="AP34">
        <v>0.163332719</v>
      </c>
      <c r="AQ34">
        <v>0.0803807505</v>
      </c>
      <c r="AR34">
        <v>0.0728401257</v>
      </c>
      <c r="AS34">
        <v>0.0097744659</v>
      </c>
      <c r="AT34">
        <v>0.0364138187</v>
      </c>
      <c r="AU34">
        <v>0.1708011838</v>
      </c>
      <c r="AV34">
        <v>0.1643661827</v>
      </c>
      <c r="AW34">
        <v>0.082444568</v>
      </c>
      <c r="AX34">
        <v>0.0716680072</v>
      </c>
      <c r="AY34">
        <v>0.009997176</v>
      </c>
      <c r="AZ34">
        <v>0.0368398862</v>
      </c>
      <c r="BB34">
        <f t="shared" si="26"/>
        <v>9.98265247</v>
      </c>
      <c r="BC34">
        <f t="shared" si="17"/>
        <v>16.98265247</v>
      </c>
      <c r="BD34">
        <f t="shared" si="18"/>
        <v>16.98265247</v>
      </c>
      <c r="BE34">
        <f t="shared" si="19"/>
        <v>16.3332719</v>
      </c>
      <c r="BF34">
        <f t="shared" si="20"/>
        <v>8.03807505</v>
      </c>
      <c r="BG34">
        <f t="shared" si="21"/>
        <v>7.28401257</v>
      </c>
      <c r="BH34">
        <f t="shared" si="22"/>
        <v>0.97744659</v>
      </c>
      <c r="BI34">
        <f t="shared" si="23"/>
        <v>3.64138187</v>
      </c>
      <c r="CD34">
        <f t="shared" si="27"/>
        <v>33.28218668</v>
      </c>
      <c r="CF34" s="7">
        <f>CD34-'BED Sadj'!AF35</f>
        <v>17.18218668</v>
      </c>
    </row>
    <row r="35" spans="1:84">
      <c r="A35">
        <v>19982</v>
      </c>
      <c r="B35">
        <f t="shared" si="24"/>
        <v>1998</v>
      </c>
      <c r="C35" t="s">
        <v>105</v>
      </c>
      <c r="J35">
        <f t="shared" si="25"/>
        <v>16.02267787</v>
      </c>
      <c r="K35">
        <f t="shared" si="0"/>
        <v>15.33873277</v>
      </c>
      <c r="L35">
        <f t="shared" si="1"/>
        <v>6.86249662</v>
      </c>
      <c r="M35">
        <f t="shared" si="2"/>
        <v>7.5598363</v>
      </c>
      <c r="N35">
        <f t="shared" si="3"/>
        <v>0.93251037</v>
      </c>
      <c r="O35">
        <f t="shared" si="4"/>
        <v>3.05091053</v>
      </c>
      <c r="P35">
        <f t="shared" si="5"/>
        <v>17.28518393</v>
      </c>
      <c r="Q35">
        <f t="shared" si="6"/>
        <v>16.55171476</v>
      </c>
      <c r="R35">
        <f t="shared" si="7"/>
        <v>8.2460078</v>
      </c>
      <c r="S35">
        <f t="shared" si="8"/>
        <v>7.34786209</v>
      </c>
      <c r="T35">
        <f t="shared" si="9"/>
        <v>0.99364852</v>
      </c>
      <c r="U35">
        <f t="shared" si="10"/>
        <v>3.79569646</v>
      </c>
      <c r="V35">
        <f t="shared" si="11"/>
        <v>17.4083719</v>
      </c>
      <c r="W35">
        <f t="shared" si="12"/>
        <v>16.67561095</v>
      </c>
      <c r="X35">
        <f t="shared" si="13"/>
        <v>8.49416243</v>
      </c>
      <c r="Y35">
        <f t="shared" si="14"/>
        <v>7.18307665</v>
      </c>
      <c r="Z35">
        <f t="shared" si="15"/>
        <v>1.01718945</v>
      </c>
      <c r="AA35">
        <f t="shared" si="16"/>
        <v>3.85014315</v>
      </c>
      <c r="AI35">
        <v>0.1602267787</v>
      </c>
      <c r="AJ35">
        <v>0.1533873277</v>
      </c>
      <c r="AK35">
        <v>0.0686249662</v>
      </c>
      <c r="AL35">
        <v>0.075598363</v>
      </c>
      <c r="AM35">
        <v>0.0093251037</v>
      </c>
      <c r="AN35">
        <v>0.0305091053</v>
      </c>
      <c r="AO35">
        <v>0.1728518393</v>
      </c>
      <c r="AP35">
        <v>0.1655171476</v>
      </c>
      <c r="AQ35">
        <v>0.082460078</v>
      </c>
      <c r="AR35">
        <v>0.0734786209</v>
      </c>
      <c r="AS35">
        <v>0.0099364852</v>
      </c>
      <c r="AT35">
        <v>0.0379569646</v>
      </c>
      <c r="AU35">
        <v>0.174083719</v>
      </c>
      <c r="AV35">
        <v>0.1667561095</v>
      </c>
      <c r="AW35">
        <v>0.0849416243</v>
      </c>
      <c r="AX35">
        <v>0.0718307665</v>
      </c>
      <c r="AY35">
        <v>0.0101718945</v>
      </c>
      <c r="AZ35">
        <v>0.0385014315</v>
      </c>
      <c r="BB35">
        <f t="shared" si="26"/>
        <v>10.28518393</v>
      </c>
      <c r="BC35">
        <f t="shared" si="17"/>
        <v>17.28518393</v>
      </c>
      <c r="BD35">
        <f t="shared" si="18"/>
        <v>17.28518393</v>
      </c>
      <c r="BE35">
        <f t="shared" si="19"/>
        <v>16.55171476</v>
      </c>
      <c r="BF35">
        <f t="shared" si="20"/>
        <v>8.2460078</v>
      </c>
      <c r="BG35">
        <f t="shared" si="21"/>
        <v>7.34786209</v>
      </c>
      <c r="BH35">
        <f t="shared" si="22"/>
        <v>0.99364852</v>
      </c>
      <c r="BI35">
        <f t="shared" si="23"/>
        <v>3.79569646</v>
      </c>
      <c r="CD35">
        <f t="shared" si="27"/>
        <v>33.87270234</v>
      </c>
      <c r="CF35" s="7">
        <f>CD35-'BED Sadj'!AF36</f>
        <v>17.97270234</v>
      </c>
    </row>
    <row r="36" spans="1:84">
      <c r="A36">
        <v>19983</v>
      </c>
      <c r="B36">
        <f t="shared" si="24"/>
        <v>1998</v>
      </c>
      <c r="C36" t="s">
        <v>106</v>
      </c>
      <c r="J36">
        <f t="shared" si="25"/>
        <v>15.81799708</v>
      </c>
      <c r="K36">
        <f t="shared" si="0"/>
        <v>15.03765516</v>
      </c>
      <c r="L36">
        <f t="shared" si="1"/>
        <v>6.87066883</v>
      </c>
      <c r="M36">
        <f t="shared" si="2"/>
        <v>7.24402039</v>
      </c>
      <c r="N36">
        <f t="shared" si="3"/>
        <v>0.91929373</v>
      </c>
      <c r="O36">
        <f t="shared" si="4"/>
        <v>3.02026884</v>
      </c>
      <c r="P36">
        <f t="shared" si="5"/>
        <v>16.97379358</v>
      </c>
      <c r="Q36">
        <f t="shared" si="6"/>
        <v>16.23310167</v>
      </c>
      <c r="R36">
        <f t="shared" si="7"/>
        <v>8.21307258</v>
      </c>
      <c r="S36">
        <f t="shared" si="8"/>
        <v>7.01849155</v>
      </c>
      <c r="T36">
        <f t="shared" si="9"/>
        <v>0.97998068</v>
      </c>
      <c r="U36">
        <f t="shared" si="10"/>
        <v>3.71682915</v>
      </c>
      <c r="V36">
        <f t="shared" si="11"/>
        <v>17.0929316</v>
      </c>
      <c r="W36">
        <f t="shared" si="12"/>
        <v>16.3515573</v>
      </c>
      <c r="X36">
        <f t="shared" si="13"/>
        <v>8.45207683</v>
      </c>
      <c r="Y36">
        <f t="shared" si="14"/>
        <v>6.87463767</v>
      </c>
      <c r="Z36">
        <f t="shared" si="15"/>
        <v>1.00520396</v>
      </c>
      <c r="AA36">
        <f t="shared" si="16"/>
        <v>3.76789956</v>
      </c>
      <c r="AI36">
        <v>0.1581799708</v>
      </c>
      <c r="AJ36">
        <v>0.1503765516</v>
      </c>
      <c r="AK36">
        <v>0.0687066883</v>
      </c>
      <c r="AL36">
        <v>0.0724402039</v>
      </c>
      <c r="AM36">
        <v>0.0091929373</v>
      </c>
      <c r="AN36">
        <v>0.0302026884</v>
      </c>
      <c r="AO36">
        <v>0.1697379358</v>
      </c>
      <c r="AP36">
        <v>0.1623310167</v>
      </c>
      <c r="AQ36">
        <v>0.0821307258</v>
      </c>
      <c r="AR36">
        <v>0.0701849155</v>
      </c>
      <c r="AS36">
        <v>0.0097998068</v>
      </c>
      <c r="AT36">
        <v>0.0371682915</v>
      </c>
      <c r="AU36">
        <v>0.170929316</v>
      </c>
      <c r="AV36">
        <v>0.163515573</v>
      </c>
      <c r="AW36">
        <v>0.0845207683</v>
      </c>
      <c r="AX36">
        <v>0.0687463767</v>
      </c>
      <c r="AY36">
        <v>0.0100520396</v>
      </c>
      <c r="AZ36">
        <v>0.0376789956</v>
      </c>
      <c r="BB36">
        <f t="shared" si="26"/>
        <v>9.97379358</v>
      </c>
      <c r="BC36">
        <f t="shared" si="17"/>
        <v>16.97379358</v>
      </c>
      <c r="BD36">
        <f t="shared" si="18"/>
        <v>16.97379358</v>
      </c>
      <c r="BE36">
        <f t="shared" si="19"/>
        <v>16.23310167</v>
      </c>
      <c r="BF36">
        <f t="shared" si="20"/>
        <v>8.21307258</v>
      </c>
      <c r="BG36">
        <f t="shared" si="21"/>
        <v>7.01849155</v>
      </c>
      <c r="BH36">
        <f t="shared" si="22"/>
        <v>0.97998068</v>
      </c>
      <c r="BI36">
        <f t="shared" si="23"/>
        <v>3.71682915</v>
      </c>
      <c r="CD36">
        <f t="shared" si="27"/>
        <v>33.18533839</v>
      </c>
      <c r="CF36" s="7">
        <f>CD36-'BED Sadj'!AF37</f>
        <v>17.68533839</v>
      </c>
    </row>
    <row r="37" spans="1:84">
      <c r="A37">
        <v>19984</v>
      </c>
      <c r="B37">
        <f t="shared" si="24"/>
        <v>1998</v>
      </c>
      <c r="C37" t="s">
        <v>107</v>
      </c>
      <c r="J37">
        <f t="shared" si="25"/>
        <v>15.72163576</v>
      </c>
      <c r="K37">
        <f t="shared" si="0"/>
        <v>15.0054186</v>
      </c>
      <c r="L37">
        <f t="shared" si="1"/>
        <v>6.85807924</v>
      </c>
      <c r="M37">
        <f t="shared" si="2"/>
        <v>7.23361343</v>
      </c>
      <c r="N37">
        <f t="shared" si="3"/>
        <v>0.91740424</v>
      </c>
      <c r="O37">
        <f t="shared" si="4"/>
        <v>2.99681357</v>
      </c>
      <c r="P37">
        <f t="shared" si="5"/>
        <v>16.92981705</v>
      </c>
      <c r="Q37">
        <f t="shared" si="6"/>
        <v>16.16643039</v>
      </c>
      <c r="R37">
        <f t="shared" si="7"/>
        <v>8.17938913</v>
      </c>
      <c r="S37">
        <f t="shared" si="8"/>
        <v>7.02006315</v>
      </c>
      <c r="T37">
        <f t="shared" si="9"/>
        <v>0.9782188</v>
      </c>
      <c r="U37">
        <f t="shared" si="10"/>
        <v>3.69172068</v>
      </c>
      <c r="V37">
        <f t="shared" si="11"/>
        <v>17.0660302</v>
      </c>
      <c r="W37">
        <f t="shared" si="12"/>
        <v>16.28363054</v>
      </c>
      <c r="X37">
        <f t="shared" si="13"/>
        <v>8.4243299</v>
      </c>
      <c r="Y37">
        <f t="shared" si="14"/>
        <v>6.86999476</v>
      </c>
      <c r="Z37">
        <f t="shared" si="15"/>
        <v>1.00283935</v>
      </c>
      <c r="AA37">
        <f t="shared" si="16"/>
        <v>3.74110627</v>
      </c>
      <c r="AI37">
        <v>0.1572163576</v>
      </c>
      <c r="AJ37">
        <v>0.150054186</v>
      </c>
      <c r="AK37">
        <v>0.0685807924</v>
      </c>
      <c r="AL37">
        <v>0.0723361343</v>
      </c>
      <c r="AM37">
        <v>0.0091740424</v>
      </c>
      <c r="AN37">
        <v>0.0299681357</v>
      </c>
      <c r="AO37">
        <v>0.1692981705</v>
      </c>
      <c r="AP37">
        <v>0.1616643039</v>
      </c>
      <c r="AQ37">
        <v>0.0817938913</v>
      </c>
      <c r="AR37">
        <v>0.0702006315</v>
      </c>
      <c r="AS37">
        <v>0.009782188</v>
      </c>
      <c r="AT37">
        <v>0.0369172068</v>
      </c>
      <c r="AU37">
        <v>0.170660302</v>
      </c>
      <c r="AV37">
        <v>0.1628363054</v>
      </c>
      <c r="AW37">
        <v>0.084243299</v>
      </c>
      <c r="AX37">
        <v>0.0686999476</v>
      </c>
      <c r="AY37">
        <v>0.0100283935</v>
      </c>
      <c r="AZ37">
        <v>0.0374110627</v>
      </c>
      <c r="BB37">
        <f t="shared" si="26"/>
        <v>9.92981705</v>
      </c>
      <c r="BC37">
        <f t="shared" si="17"/>
        <v>16.92981705</v>
      </c>
      <c r="BD37">
        <f t="shared" si="18"/>
        <v>16.92981705</v>
      </c>
      <c r="BE37">
        <f t="shared" si="19"/>
        <v>16.16643039</v>
      </c>
      <c r="BF37">
        <f t="shared" si="20"/>
        <v>8.17938913</v>
      </c>
      <c r="BG37">
        <f t="shared" si="21"/>
        <v>7.02006315</v>
      </c>
      <c r="BH37">
        <f t="shared" si="22"/>
        <v>0.9782188</v>
      </c>
      <c r="BI37">
        <f t="shared" si="23"/>
        <v>3.69172068</v>
      </c>
      <c r="CD37">
        <f t="shared" si="27"/>
        <v>33.10748813</v>
      </c>
      <c r="CF37" s="7">
        <f>CD37-'BED Sadj'!AF38</f>
        <v>17.90748813</v>
      </c>
    </row>
    <row r="38" spans="1:84">
      <c r="A38">
        <v>19991</v>
      </c>
      <c r="B38">
        <f t="shared" si="24"/>
        <v>1999</v>
      </c>
      <c r="C38" t="s">
        <v>108</v>
      </c>
      <c r="J38">
        <f t="shared" si="25"/>
        <v>15.66938347</v>
      </c>
      <c r="K38">
        <f t="shared" si="0"/>
        <v>15.33048929</v>
      </c>
      <c r="L38">
        <f t="shared" si="1"/>
        <v>6.89356272</v>
      </c>
      <c r="M38">
        <f t="shared" si="2"/>
        <v>7.48625865</v>
      </c>
      <c r="N38">
        <f t="shared" si="3"/>
        <v>0.93713939</v>
      </c>
      <c r="O38">
        <f t="shared" si="4"/>
        <v>3.01215429</v>
      </c>
      <c r="P38">
        <f t="shared" si="5"/>
        <v>17.05948273</v>
      </c>
      <c r="Q38">
        <f t="shared" si="6"/>
        <v>16.71949385</v>
      </c>
      <c r="R38">
        <f t="shared" si="7"/>
        <v>8.52863033</v>
      </c>
      <c r="S38">
        <f t="shared" si="8"/>
        <v>7.18434569</v>
      </c>
      <c r="T38">
        <f t="shared" si="9"/>
        <v>1.01069569</v>
      </c>
      <c r="U38">
        <f t="shared" si="10"/>
        <v>3.78325391</v>
      </c>
      <c r="V38">
        <f t="shared" si="11"/>
        <v>17.21425237</v>
      </c>
      <c r="W38">
        <f t="shared" si="12"/>
        <v>16.87588004</v>
      </c>
      <c r="X38">
        <f t="shared" si="13"/>
        <v>8.85901296</v>
      </c>
      <c r="Y38">
        <f t="shared" si="14"/>
        <v>6.99730695</v>
      </c>
      <c r="Z38">
        <f t="shared" si="15"/>
        <v>1.03958047</v>
      </c>
      <c r="AA38">
        <f t="shared" si="16"/>
        <v>3.84233367</v>
      </c>
      <c r="AI38">
        <v>0.1566938347</v>
      </c>
      <c r="AJ38">
        <v>0.1533048929</v>
      </c>
      <c r="AK38">
        <v>0.0689356272</v>
      </c>
      <c r="AL38">
        <v>0.0748625865</v>
      </c>
      <c r="AM38">
        <v>0.0093713939</v>
      </c>
      <c r="AN38">
        <v>0.0301215429</v>
      </c>
      <c r="AO38">
        <v>0.1705948273</v>
      </c>
      <c r="AP38">
        <v>0.1671949385</v>
      </c>
      <c r="AQ38">
        <v>0.0852863033</v>
      </c>
      <c r="AR38">
        <v>0.0718434569</v>
      </c>
      <c r="AS38">
        <v>0.0101069569</v>
      </c>
      <c r="AT38">
        <v>0.0378325391</v>
      </c>
      <c r="AU38">
        <v>0.1721425237</v>
      </c>
      <c r="AV38">
        <v>0.1687588004</v>
      </c>
      <c r="AW38">
        <v>0.0885901296</v>
      </c>
      <c r="AX38">
        <v>0.0699730695</v>
      </c>
      <c r="AY38">
        <v>0.0103958047</v>
      </c>
      <c r="AZ38">
        <v>0.0384233367</v>
      </c>
      <c r="BB38">
        <f t="shared" si="26"/>
        <v>10.05948273</v>
      </c>
      <c r="BC38">
        <f t="shared" si="17"/>
        <v>17.05948273</v>
      </c>
      <c r="BD38">
        <f t="shared" si="18"/>
        <v>17.05948273</v>
      </c>
      <c r="BE38">
        <f t="shared" si="19"/>
        <v>16.71949385</v>
      </c>
      <c r="BF38">
        <f t="shared" si="20"/>
        <v>8.52863033</v>
      </c>
      <c r="BG38">
        <f t="shared" si="21"/>
        <v>7.18434569</v>
      </c>
      <c r="BH38">
        <f t="shared" si="22"/>
        <v>1.01069569</v>
      </c>
      <c r="BI38">
        <f t="shared" si="23"/>
        <v>3.78325391</v>
      </c>
      <c r="CD38">
        <f t="shared" si="27"/>
        <v>33.78315444</v>
      </c>
      <c r="CF38" s="7">
        <f>CD38-'BED Sadj'!AF39</f>
        <v>17.88315444</v>
      </c>
    </row>
    <row r="39" spans="1:84">
      <c r="A39">
        <v>19992</v>
      </c>
      <c r="B39">
        <f t="shared" si="24"/>
        <v>1999</v>
      </c>
      <c r="C39" t="s">
        <v>109</v>
      </c>
      <c r="J39">
        <f t="shared" si="25"/>
        <v>15.64721112</v>
      </c>
      <c r="K39">
        <f t="shared" si="0"/>
        <v>15.02855034</v>
      </c>
      <c r="L39">
        <f t="shared" si="1"/>
        <v>6.87161075</v>
      </c>
      <c r="M39">
        <f t="shared" si="2"/>
        <v>7.24222782</v>
      </c>
      <c r="N39">
        <f t="shared" si="3"/>
        <v>0.91942475</v>
      </c>
      <c r="O39">
        <f t="shared" si="4"/>
        <v>2.99718562</v>
      </c>
      <c r="P39">
        <f t="shared" si="5"/>
        <v>16.71602635</v>
      </c>
      <c r="Q39">
        <f t="shared" si="6"/>
        <v>16.03008423</v>
      </c>
      <c r="R39">
        <f t="shared" si="7"/>
        <v>8.01618495</v>
      </c>
      <c r="S39">
        <f t="shared" si="8"/>
        <v>7.07067037</v>
      </c>
      <c r="T39">
        <f t="shared" si="9"/>
        <v>0.97150623</v>
      </c>
      <c r="U39">
        <f t="shared" si="10"/>
        <v>3.62357727</v>
      </c>
      <c r="V39">
        <f t="shared" si="11"/>
        <v>16.82193352</v>
      </c>
      <c r="W39">
        <f t="shared" si="12"/>
        <v>16.13158443</v>
      </c>
      <c r="X39">
        <f t="shared" si="13"/>
        <v>8.22735754</v>
      </c>
      <c r="Y39">
        <f t="shared" si="14"/>
        <v>6.92831201</v>
      </c>
      <c r="Z39">
        <f t="shared" si="15"/>
        <v>0.99159353</v>
      </c>
      <c r="AA39">
        <f t="shared" si="16"/>
        <v>3.66573415</v>
      </c>
      <c r="AI39">
        <v>0.1564721112</v>
      </c>
      <c r="AJ39">
        <v>0.1502855034</v>
      </c>
      <c r="AK39">
        <v>0.0687161075</v>
      </c>
      <c r="AL39">
        <v>0.0724222782</v>
      </c>
      <c r="AM39">
        <v>0.0091942475</v>
      </c>
      <c r="AN39">
        <v>0.0299718562</v>
      </c>
      <c r="AO39">
        <v>0.1671602635</v>
      </c>
      <c r="AP39">
        <v>0.1603008423</v>
      </c>
      <c r="AQ39">
        <v>0.0801618495</v>
      </c>
      <c r="AR39">
        <v>0.0707067037</v>
      </c>
      <c r="AS39">
        <v>0.0097150623</v>
      </c>
      <c r="AT39">
        <v>0.0362357727</v>
      </c>
      <c r="AU39">
        <v>0.1682193352</v>
      </c>
      <c r="AV39">
        <v>0.1613158443</v>
      </c>
      <c r="AW39">
        <v>0.0822735754</v>
      </c>
      <c r="AX39">
        <v>0.0692831201</v>
      </c>
      <c r="AY39">
        <v>0.0099159353</v>
      </c>
      <c r="AZ39">
        <v>0.0366573415</v>
      </c>
      <c r="BB39">
        <f t="shared" si="26"/>
        <v>9.71602635</v>
      </c>
      <c r="BC39">
        <f t="shared" si="17"/>
        <v>16.71602635</v>
      </c>
      <c r="BD39">
        <f t="shared" si="18"/>
        <v>16.71602635</v>
      </c>
      <c r="BE39">
        <f t="shared" si="19"/>
        <v>16.03008423</v>
      </c>
      <c r="BF39">
        <f t="shared" si="20"/>
        <v>8.01618495</v>
      </c>
      <c r="BG39">
        <f t="shared" si="21"/>
        <v>7.07067037</v>
      </c>
      <c r="BH39">
        <f t="shared" si="22"/>
        <v>0.97150623</v>
      </c>
      <c r="BI39">
        <f t="shared" si="23"/>
        <v>3.62357727</v>
      </c>
      <c r="CD39">
        <f t="shared" si="27"/>
        <v>32.7743879</v>
      </c>
      <c r="CF39" s="7">
        <f>CD39-'BED Sadj'!AF40</f>
        <v>17.3743879</v>
      </c>
    </row>
    <row r="40" spans="1:84">
      <c r="A40">
        <v>19993</v>
      </c>
      <c r="B40">
        <f t="shared" si="24"/>
        <v>1999</v>
      </c>
      <c r="C40" t="s">
        <v>110</v>
      </c>
      <c r="J40">
        <f t="shared" si="25"/>
        <v>15.75771165</v>
      </c>
      <c r="K40">
        <f t="shared" si="0"/>
        <v>15.054714</v>
      </c>
      <c r="L40">
        <f t="shared" si="1"/>
        <v>6.87811684</v>
      </c>
      <c r="M40">
        <f t="shared" si="2"/>
        <v>7.25134485</v>
      </c>
      <c r="N40">
        <f t="shared" si="3"/>
        <v>0.92038322</v>
      </c>
      <c r="O40">
        <f t="shared" si="4"/>
        <v>3.00582485</v>
      </c>
      <c r="P40">
        <f t="shared" si="5"/>
        <v>17.06023962</v>
      </c>
      <c r="Q40">
        <f t="shared" si="6"/>
        <v>16.37894513</v>
      </c>
      <c r="R40">
        <f t="shared" si="7"/>
        <v>8.37433218</v>
      </c>
      <c r="S40">
        <f t="shared" si="8"/>
        <v>6.98226505</v>
      </c>
      <c r="T40">
        <f t="shared" si="9"/>
        <v>0.99197863</v>
      </c>
      <c r="U40">
        <f t="shared" si="10"/>
        <v>3.76774224</v>
      </c>
      <c r="V40">
        <f t="shared" si="11"/>
        <v>17.19659415</v>
      </c>
      <c r="W40">
        <f t="shared" si="12"/>
        <v>16.51358479</v>
      </c>
      <c r="X40">
        <f t="shared" si="13"/>
        <v>8.64701336</v>
      </c>
      <c r="Y40">
        <f t="shared" si="14"/>
        <v>6.81762573</v>
      </c>
      <c r="Z40">
        <f t="shared" si="15"/>
        <v>1.01865207</v>
      </c>
      <c r="AA40">
        <f t="shared" si="16"/>
        <v>3.82560936</v>
      </c>
      <c r="AI40">
        <v>0.1575771165</v>
      </c>
      <c r="AJ40">
        <v>0.15054714</v>
      </c>
      <c r="AK40">
        <v>0.0687811684</v>
      </c>
      <c r="AL40">
        <v>0.0725134485</v>
      </c>
      <c r="AM40">
        <v>0.0092038322</v>
      </c>
      <c r="AN40">
        <v>0.0300582485</v>
      </c>
      <c r="AO40">
        <v>0.1706023962</v>
      </c>
      <c r="AP40">
        <v>0.1637894513</v>
      </c>
      <c r="AQ40">
        <v>0.0837433218</v>
      </c>
      <c r="AR40">
        <v>0.0698226505</v>
      </c>
      <c r="AS40">
        <v>0.0099197863</v>
      </c>
      <c r="AT40">
        <v>0.0376774224</v>
      </c>
      <c r="AU40">
        <v>0.1719659415</v>
      </c>
      <c r="AV40">
        <v>0.1651358479</v>
      </c>
      <c r="AW40">
        <v>0.0864701336</v>
      </c>
      <c r="AX40">
        <v>0.0681762573</v>
      </c>
      <c r="AY40">
        <v>0.0101865207</v>
      </c>
      <c r="AZ40">
        <v>0.0382560936</v>
      </c>
      <c r="BB40">
        <f t="shared" si="26"/>
        <v>10.06023962</v>
      </c>
      <c r="BC40">
        <f t="shared" si="17"/>
        <v>17.06023962</v>
      </c>
      <c r="BD40">
        <f t="shared" si="18"/>
        <v>17.06023962</v>
      </c>
      <c r="BE40">
        <f t="shared" si="19"/>
        <v>16.37894513</v>
      </c>
      <c r="BF40">
        <f t="shared" si="20"/>
        <v>8.37433218</v>
      </c>
      <c r="BG40">
        <f t="shared" si="21"/>
        <v>6.98226505</v>
      </c>
      <c r="BH40">
        <f t="shared" si="22"/>
        <v>0.99197863</v>
      </c>
      <c r="BI40">
        <f t="shared" si="23"/>
        <v>3.76774224</v>
      </c>
      <c r="CD40">
        <f t="shared" si="27"/>
        <v>33.40881548</v>
      </c>
      <c r="CF40" s="7">
        <f>CD40-'BED Sadj'!AF41</f>
        <v>18.00881548</v>
      </c>
    </row>
    <row r="41" spans="1:84">
      <c r="A41">
        <v>19994</v>
      </c>
      <c r="B41">
        <f t="shared" si="24"/>
        <v>1999</v>
      </c>
      <c r="C41" t="s">
        <v>111</v>
      </c>
      <c r="J41">
        <f t="shared" si="25"/>
        <v>15.81559164</v>
      </c>
      <c r="K41">
        <f t="shared" si="0"/>
        <v>14.9189524</v>
      </c>
      <c r="L41">
        <f t="shared" si="1"/>
        <v>6.85043808</v>
      </c>
      <c r="M41">
        <f t="shared" si="2"/>
        <v>7.16229926</v>
      </c>
      <c r="N41">
        <f t="shared" si="3"/>
        <v>0.91242845</v>
      </c>
      <c r="O41">
        <f t="shared" si="4"/>
        <v>3.00316078</v>
      </c>
      <c r="P41">
        <f t="shared" si="5"/>
        <v>17.44550604</v>
      </c>
      <c r="Q41">
        <f t="shared" si="6"/>
        <v>16.49854688</v>
      </c>
      <c r="R41">
        <f t="shared" si="7"/>
        <v>8.6718328</v>
      </c>
      <c r="S41">
        <f t="shared" si="8"/>
        <v>6.8778095</v>
      </c>
      <c r="T41">
        <f t="shared" si="9"/>
        <v>0.99773395</v>
      </c>
      <c r="U41">
        <f t="shared" si="10"/>
        <v>3.94847045</v>
      </c>
      <c r="V41">
        <f t="shared" si="11"/>
        <v>17.62658471</v>
      </c>
      <c r="W41">
        <f t="shared" si="12"/>
        <v>16.65901252</v>
      </c>
      <c r="X41">
        <f t="shared" si="13"/>
        <v>9.00198599</v>
      </c>
      <c r="Y41">
        <f t="shared" si="14"/>
        <v>6.68520575</v>
      </c>
      <c r="Z41">
        <f t="shared" si="15"/>
        <v>1.0281028</v>
      </c>
      <c r="AA41">
        <f t="shared" si="16"/>
        <v>4.01620075</v>
      </c>
      <c r="AI41">
        <v>0.1581559164</v>
      </c>
      <c r="AJ41">
        <v>0.149189524</v>
      </c>
      <c r="AK41">
        <v>0.0685043808</v>
      </c>
      <c r="AL41">
        <v>0.0716229926</v>
      </c>
      <c r="AM41">
        <v>0.0091242845</v>
      </c>
      <c r="AN41">
        <v>0.0300316078</v>
      </c>
      <c r="AO41">
        <v>0.1744550604</v>
      </c>
      <c r="AP41">
        <v>0.1649854688</v>
      </c>
      <c r="AQ41">
        <v>0.086718328</v>
      </c>
      <c r="AR41">
        <v>0.068778095</v>
      </c>
      <c r="AS41">
        <v>0.0099773395</v>
      </c>
      <c r="AT41">
        <v>0.0394847045</v>
      </c>
      <c r="AU41">
        <v>0.1762658471</v>
      </c>
      <c r="AV41">
        <v>0.1665901252</v>
      </c>
      <c r="AW41">
        <v>0.0900198599</v>
      </c>
      <c r="AX41">
        <v>0.0668520575</v>
      </c>
      <c r="AY41">
        <v>0.010281028</v>
      </c>
      <c r="AZ41">
        <v>0.0401620075</v>
      </c>
      <c r="BB41">
        <f t="shared" si="26"/>
        <v>10.44550604</v>
      </c>
      <c r="BC41">
        <f t="shared" si="17"/>
        <v>17.44550604</v>
      </c>
      <c r="BD41">
        <f t="shared" si="18"/>
        <v>17.44550604</v>
      </c>
      <c r="BE41">
        <f t="shared" si="19"/>
        <v>16.49854688</v>
      </c>
      <c r="BF41">
        <f t="shared" si="20"/>
        <v>8.6718328</v>
      </c>
      <c r="BG41">
        <f t="shared" si="21"/>
        <v>6.8778095</v>
      </c>
      <c r="BH41">
        <f t="shared" si="22"/>
        <v>0.99773395</v>
      </c>
      <c r="BI41">
        <f t="shared" si="23"/>
        <v>3.94847045</v>
      </c>
      <c r="CD41">
        <f t="shared" si="27"/>
        <v>33.99288229</v>
      </c>
      <c r="CF41" s="7">
        <f>CD41-'BED Sadj'!AF42</f>
        <v>18.89288229</v>
      </c>
    </row>
    <row r="42" spans="1:84">
      <c r="A42">
        <v>20001</v>
      </c>
      <c r="B42">
        <f t="shared" si="24"/>
        <v>2000</v>
      </c>
      <c r="C42" t="s">
        <v>112</v>
      </c>
      <c r="J42">
        <f t="shared" si="25"/>
        <v>15.70190986</v>
      </c>
      <c r="K42">
        <f t="shared" si="0"/>
        <v>14.98279257</v>
      </c>
      <c r="L42">
        <f t="shared" si="1"/>
        <v>6.87159023</v>
      </c>
      <c r="M42">
        <f t="shared" si="2"/>
        <v>7.19037526</v>
      </c>
      <c r="N42">
        <f t="shared" si="3"/>
        <v>0.91834306</v>
      </c>
      <c r="O42">
        <f t="shared" si="4"/>
        <v>2.99532263</v>
      </c>
      <c r="P42">
        <f t="shared" si="5"/>
        <v>17.23787924</v>
      </c>
      <c r="Q42">
        <f t="shared" si="6"/>
        <v>16.45584224</v>
      </c>
      <c r="R42">
        <f t="shared" si="7"/>
        <v>8.62238456</v>
      </c>
      <c r="S42">
        <f t="shared" si="8"/>
        <v>6.8749574</v>
      </c>
      <c r="T42">
        <f t="shared" si="9"/>
        <v>0.99403932</v>
      </c>
      <c r="U42">
        <f t="shared" si="10"/>
        <v>3.83499673</v>
      </c>
      <c r="V42">
        <f t="shared" si="11"/>
        <v>17.41479996</v>
      </c>
      <c r="W42">
        <f t="shared" si="12"/>
        <v>16.63282972</v>
      </c>
      <c r="X42">
        <f t="shared" si="13"/>
        <v>8.98823017</v>
      </c>
      <c r="Y42">
        <f t="shared" si="14"/>
        <v>6.66972725</v>
      </c>
      <c r="Z42">
        <f t="shared" si="15"/>
        <v>1.02678412</v>
      </c>
      <c r="AA42">
        <f t="shared" si="16"/>
        <v>3.90484833</v>
      </c>
      <c r="AI42">
        <v>0.1570190986</v>
      </c>
      <c r="AJ42">
        <v>0.1498279257</v>
      </c>
      <c r="AK42">
        <v>0.0687159023</v>
      </c>
      <c r="AL42">
        <v>0.0719037526</v>
      </c>
      <c r="AM42">
        <v>0.0091834306</v>
      </c>
      <c r="AN42">
        <v>0.0299532263</v>
      </c>
      <c r="AO42">
        <v>0.1723787924</v>
      </c>
      <c r="AP42">
        <v>0.1645584224</v>
      </c>
      <c r="AQ42">
        <v>0.0862238456</v>
      </c>
      <c r="AR42">
        <v>0.068749574</v>
      </c>
      <c r="AS42">
        <v>0.0099403932</v>
      </c>
      <c r="AT42">
        <v>0.0383499673</v>
      </c>
      <c r="AU42">
        <v>0.1741479996</v>
      </c>
      <c r="AV42">
        <v>0.1663282972</v>
      </c>
      <c r="AW42">
        <v>0.0898823017</v>
      </c>
      <c r="AX42">
        <v>0.0666972725</v>
      </c>
      <c r="AY42">
        <v>0.0102678412</v>
      </c>
      <c r="AZ42">
        <v>0.0390484833</v>
      </c>
      <c r="BB42">
        <f t="shared" si="26"/>
        <v>10.23787924</v>
      </c>
      <c r="BC42">
        <f t="shared" si="17"/>
        <v>17.23787924</v>
      </c>
      <c r="BD42">
        <f t="shared" si="18"/>
        <v>17.23787924</v>
      </c>
      <c r="BE42">
        <f t="shared" si="19"/>
        <v>16.45584224</v>
      </c>
      <c r="BF42">
        <f t="shared" si="20"/>
        <v>8.62238456</v>
      </c>
      <c r="BG42">
        <f t="shared" si="21"/>
        <v>6.8749574</v>
      </c>
      <c r="BH42">
        <f t="shared" si="22"/>
        <v>0.99403932</v>
      </c>
      <c r="BI42">
        <f t="shared" si="23"/>
        <v>3.83499673</v>
      </c>
      <c r="CD42">
        <f t="shared" si="27"/>
        <v>33.72926052</v>
      </c>
      <c r="CF42" s="7">
        <f>CD42-'BED Sadj'!AF43</f>
        <v>18.32926052</v>
      </c>
    </row>
    <row r="43" spans="1:84">
      <c r="A43">
        <v>20002</v>
      </c>
      <c r="B43">
        <f t="shared" si="24"/>
        <v>2000</v>
      </c>
      <c r="C43" t="s">
        <v>113</v>
      </c>
      <c r="J43">
        <f t="shared" si="25"/>
        <v>15.43852038</v>
      </c>
      <c r="K43">
        <f t="shared" si="0"/>
        <v>14.96468492</v>
      </c>
      <c r="L43">
        <f t="shared" si="1"/>
        <v>6.88032448</v>
      </c>
      <c r="M43">
        <f t="shared" si="2"/>
        <v>7.16717268</v>
      </c>
      <c r="N43">
        <f t="shared" si="3"/>
        <v>0.91756766</v>
      </c>
      <c r="O43">
        <f t="shared" si="4"/>
        <v>2.97168782</v>
      </c>
      <c r="P43">
        <f t="shared" si="5"/>
        <v>16.79375332</v>
      </c>
      <c r="Q43">
        <f t="shared" si="6"/>
        <v>16.33606234</v>
      </c>
      <c r="R43">
        <f t="shared" si="7"/>
        <v>8.4868836</v>
      </c>
      <c r="S43">
        <f t="shared" si="8"/>
        <v>6.81567502</v>
      </c>
      <c r="T43">
        <f t="shared" si="9"/>
        <v>1.00426807</v>
      </c>
      <c r="U43">
        <f t="shared" si="10"/>
        <v>3.71039089</v>
      </c>
      <c r="V43">
        <f t="shared" si="11"/>
        <v>16.92187939</v>
      </c>
      <c r="W43">
        <f t="shared" si="12"/>
        <v>16.46373086</v>
      </c>
      <c r="X43">
        <f t="shared" si="13"/>
        <v>8.74043826</v>
      </c>
      <c r="Y43">
        <f t="shared" si="14"/>
        <v>6.65921979</v>
      </c>
      <c r="Z43">
        <f t="shared" si="15"/>
        <v>1.0245354</v>
      </c>
      <c r="AA43">
        <f t="shared" si="16"/>
        <v>3.7679739</v>
      </c>
      <c r="AI43">
        <v>0.1543852038</v>
      </c>
      <c r="AJ43">
        <v>0.1496468492</v>
      </c>
      <c r="AK43">
        <v>0.0688032448</v>
      </c>
      <c r="AL43">
        <v>0.0716717268</v>
      </c>
      <c r="AM43">
        <v>0.0091756766</v>
      </c>
      <c r="AN43">
        <v>0.0297168782</v>
      </c>
      <c r="AO43">
        <v>0.1679375332</v>
      </c>
      <c r="AP43">
        <v>0.1633606234</v>
      </c>
      <c r="AQ43">
        <v>0.084868836</v>
      </c>
      <c r="AR43">
        <v>0.0681567502</v>
      </c>
      <c r="AS43">
        <v>0.0100426807</v>
      </c>
      <c r="AT43">
        <v>0.0371039089</v>
      </c>
      <c r="AU43">
        <v>0.1692187939</v>
      </c>
      <c r="AV43">
        <v>0.1646373086</v>
      </c>
      <c r="AW43">
        <v>0.0874043826</v>
      </c>
      <c r="AX43">
        <v>0.0665921979</v>
      </c>
      <c r="AY43">
        <v>0.010245354</v>
      </c>
      <c r="AZ43">
        <v>0.037679739</v>
      </c>
      <c r="BB43">
        <f t="shared" si="26"/>
        <v>9.79375332</v>
      </c>
      <c r="BC43">
        <f t="shared" si="17"/>
        <v>16.79375332</v>
      </c>
      <c r="BD43">
        <f t="shared" si="18"/>
        <v>16.79375332</v>
      </c>
      <c r="BE43">
        <f t="shared" si="19"/>
        <v>16.33606234</v>
      </c>
      <c r="BF43">
        <f t="shared" si="20"/>
        <v>8.4868836</v>
      </c>
      <c r="BG43">
        <f t="shared" si="21"/>
        <v>6.81567502</v>
      </c>
      <c r="BH43">
        <f t="shared" si="22"/>
        <v>1.00426807</v>
      </c>
      <c r="BI43">
        <f t="shared" si="23"/>
        <v>3.71039089</v>
      </c>
      <c r="CD43">
        <f t="shared" si="27"/>
        <v>33.10058001</v>
      </c>
      <c r="CF43" s="7">
        <f>CD43-'BED Sadj'!AF44</f>
        <v>18.10058001</v>
      </c>
    </row>
    <row r="44" spans="1:84">
      <c r="A44">
        <v>20003</v>
      </c>
      <c r="B44">
        <f t="shared" si="24"/>
        <v>2000</v>
      </c>
      <c r="C44" t="s">
        <v>114</v>
      </c>
      <c r="J44">
        <f t="shared" si="25"/>
        <v>15.42779009</v>
      </c>
      <c r="K44">
        <f t="shared" si="0"/>
        <v>15.10439913</v>
      </c>
      <c r="L44">
        <f t="shared" si="1"/>
        <v>6.88498866</v>
      </c>
      <c r="M44">
        <f t="shared" si="2"/>
        <v>7.28950179</v>
      </c>
      <c r="N44">
        <f t="shared" si="3"/>
        <v>0.92568655</v>
      </c>
      <c r="O44">
        <f t="shared" si="4"/>
        <v>2.97947329</v>
      </c>
      <c r="P44">
        <f t="shared" si="5"/>
        <v>16.74095358</v>
      </c>
      <c r="Q44">
        <f t="shared" si="6"/>
        <v>16.39684768</v>
      </c>
      <c r="R44">
        <f t="shared" si="7"/>
        <v>8.35896934</v>
      </c>
      <c r="S44">
        <f t="shared" si="8"/>
        <v>6.99902981</v>
      </c>
      <c r="T44">
        <f t="shared" si="9"/>
        <v>1.00939897</v>
      </c>
      <c r="U44">
        <f t="shared" si="10"/>
        <v>3.68605993</v>
      </c>
      <c r="V44">
        <f t="shared" si="11"/>
        <v>16.88307649</v>
      </c>
      <c r="W44">
        <f t="shared" si="12"/>
        <v>16.53583142</v>
      </c>
      <c r="X44">
        <f t="shared" si="13"/>
        <v>8.64476146</v>
      </c>
      <c r="Y44">
        <f t="shared" si="14"/>
        <v>6.82418622</v>
      </c>
      <c r="Z44">
        <f t="shared" si="15"/>
        <v>1.03408376</v>
      </c>
      <c r="AA44">
        <f t="shared" si="16"/>
        <v>3.74297185</v>
      </c>
      <c r="AI44">
        <v>0.1542779009</v>
      </c>
      <c r="AJ44">
        <v>0.1510439913</v>
      </c>
      <c r="AK44">
        <v>0.0688498866</v>
      </c>
      <c r="AL44">
        <v>0.0728950179</v>
      </c>
      <c r="AM44">
        <v>0.0092568655</v>
      </c>
      <c r="AN44">
        <v>0.0297947329</v>
      </c>
      <c r="AO44">
        <v>0.1674095358</v>
      </c>
      <c r="AP44">
        <v>0.1639684768</v>
      </c>
      <c r="AQ44">
        <v>0.0835896934</v>
      </c>
      <c r="AR44">
        <v>0.0699902981</v>
      </c>
      <c r="AS44">
        <v>0.0100939897</v>
      </c>
      <c r="AT44">
        <v>0.0368605993</v>
      </c>
      <c r="AU44">
        <v>0.1688307649</v>
      </c>
      <c r="AV44">
        <v>0.1653583142</v>
      </c>
      <c r="AW44">
        <v>0.0864476146</v>
      </c>
      <c r="AX44">
        <v>0.0682418622</v>
      </c>
      <c r="AY44">
        <v>0.0103408376</v>
      </c>
      <c r="AZ44">
        <v>0.0374297185</v>
      </c>
      <c r="BB44">
        <f t="shared" si="26"/>
        <v>9.74095358</v>
      </c>
      <c r="BC44">
        <f t="shared" si="17"/>
        <v>16.74095358</v>
      </c>
      <c r="BD44">
        <f t="shared" si="18"/>
        <v>16.74095358</v>
      </c>
      <c r="BE44">
        <f t="shared" si="19"/>
        <v>16.39684768</v>
      </c>
      <c r="BF44">
        <f t="shared" si="20"/>
        <v>8.35896934</v>
      </c>
      <c r="BG44">
        <f t="shared" si="21"/>
        <v>6.99902981</v>
      </c>
      <c r="BH44">
        <f t="shared" si="22"/>
        <v>1.00939897</v>
      </c>
      <c r="BI44">
        <f t="shared" si="23"/>
        <v>3.68605993</v>
      </c>
      <c r="CD44">
        <f t="shared" si="27"/>
        <v>33.1083517</v>
      </c>
      <c r="CF44" s="7">
        <f>CD44-'BED Sadj'!AF45</f>
        <v>17.9083517</v>
      </c>
    </row>
    <row r="45" spans="1:84">
      <c r="A45">
        <v>20004</v>
      </c>
      <c r="B45">
        <f t="shared" si="24"/>
        <v>2000</v>
      </c>
      <c r="C45" t="s">
        <v>115</v>
      </c>
      <c r="J45">
        <f t="shared" si="25"/>
        <v>15.29642567</v>
      </c>
      <c r="K45">
        <f t="shared" si="0"/>
        <v>15.05165226</v>
      </c>
      <c r="L45">
        <f t="shared" si="1"/>
        <v>6.89623073</v>
      </c>
      <c r="M45">
        <f t="shared" si="2"/>
        <v>7.2389699</v>
      </c>
      <c r="N45">
        <f t="shared" si="3"/>
        <v>0.92462273</v>
      </c>
      <c r="O45">
        <f t="shared" si="4"/>
        <v>2.96827801</v>
      </c>
      <c r="P45">
        <f t="shared" si="5"/>
        <v>16.48775918</v>
      </c>
      <c r="Q45">
        <f t="shared" si="6"/>
        <v>16.24193051</v>
      </c>
      <c r="R45">
        <f t="shared" si="7"/>
        <v>8.33074827</v>
      </c>
      <c r="S45">
        <f t="shared" si="8"/>
        <v>6.94791543</v>
      </c>
      <c r="T45">
        <f t="shared" si="9"/>
        <v>1.00772572</v>
      </c>
      <c r="U45">
        <f t="shared" si="10"/>
        <v>3.6000067</v>
      </c>
      <c r="V45">
        <f t="shared" si="11"/>
        <v>16.61600554</v>
      </c>
      <c r="W45">
        <f t="shared" si="12"/>
        <v>16.35424621</v>
      </c>
      <c r="X45">
        <f t="shared" si="13"/>
        <v>8.57779594</v>
      </c>
      <c r="Y45">
        <f t="shared" si="14"/>
        <v>6.79695831</v>
      </c>
      <c r="Z45">
        <f t="shared" si="15"/>
        <v>1.02889338</v>
      </c>
      <c r="AA45">
        <f t="shared" si="16"/>
        <v>3.64611469</v>
      </c>
      <c r="AI45">
        <v>0.1529642567</v>
      </c>
      <c r="AJ45">
        <v>0.1505165226</v>
      </c>
      <c r="AK45">
        <v>0.0689623073</v>
      </c>
      <c r="AL45">
        <v>0.072389699</v>
      </c>
      <c r="AM45">
        <v>0.0092462273</v>
      </c>
      <c r="AN45">
        <v>0.0296827801</v>
      </c>
      <c r="AO45">
        <v>0.1648775918</v>
      </c>
      <c r="AP45">
        <v>0.1624193051</v>
      </c>
      <c r="AQ45">
        <v>0.0833074827</v>
      </c>
      <c r="AR45">
        <v>0.0694791543</v>
      </c>
      <c r="AS45">
        <v>0.0100772572</v>
      </c>
      <c r="AT45">
        <v>0.036000067</v>
      </c>
      <c r="AU45">
        <v>0.1661600554</v>
      </c>
      <c r="AV45">
        <v>0.1635424621</v>
      </c>
      <c r="AW45">
        <v>0.0857779594</v>
      </c>
      <c r="AX45">
        <v>0.0679695831</v>
      </c>
      <c r="AY45">
        <v>0.0102889338</v>
      </c>
      <c r="AZ45">
        <v>0.0364611469</v>
      </c>
      <c r="BB45">
        <f t="shared" si="26"/>
        <v>9.48775918</v>
      </c>
      <c r="BC45">
        <f t="shared" si="17"/>
        <v>16.48775918</v>
      </c>
      <c r="BD45">
        <f t="shared" si="18"/>
        <v>16.48775918</v>
      </c>
      <c r="BE45">
        <f t="shared" si="19"/>
        <v>16.24193051</v>
      </c>
      <c r="BF45">
        <f t="shared" si="20"/>
        <v>8.33074827</v>
      </c>
      <c r="BG45">
        <f t="shared" si="21"/>
        <v>6.94791543</v>
      </c>
      <c r="BH45">
        <f t="shared" si="22"/>
        <v>1.00772572</v>
      </c>
      <c r="BI45">
        <f t="shared" si="23"/>
        <v>3.6000067</v>
      </c>
      <c r="CD45">
        <f t="shared" si="27"/>
        <v>32.7741486</v>
      </c>
      <c r="CF45" s="7">
        <f>CD45-'BED Sadj'!AF46</f>
        <v>17.9741486</v>
      </c>
    </row>
    <row r="46" spans="1:84">
      <c r="A46">
        <v>20011</v>
      </c>
      <c r="B46">
        <f t="shared" si="24"/>
        <v>2001</v>
      </c>
      <c r="C46" t="s">
        <v>116</v>
      </c>
      <c r="D46" s="6">
        <f t="shared" ref="D46:I47" si="28">AC46*100</f>
        <v>17.43052298</v>
      </c>
      <c r="E46" s="6">
        <f t="shared" si="28"/>
        <v>17.4886915</v>
      </c>
      <c r="F46" s="6">
        <f t="shared" ref="F46:F48" si="29">AE46*100</f>
        <v>8.78034974</v>
      </c>
      <c r="G46" s="6">
        <f t="shared" ref="G46:G48" si="30">AF46*100</f>
        <v>7.92736596</v>
      </c>
      <c r="H46" s="6">
        <v>1.02666697</v>
      </c>
      <c r="I46" s="6">
        <f t="shared" si="28"/>
        <v>3.4770471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C46">
        <v>0.1743052298</v>
      </c>
      <c r="AD46">
        <v>0.174886915</v>
      </c>
      <c r="AE46">
        <v>0.0878034974</v>
      </c>
      <c r="AF46">
        <v>0.0792736596</v>
      </c>
      <c r="AG46">
        <v>0.0091995954</v>
      </c>
      <c r="AH46">
        <v>0.034770471</v>
      </c>
      <c r="AI46">
        <v>0.152488693</v>
      </c>
      <c r="AJ46">
        <v>0.1538489143</v>
      </c>
      <c r="AK46">
        <v>0.0695664713</v>
      </c>
      <c r="AL46">
        <v>0.0747304616</v>
      </c>
      <c r="AM46">
        <v>0.0094319868</v>
      </c>
      <c r="AN46">
        <v>0.0295712546</v>
      </c>
      <c r="AO46">
        <v>0.1617729788</v>
      </c>
      <c r="AP46">
        <v>0.1631539088</v>
      </c>
      <c r="AQ46">
        <v>0.0808358466</v>
      </c>
      <c r="AR46">
        <v>0.0718970534</v>
      </c>
      <c r="AS46">
        <v>0.0100709918</v>
      </c>
      <c r="AT46">
        <v>0.0338748511</v>
      </c>
      <c r="AU46">
        <v>0.1625275787</v>
      </c>
      <c r="AV46">
        <v>0.1640069597</v>
      </c>
      <c r="AW46">
        <v>0.0830190019</v>
      </c>
      <c r="AX46">
        <v>0.0704968748</v>
      </c>
      <c r="AY46">
        <v>0.0101923938</v>
      </c>
      <c r="AZ46">
        <v>0.0341748342</v>
      </c>
      <c r="BB46">
        <f t="shared" si="26"/>
        <v>9.17729788</v>
      </c>
      <c r="BC46">
        <f t="shared" si="17"/>
        <v>16.17729788</v>
      </c>
      <c r="BD46">
        <f t="shared" si="18"/>
        <v>16.17729788</v>
      </c>
      <c r="BE46">
        <f t="shared" si="19"/>
        <v>16.31539088</v>
      </c>
      <c r="BF46">
        <f t="shared" si="20"/>
        <v>8.08358466</v>
      </c>
      <c r="BG46">
        <f t="shared" si="21"/>
        <v>7.18970534</v>
      </c>
      <c r="BH46">
        <f t="shared" si="22"/>
        <v>1.00709918</v>
      </c>
      <c r="BI46">
        <f t="shared" si="23"/>
        <v>3.38748511</v>
      </c>
      <c r="CD46">
        <f t="shared" si="27"/>
        <v>32.45768706</v>
      </c>
      <c r="CF46" s="7">
        <f>CD46-'BED Sadj'!AF47</f>
        <v>16.95768706</v>
      </c>
    </row>
    <row r="47" spans="1:84">
      <c r="A47">
        <v>20012</v>
      </c>
      <c r="B47">
        <f t="shared" si="24"/>
        <v>2001</v>
      </c>
      <c r="C47" t="s">
        <v>117</v>
      </c>
      <c r="D47" s="6">
        <f t="shared" si="28"/>
        <v>16.06640452</v>
      </c>
      <c r="E47" s="6">
        <f t="shared" si="28"/>
        <v>16.91661288</v>
      </c>
      <c r="F47" s="6">
        <f t="shared" si="29"/>
        <v>8.54671317</v>
      </c>
      <c r="G47" s="6">
        <f t="shared" si="30"/>
        <v>6.74022096</v>
      </c>
      <c r="H47" s="6">
        <v>1.008293838</v>
      </c>
      <c r="I47" s="6">
        <f t="shared" si="28"/>
        <v>3.42363525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C47">
        <v>0.1606640452</v>
      </c>
      <c r="AD47">
        <v>0.1691661288</v>
      </c>
      <c r="AE47">
        <v>0.0854671317</v>
      </c>
      <c r="AF47">
        <v>0.0674022096</v>
      </c>
      <c r="AG47">
        <v>0.0144752684</v>
      </c>
      <c r="AH47">
        <v>0.0342363525</v>
      </c>
      <c r="AI47">
        <v>0.1491230991</v>
      </c>
      <c r="AJ47">
        <v>0.1556878878</v>
      </c>
      <c r="AK47">
        <v>0.0701716193</v>
      </c>
      <c r="AL47">
        <v>0.0759723056</v>
      </c>
      <c r="AM47">
        <v>0.0096415319</v>
      </c>
      <c r="AN47">
        <v>0.0294928757</v>
      </c>
      <c r="AO47">
        <v>0.158234352</v>
      </c>
      <c r="AP47">
        <v>0.1646620975</v>
      </c>
      <c r="AQ47">
        <v>0.0811548331</v>
      </c>
      <c r="AR47">
        <v>0.073668212</v>
      </c>
      <c r="AS47">
        <v>0.0100131758</v>
      </c>
      <c r="AT47">
        <v>0.0343368166</v>
      </c>
      <c r="AU47">
        <v>0.1595908206</v>
      </c>
      <c r="AV47">
        <v>0.1660926712</v>
      </c>
      <c r="AW47">
        <v>0.0839046453</v>
      </c>
      <c r="AX47">
        <v>0.0719628627</v>
      </c>
      <c r="AY47">
        <v>0.01023608</v>
      </c>
      <c r="AZ47">
        <v>0.0349164723</v>
      </c>
      <c r="BB47">
        <f t="shared" si="26"/>
        <v>8.8234352</v>
      </c>
      <c r="BC47">
        <f t="shared" ref="BC47:BC83" si="31">100*AO47</f>
        <v>15.8234352</v>
      </c>
      <c r="BD47">
        <f t="shared" si="18"/>
        <v>15.8234352</v>
      </c>
      <c r="BE47">
        <f t="shared" si="19"/>
        <v>16.46620975</v>
      </c>
      <c r="BF47">
        <f t="shared" si="20"/>
        <v>8.11548331</v>
      </c>
      <c r="BG47">
        <f t="shared" si="21"/>
        <v>7.3668212</v>
      </c>
      <c r="BH47">
        <f t="shared" si="22"/>
        <v>1.00131758</v>
      </c>
      <c r="BI47">
        <f t="shared" si="23"/>
        <v>3.43368166</v>
      </c>
      <c r="CD47">
        <f t="shared" si="27"/>
        <v>32.30705729</v>
      </c>
      <c r="CF47" s="7">
        <f>CD47-'BED Sadj'!AF48</f>
        <v>17.10705729</v>
      </c>
    </row>
    <row r="48" spans="1:84">
      <c r="A48">
        <v>20013</v>
      </c>
      <c r="B48">
        <f t="shared" si="24"/>
        <v>2001</v>
      </c>
      <c r="C48" t="s">
        <v>118</v>
      </c>
      <c r="D48">
        <f t="shared" ref="D48:E48" si="32">AC48*100</f>
        <v>15.63235937</v>
      </c>
      <c r="E48">
        <f t="shared" si="32"/>
        <v>16.43031331</v>
      </c>
      <c r="F48">
        <f t="shared" si="29"/>
        <v>7.97359568</v>
      </c>
      <c r="G48">
        <f t="shared" si="30"/>
        <v>7.33817677</v>
      </c>
      <c r="H48">
        <v>0.994540908</v>
      </c>
      <c r="I48">
        <f t="shared" ref="I48:I82" si="33">AH48*100</f>
        <v>3.18238864</v>
      </c>
      <c r="J48">
        <f t="shared" ref="J48:J82" si="34">AI48*100</f>
        <v>14.68836992</v>
      </c>
      <c r="K48">
        <f t="shared" ref="K48:K82" si="35">AJ48*100</f>
        <v>15.57496684</v>
      </c>
      <c r="L48">
        <f t="shared" ref="L48:L82" si="36">AK48*100</f>
        <v>7.00483935</v>
      </c>
      <c r="M48">
        <f t="shared" ref="M48:M82" si="37">AL48*100</f>
        <v>7.60671158</v>
      </c>
      <c r="N48">
        <f t="shared" ref="N48:N82" si="38">AM48*100</f>
        <v>0.96416178</v>
      </c>
      <c r="O48">
        <f t="shared" ref="O48:O82" si="39">AN48*100</f>
        <v>2.93433548</v>
      </c>
      <c r="P48">
        <f t="shared" ref="P48:P82" si="40">AO48*100</f>
        <v>15.14538833</v>
      </c>
      <c r="Q48">
        <f t="shared" ref="Q48:Q82" si="41">AP48*100</f>
        <v>15.95729164</v>
      </c>
      <c r="R48">
        <f t="shared" ref="R48:R82" si="42">AQ48*100</f>
        <v>7.54574107</v>
      </c>
      <c r="S48">
        <f t="shared" ref="S48:S82" si="43">AR48*100</f>
        <v>7.49206322</v>
      </c>
      <c r="T48">
        <f t="shared" ref="T48:T82" si="44">AS48*100</f>
        <v>0.98370689</v>
      </c>
      <c r="U48">
        <f t="shared" ref="U48:U82" si="45">AT48*100</f>
        <v>3.13320041</v>
      </c>
      <c r="V48">
        <f t="shared" ref="V48:V82" si="46">AU48*100</f>
        <v>15.21668017</v>
      </c>
      <c r="W48">
        <f t="shared" ref="W48:W82" si="47">AV48*100</f>
        <v>16.02752046</v>
      </c>
      <c r="X48">
        <f t="shared" ref="X48:X82" si="48">AW48*100</f>
        <v>7.72024774</v>
      </c>
      <c r="Y48">
        <f t="shared" ref="Y48:Y82" si="49">AX48*100</f>
        <v>7.38229921</v>
      </c>
      <c r="Z48">
        <f t="shared" ref="Z48:Z82" si="50">AY48*100</f>
        <v>0.99290124</v>
      </c>
      <c r="AA48">
        <f t="shared" ref="AA48:AA82" si="51">AZ48*100</f>
        <v>3.15246462</v>
      </c>
      <c r="AC48">
        <v>0.1563235937</v>
      </c>
      <c r="AD48">
        <v>0.1643031331</v>
      </c>
      <c r="AE48">
        <v>0.0797359568</v>
      </c>
      <c r="AF48">
        <v>0.0733817677</v>
      </c>
      <c r="AG48">
        <v>0.0111756513</v>
      </c>
      <c r="AH48">
        <v>0.0318238864</v>
      </c>
      <c r="AI48">
        <v>0.1468836992</v>
      </c>
      <c r="AJ48">
        <v>0.1557496684</v>
      </c>
      <c r="AK48">
        <v>0.0700483935</v>
      </c>
      <c r="AL48">
        <v>0.0760671158</v>
      </c>
      <c r="AM48">
        <v>0.0096416178</v>
      </c>
      <c r="AN48">
        <v>0.0293433548</v>
      </c>
      <c r="AO48">
        <v>0.1514538833</v>
      </c>
      <c r="AP48">
        <v>0.1595729164</v>
      </c>
      <c r="AQ48">
        <v>0.0754574107</v>
      </c>
      <c r="AR48">
        <v>0.0749206322</v>
      </c>
      <c r="AS48">
        <v>0.0098370689</v>
      </c>
      <c r="AT48">
        <v>0.0313320041</v>
      </c>
      <c r="AU48">
        <v>0.1521668017</v>
      </c>
      <c r="AV48">
        <v>0.1602752046</v>
      </c>
      <c r="AW48">
        <v>0.0772024774</v>
      </c>
      <c r="AX48">
        <v>0.0738229921</v>
      </c>
      <c r="AY48">
        <v>0.0099290124</v>
      </c>
      <c r="AZ48">
        <v>0.0315246462</v>
      </c>
      <c r="BB48">
        <f t="shared" si="26"/>
        <v>8.14538833</v>
      </c>
      <c r="BC48">
        <f t="shared" si="31"/>
        <v>15.14538833</v>
      </c>
      <c r="BD48">
        <f>100*AC48</f>
        <v>15.63235937</v>
      </c>
      <c r="BE48">
        <f t="shared" ref="BE48:BE82" si="52">100*AD48</f>
        <v>16.43031331</v>
      </c>
      <c r="BF48">
        <f t="shared" ref="BF48:BF82" si="53">100*AE48</f>
        <v>7.97359568</v>
      </c>
      <c r="BG48">
        <f t="shared" ref="BG48:BG82" si="54">100*AF48</f>
        <v>7.33817677</v>
      </c>
      <c r="BH48">
        <f t="shared" ref="BH48:BH82" si="55">100*AG48</f>
        <v>1.11756513</v>
      </c>
      <c r="BI48">
        <f t="shared" ref="BI48:BI82" si="56">100*AH48</f>
        <v>3.18238864</v>
      </c>
      <c r="BK48">
        <f t="shared" ref="BK48:BP48" si="57">(D48-J48)^2</f>
        <v>0.891116081711306</v>
      </c>
      <c r="BL48">
        <f t="shared" si="57"/>
        <v>0.731617583741456</v>
      </c>
      <c r="BM48">
        <f t="shared" si="57"/>
        <v>0.938488826915067</v>
      </c>
      <c r="BN48">
        <f t="shared" si="57"/>
        <v>0.0721109441817357</v>
      </c>
      <c r="BO48">
        <f t="shared" si="57"/>
        <v>0.000922891418040389</v>
      </c>
      <c r="BP48">
        <f t="shared" si="57"/>
        <v>0.0615303701859858</v>
      </c>
      <c r="BQ48">
        <f t="shared" ref="BQ48:BV48" si="58">(D48-P48)^2</f>
        <v>0.237140793798682</v>
      </c>
      <c r="BR48">
        <f t="shared" si="58"/>
        <v>0.223749500289589</v>
      </c>
      <c r="BS48">
        <f t="shared" si="58"/>
        <v>0.183059567298251</v>
      </c>
      <c r="BT48">
        <f t="shared" si="58"/>
        <v>0.0236810394936025</v>
      </c>
      <c r="BU48">
        <f t="shared" si="58"/>
        <v>0.000117375946024323</v>
      </c>
      <c r="BV48">
        <f t="shared" si="58"/>
        <v>0.00241948197053294</v>
      </c>
      <c r="BW48">
        <f t="shared" ref="BW48:CB48" si="59">(D48-V48)^2</f>
        <v>0.172789197312641</v>
      </c>
      <c r="BX48">
        <f t="shared" si="59"/>
        <v>0.162242080011123</v>
      </c>
      <c r="BY48">
        <f t="shared" si="59"/>
        <v>0.0641851787022433</v>
      </c>
      <c r="BZ48">
        <f t="shared" si="59"/>
        <v>0.00194678971155358</v>
      </c>
      <c r="CA48">
        <f t="shared" si="59"/>
        <v>2.68851115022449e-6</v>
      </c>
      <c r="CB48">
        <f t="shared" si="59"/>
        <v>0.00089544697296041</v>
      </c>
      <c r="CD48">
        <f t="shared" si="27"/>
        <v>32.06169695</v>
      </c>
      <c r="CF48" s="7">
        <f>CD48-'BED Sadj'!AF49</f>
        <v>17.16169695</v>
      </c>
    </row>
    <row r="49" spans="1:84">
      <c r="A49">
        <v>20014</v>
      </c>
      <c r="B49">
        <f t="shared" si="24"/>
        <v>2001</v>
      </c>
      <c r="C49" t="s">
        <v>119</v>
      </c>
      <c r="D49">
        <f t="shared" ref="D49:D83" si="60">AC49*100</f>
        <v>15.26035772</v>
      </c>
      <c r="E49">
        <f t="shared" ref="E49:E97" si="61">AD49*100</f>
        <v>16.13664207</v>
      </c>
      <c r="F49">
        <f t="shared" ref="F49:F83" si="62">AE49*100</f>
        <v>7.45219665</v>
      </c>
      <c r="G49">
        <f t="shared" ref="G49:G83" si="63">AF49*100</f>
        <v>7.66569096</v>
      </c>
      <c r="H49">
        <v>0.999125218</v>
      </c>
      <c r="I49">
        <f t="shared" si="33"/>
        <v>2.71840204</v>
      </c>
      <c r="J49">
        <f t="shared" si="34"/>
        <v>14.63078617</v>
      </c>
      <c r="K49">
        <f t="shared" si="35"/>
        <v>15.54843507</v>
      </c>
      <c r="L49">
        <f t="shared" si="36"/>
        <v>7.03838356</v>
      </c>
      <c r="M49">
        <f t="shared" si="37"/>
        <v>7.55075361</v>
      </c>
      <c r="N49">
        <f t="shared" si="38"/>
        <v>0.96653577</v>
      </c>
      <c r="O49">
        <f t="shared" si="39"/>
        <v>2.93305615</v>
      </c>
      <c r="P49">
        <f t="shared" si="40"/>
        <v>14.58309699</v>
      </c>
      <c r="Q49">
        <f t="shared" si="41"/>
        <v>15.55415383</v>
      </c>
      <c r="R49">
        <f t="shared" si="42"/>
        <v>7.03666072</v>
      </c>
      <c r="S49">
        <f t="shared" si="43"/>
        <v>7.52931004</v>
      </c>
      <c r="T49">
        <f t="shared" si="44"/>
        <v>0.94410235</v>
      </c>
      <c r="U49">
        <f t="shared" si="45"/>
        <v>2.89722358</v>
      </c>
      <c r="V49">
        <f t="shared" si="46"/>
        <v>14.6409213</v>
      </c>
      <c r="W49">
        <f t="shared" si="47"/>
        <v>15.60521465</v>
      </c>
      <c r="X49">
        <f t="shared" si="48"/>
        <v>7.13840397</v>
      </c>
      <c r="Y49">
        <f t="shared" si="49"/>
        <v>7.46778924</v>
      </c>
      <c r="Z49">
        <f t="shared" si="50"/>
        <v>0.95049448</v>
      </c>
      <c r="AA49">
        <f t="shared" si="51"/>
        <v>2.90908167</v>
      </c>
      <c r="AC49">
        <v>0.1526035772</v>
      </c>
      <c r="AD49">
        <v>0.1613664207</v>
      </c>
      <c r="AE49">
        <v>0.0745219665</v>
      </c>
      <c r="AF49">
        <v>0.0766569096</v>
      </c>
      <c r="AG49">
        <v>0.0100814083</v>
      </c>
      <c r="AH49">
        <v>0.0271840204</v>
      </c>
      <c r="AI49">
        <v>0.1463078617</v>
      </c>
      <c r="AJ49">
        <v>0.1554843507</v>
      </c>
      <c r="AK49">
        <v>0.0703838356</v>
      </c>
      <c r="AL49">
        <v>0.0755075361</v>
      </c>
      <c r="AM49">
        <v>0.0096653577</v>
      </c>
      <c r="AN49">
        <v>0.0293305615</v>
      </c>
      <c r="AO49">
        <v>0.1458309699</v>
      </c>
      <c r="AP49">
        <v>0.1555415383</v>
      </c>
      <c r="AQ49">
        <v>0.0703666072</v>
      </c>
      <c r="AR49">
        <v>0.0752931004</v>
      </c>
      <c r="AS49">
        <v>0.0094410235</v>
      </c>
      <c r="AT49">
        <v>0.0289722358</v>
      </c>
      <c r="AU49">
        <v>0.146409213</v>
      </c>
      <c r="AV49">
        <v>0.1560521465</v>
      </c>
      <c r="AW49">
        <v>0.0713840397</v>
      </c>
      <c r="AX49">
        <v>0.0746778924</v>
      </c>
      <c r="AY49">
        <v>0.0095049448</v>
      </c>
      <c r="AZ49">
        <v>0.0290908167</v>
      </c>
      <c r="BB49">
        <f t="shared" si="26"/>
        <v>7.58309699</v>
      </c>
      <c r="BC49">
        <f t="shared" si="31"/>
        <v>14.58309699</v>
      </c>
      <c r="BD49">
        <f t="shared" ref="BD49:BD82" si="64">100*AC49</f>
        <v>15.26035772</v>
      </c>
      <c r="BE49">
        <f t="shared" si="52"/>
        <v>16.13664207</v>
      </c>
      <c r="BF49">
        <f t="shared" si="53"/>
        <v>7.45219665</v>
      </c>
      <c r="BG49">
        <f t="shared" si="54"/>
        <v>7.66569096</v>
      </c>
      <c r="BH49">
        <f t="shared" si="55"/>
        <v>1.00814083</v>
      </c>
      <c r="BI49">
        <f t="shared" si="56"/>
        <v>2.71840204</v>
      </c>
      <c r="BK49">
        <f t="shared" ref="BK49:BK82" si="65">(D49-J49)^2</f>
        <v>0.3963603365694</v>
      </c>
      <c r="BL49">
        <f t="shared" ref="BL49:BL82" si="66">(E49-K49)^2</f>
        <v>0.345987474849001</v>
      </c>
      <c r="BM49">
        <f t="shared" ref="BM49:BM82" si="67">(F49-L49)^2</f>
        <v>0.171241273455348</v>
      </c>
      <c r="BN49">
        <f t="shared" ref="BN49:BN82" si="68">(G49-M49)^2</f>
        <v>0.0132105944250227</v>
      </c>
      <c r="BO49">
        <f t="shared" ref="BO49:BO82" si="69">(H49-N49)^2</f>
        <v>0.0010620721209447</v>
      </c>
      <c r="BP49">
        <f t="shared" ref="BP49:BP82" si="70">(I49-O49)^2</f>
        <v>0.0460763869398922</v>
      </c>
      <c r="BQ49">
        <f t="shared" ref="BQ49:BQ82" si="71">(D49-P49)^2</f>
        <v>0.458682096400133</v>
      </c>
      <c r="BR49">
        <f t="shared" ref="BR49:BR82" si="72">(E49-Q49)^2</f>
        <v>0.339292549738298</v>
      </c>
      <c r="BS49">
        <f t="shared" ref="BS49:BS82" si="73">(F49-R49)^2</f>
        <v>0.172670109120964</v>
      </c>
      <c r="BT49">
        <f t="shared" ref="BT49:BT82" si="74">(G49-S49)^2</f>
        <v>0.0185997553400466</v>
      </c>
      <c r="BU49">
        <f t="shared" ref="BU49:BU82" si="75">(H49-T49)^2</f>
        <v>0.00302751600294542</v>
      </c>
      <c r="BV49">
        <f t="shared" ref="BV49:BV82" si="76">(I49-U49)^2</f>
        <v>0.0319771431679716</v>
      </c>
      <c r="BW49">
        <f t="shared" ref="BW49:BW82" si="77">(D49-V49)^2</f>
        <v>0.383701478422416</v>
      </c>
      <c r="BX49">
        <f t="shared" ref="BX49:BX82" si="78">(E49-W49)^2</f>
        <v>0.282415102727858</v>
      </c>
      <c r="BY49">
        <f t="shared" ref="BY49:BY82" si="79">(F49-X49)^2</f>
        <v>0.0984658460215822</v>
      </c>
      <c r="BZ49">
        <f t="shared" ref="BZ49:BZ82" si="80">(G49-Y49)^2</f>
        <v>0.0391650907789584</v>
      </c>
      <c r="CA49">
        <f t="shared" ref="CA49:CA82" si="81">(H49-Z49)^2</f>
        <v>0.00236494867842464</v>
      </c>
      <c r="CB49">
        <f t="shared" ref="CB49:CB82" si="82">(I49-AA49)^2</f>
        <v>0.0363587212969369</v>
      </c>
      <c r="CD49">
        <f t="shared" si="27"/>
        <v>31.38638616</v>
      </c>
      <c r="CF49" s="7">
        <f>CD49-'BED Sadj'!AF50</f>
        <v>16.38638616</v>
      </c>
    </row>
    <row r="50" spans="1:84">
      <c r="A50">
        <v>20021</v>
      </c>
      <c r="B50">
        <f t="shared" si="24"/>
        <v>2002</v>
      </c>
      <c r="C50" t="s">
        <v>120</v>
      </c>
      <c r="D50">
        <f t="shared" si="60"/>
        <v>15.37844645</v>
      </c>
      <c r="E50">
        <f t="shared" si="61"/>
        <v>15.165559</v>
      </c>
      <c r="F50">
        <f t="shared" si="62"/>
        <v>7.06844937</v>
      </c>
      <c r="G50">
        <f t="shared" si="63"/>
        <v>6.98561722</v>
      </c>
      <c r="H50">
        <v>1.010675723</v>
      </c>
      <c r="I50">
        <f t="shared" si="33"/>
        <v>3.02302426</v>
      </c>
      <c r="J50">
        <f t="shared" si="34"/>
        <v>15.01450636</v>
      </c>
      <c r="K50">
        <f t="shared" si="35"/>
        <v>15.02368047</v>
      </c>
      <c r="L50">
        <f t="shared" si="36"/>
        <v>6.84210976</v>
      </c>
      <c r="M50">
        <f t="shared" si="37"/>
        <v>7.24648106</v>
      </c>
      <c r="N50">
        <f t="shared" si="38"/>
        <v>0.92686485</v>
      </c>
      <c r="O50">
        <f t="shared" si="39"/>
        <v>2.95059196</v>
      </c>
      <c r="P50">
        <f t="shared" si="40"/>
        <v>15.17581106</v>
      </c>
      <c r="Q50">
        <f t="shared" si="41"/>
        <v>15.22329987</v>
      </c>
      <c r="R50">
        <f t="shared" si="42"/>
        <v>7.02000345</v>
      </c>
      <c r="S50">
        <f t="shared" si="43"/>
        <v>7.14356938</v>
      </c>
      <c r="T50">
        <f t="shared" si="44"/>
        <v>0.95655286</v>
      </c>
      <c r="U50">
        <f t="shared" si="45"/>
        <v>2.94881813</v>
      </c>
      <c r="V50">
        <f t="shared" si="46"/>
        <v>15.18519792</v>
      </c>
      <c r="W50">
        <f t="shared" si="47"/>
        <v>15.2463804</v>
      </c>
      <c r="X50">
        <f t="shared" si="48"/>
        <v>7.08813006</v>
      </c>
      <c r="Y50">
        <f t="shared" si="49"/>
        <v>7.09250085</v>
      </c>
      <c r="Z50">
        <f t="shared" si="50"/>
        <v>0.95545458</v>
      </c>
      <c r="AA50">
        <f t="shared" si="51"/>
        <v>2.95189231</v>
      </c>
      <c r="AC50">
        <v>0.1537844645</v>
      </c>
      <c r="AD50">
        <v>0.15165559</v>
      </c>
      <c r="AE50">
        <v>0.0706844937</v>
      </c>
      <c r="AF50">
        <v>0.0698561722</v>
      </c>
      <c r="AG50">
        <v>0.0111017371</v>
      </c>
      <c r="AH50">
        <v>0.0302302426</v>
      </c>
      <c r="AI50">
        <v>0.1501450636</v>
      </c>
      <c r="AJ50">
        <v>0.1502368047</v>
      </c>
      <c r="AK50">
        <v>0.0684210976</v>
      </c>
      <c r="AL50">
        <v>0.0724648106</v>
      </c>
      <c r="AM50">
        <v>0.0092686485</v>
      </c>
      <c r="AN50">
        <v>0.0295059196</v>
      </c>
      <c r="AO50">
        <v>0.1517581106</v>
      </c>
      <c r="AP50">
        <v>0.1522329987</v>
      </c>
      <c r="AQ50">
        <v>0.0702000345</v>
      </c>
      <c r="AR50">
        <v>0.0714356938</v>
      </c>
      <c r="AS50">
        <v>0.0095655286</v>
      </c>
      <c r="AT50">
        <v>0.0294881813</v>
      </c>
      <c r="AU50">
        <v>0.1518519792</v>
      </c>
      <c r="AV50">
        <v>0.152463804</v>
      </c>
      <c r="AW50">
        <v>0.0708813006</v>
      </c>
      <c r="AX50">
        <v>0.0709250085</v>
      </c>
      <c r="AY50">
        <v>0.0095545458</v>
      </c>
      <c r="AZ50">
        <v>0.0295189231</v>
      </c>
      <c r="BB50">
        <f t="shared" si="26"/>
        <v>8.17581106</v>
      </c>
      <c r="BC50">
        <f t="shared" si="31"/>
        <v>15.17581106</v>
      </c>
      <c r="BD50">
        <f t="shared" si="64"/>
        <v>15.37844645</v>
      </c>
      <c r="BE50">
        <f t="shared" si="52"/>
        <v>15.165559</v>
      </c>
      <c r="BF50">
        <f t="shared" si="53"/>
        <v>7.06844937</v>
      </c>
      <c r="BG50">
        <f t="shared" si="54"/>
        <v>6.98561722</v>
      </c>
      <c r="BH50">
        <f t="shared" si="55"/>
        <v>1.11017371</v>
      </c>
      <c r="BI50">
        <f t="shared" si="56"/>
        <v>3.02302426</v>
      </c>
      <c r="BK50">
        <f t="shared" si="65"/>
        <v>0.132452389109209</v>
      </c>
      <c r="BL50">
        <f t="shared" si="66"/>
        <v>0.0201295172749608</v>
      </c>
      <c r="BM50">
        <f t="shared" si="67"/>
        <v>0.0512296190549526</v>
      </c>
      <c r="BN50">
        <f t="shared" si="68"/>
        <v>0.0680499430195455</v>
      </c>
      <c r="BO50">
        <f t="shared" si="69"/>
        <v>0.00702426243302209</v>
      </c>
      <c r="BP50">
        <f t="shared" si="70"/>
        <v>0.00524643808328994</v>
      </c>
      <c r="BQ50">
        <f t="shared" si="71"/>
        <v>0.0410611012804525</v>
      </c>
      <c r="BR50">
        <f t="shared" si="72"/>
        <v>0.0033340080683571</v>
      </c>
      <c r="BS50">
        <f t="shared" si="73"/>
        <v>0.00234700716464655</v>
      </c>
      <c r="BT50">
        <f t="shared" si="74"/>
        <v>0.0249488848486658</v>
      </c>
      <c r="BU50">
        <f t="shared" si="75"/>
        <v>0.00292928429931676</v>
      </c>
      <c r="BV50">
        <f t="shared" si="76"/>
        <v>0.00550654972957688</v>
      </c>
      <c r="BW50">
        <f t="shared" si="77"/>
        <v>0.0373449943471616</v>
      </c>
      <c r="BX50">
        <f t="shared" si="78"/>
        <v>0.00653209869796022</v>
      </c>
      <c r="BY50">
        <f t="shared" si="79"/>
        <v>0.00038732955887608</v>
      </c>
      <c r="BZ50">
        <f t="shared" si="80"/>
        <v>0.0114241103619768</v>
      </c>
      <c r="CA50">
        <f t="shared" si="81"/>
        <v>0.00304937463422644</v>
      </c>
      <c r="CB50">
        <f t="shared" si="82"/>
        <v>0.00505975431080248</v>
      </c>
      <c r="CD50">
        <f t="shared" si="27"/>
        <v>30.54268675</v>
      </c>
      <c r="CF50" s="7">
        <f>CD50-'BED Sadj'!AF51</f>
        <v>15.54268675</v>
      </c>
    </row>
    <row r="51" spans="1:84">
      <c r="A51">
        <v>20022</v>
      </c>
      <c r="B51">
        <f t="shared" si="24"/>
        <v>2002</v>
      </c>
      <c r="C51" t="s">
        <v>121</v>
      </c>
      <c r="D51">
        <f t="shared" si="60"/>
        <v>15.04505285</v>
      </c>
      <c r="E51">
        <f t="shared" si="61"/>
        <v>15.05004064</v>
      </c>
      <c r="F51">
        <f t="shared" si="62"/>
        <v>6.94335237</v>
      </c>
      <c r="G51">
        <f t="shared" si="63"/>
        <v>7.1579528</v>
      </c>
      <c r="H51">
        <v>0.996958685</v>
      </c>
      <c r="I51">
        <f t="shared" si="33"/>
        <v>2.6763922</v>
      </c>
      <c r="J51">
        <f t="shared" si="34"/>
        <v>14.8959957</v>
      </c>
      <c r="K51">
        <f t="shared" si="35"/>
        <v>14.90098722</v>
      </c>
      <c r="L51">
        <f t="shared" si="36"/>
        <v>6.79944076</v>
      </c>
      <c r="M51">
        <f t="shared" si="37"/>
        <v>7.18459933</v>
      </c>
      <c r="N51">
        <f t="shared" si="38"/>
        <v>0.91990959</v>
      </c>
      <c r="O51">
        <f t="shared" si="39"/>
        <v>2.93912603</v>
      </c>
      <c r="P51">
        <f t="shared" si="40"/>
        <v>14.87390899</v>
      </c>
      <c r="Q51">
        <f t="shared" si="41"/>
        <v>14.75258301</v>
      </c>
      <c r="R51">
        <f t="shared" si="42"/>
        <v>6.71462983</v>
      </c>
      <c r="S51">
        <f t="shared" si="43"/>
        <v>7.18135045</v>
      </c>
      <c r="T51">
        <f t="shared" si="44"/>
        <v>0.93223474</v>
      </c>
      <c r="U51">
        <f t="shared" si="45"/>
        <v>2.83735322</v>
      </c>
      <c r="V51">
        <f t="shared" si="46"/>
        <v>14.88562222</v>
      </c>
      <c r="W51">
        <f t="shared" si="47"/>
        <v>14.75522971</v>
      </c>
      <c r="X51">
        <f t="shared" si="48"/>
        <v>6.73236348</v>
      </c>
      <c r="Y51">
        <f t="shared" si="49"/>
        <v>7.1701335</v>
      </c>
      <c r="Z51">
        <f t="shared" si="50"/>
        <v>0.93384423</v>
      </c>
      <c r="AA51">
        <f t="shared" si="51"/>
        <v>2.83747826</v>
      </c>
      <c r="AC51">
        <v>0.1504505285</v>
      </c>
      <c r="AD51">
        <v>0.1505004064</v>
      </c>
      <c r="AE51">
        <v>0.0694335237</v>
      </c>
      <c r="AF51">
        <v>0.071579528</v>
      </c>
      <c r="AG51">
        <v>0.0090049947</v>
      </c>
      <c r="AH51">
        <v>0.026763922</v>
      </c>
      <c r="AI51">
        <v>0.148959957</v>
      </c>
      <c r="AJ51">
        <v>0.1490098722</v>
      </c>
      <c r="AK51">
        <v>0.0679944076</v>
      </c>
      <c r="AL51">
        <v>0.0718459933</v>
      </c>
      <c r="AM51">
        <v>0.0091990959</v>
      </c>
      <c r="AN51">
        <v>0.0293912603</v>
      </c>
      <c r="AO51">
        <v>0.1487390899</v>
      </c>
      <c r="AP51">
        <v>0.1475258301</v>
      </c>
      <c r="AQ51">
        <v>0.0671462983</v>
      </c>
      <c r="AR51">
        <v>0.0718135045</v>
      </c>
      <c r="AS51">
        <v>0.0093223474</v>
      </c>
      <c r="AT51">
        <v>0.0283735322</v>
      </c>
      <c r="AU51">
        <v>0.1488562222</v>
      </c>
      <c r="AV51">
        <v>0.1475522971</v>
      </c>
      <c r="AW51">
        <v>0.0673236348</v>
      </c>
      <c r="AX51">
        <v>0.071701335</v>
      </c>
      <c r="AY51">
        <v>0.0093384423</v>
      </c>
      <c r="AZ51">
        <v>0.0283747826</v>
      </c>
      <c r="BB51">
        <f t="shared" si="26"/>
        <v>7.87390899</v>
      </c>
      <c r="BC51">
        <f t="shared" si="31"/>
        <v>14.87390899</v>
      </c>
      <c r="BD51">
        <f t="shared" si="64"/>
        <v>15.04505285</v>
      </c>
      <c r="BE51">
        <f t="shared" si="52"/>
        <v>15.05004064</v>
      </c>
      <c r="BF51">
        <f t="shared" si="53"/>
        <v>6.94335237</v>
      </c>
      <c r="BG51">
        <f t="shared" si="54"/>
        <v>7.1579528</v>
      </c>
      <c r="BH51">
        <f t="shared" si="55"/>
        <v>0.90049947</v>
      </c>
      <c r="BI51">
        <f t="shared" si="56"/>
        <v>2.6763922</v>
      </c>
      <c r="BK51">
        <f t="shared" si="65"/>
        <v>0.0222180339661228</v>
      </c>
      <c r="BL51">
        <f t="shared" si="66"/>
        <v>0.0222169220136963</v>
      </c>
      <c r="BM51">
        <f t="shared" si="67"/>
        <v>0.0207105514927918</v>
      </c>
      <c r="BN51">
        <f t="shared" si="68"/>
        <v>0.000710037561040844</v>
      </c>
      <c r="BO51">
        <f t="shared" si="69"/>
        <v>0.00593656304031901</v>
      </c>
      <c r="BP51">
        <f t="shared" si="70"/>
        <v>0.0690290654264687</v>
      </c>
      <c r="BQ51">
        <f t="shared" si="71"/>
        <v>0.0292902208156999</v>
      </c>
      <c r="BR51">
        <f t="shared" si="72"/>
        <v>0.088481041645217</v>
      </c>
      <c r="BS51">
        <f t="shared" si="73"/>
        <v>0.0523140003040511</v>
      </c>
      <c r="BT51">
        <f t="shared" si="74"/>
        <v>0.000547450025522487</v>
      </c>
      <c r="BU51">
        <f t="shared" si="75"/>
        <v>0.00418918905636303</v>
      </c>
      <c r="BV51">
        <f t="shared" si="76"/>
        <v>0.0259084499594403</v>
      </c>
      <c r="BW51">
        <f t="shared" si="77"/>
        <v>0.0254181257821972</v>
      </c>
      <c r="BX51">
        <f t="shared" si="78"/>
        <v>0.0869134844474652</v>
      </c>
      <c r="BY51">
        <f t="shared" si="79"/>
        <v>0.0445163117034319</v>
      </c>
      <c r="BZ51">
        <f t="shared" si="80"/>
        <v>0.000148369452490001</v>
      </c>
      <c r="CA51">
        <f t="shared" si="81"/>
        <v>0.00398343442994703</v>
      </c>
      <c r="CB51">
        <f t="shared" si="82"/>
        <v>0.0259487187263235</v>
      </c>
      <c r="CD51">
        <f t="shared" si="27"/>
        <v>30.04685749</v>
      </c>
      <c r="CF51" s="7">
        <f>CD51-'BED Sadj'!AF52</f>
        <v>15.44685749</v>
      </c>
    </row>
    <row r="52" spans="1:84">
      <c r="A52">
        <v>20023</v>
      </c>
      <c r="B52">
        <f t="shared" si="24"/>
        <v>2002</v>
      </c>
      <c r="C52" t="s">
        <v>122</v>
      </c>
      <c r="D52">
        <f t="shared" si="60"/>
        <v>15.28688714</v>
      </c>
      <c r="E52">
        <f t="shared" si="61"/>
        <v>15.34045422</v>
      </c>
      <c r="F52">
        <f t="shared" si="62"/>
        <v>7.18242658</v>
      </c>
      <c r="G52">
        <f t="shared" si="63"/>
        <v>7.20445626</v>
      </c>
      <c r="H52">
        <v>0.985515856</v>
      </c>
      <c r="I52">
        <f t="shared" si="33"/>
        <v>2.61241147</v>
      </c>
      <c r="J52">
        <f t="shared" si="34"/>
        <v>14.68784821</v>
      </c>
      <c r="K52">
        <f t="shared" si="35"/>
        <v>14.7027492</v>
      </c>
      <c r="L52">
        <f t="shared" si="36"/>
        <v>6.76232385</v>
      </c>
      <c r="M52">
        <f t="shared" si="37"/>
        <v>7.02786067</v>
      </c>
      <c r="N52">
        <f t="shared" si="38"/>
        <v>0.91051751</v>
      </c>
      <c r="O52">
        <f t="shared" si="39"/>
        <v>2.91078516</v>
      </c>
      <c r="P52">
        <f t="shared" si="40"/>
        <v>14.75693086</v>
      </c>
      <c r="Q52">
        <f t="shared" si="41"/>
        <v>14.76899032</v>
      </c>
      <c r="R52">
        <f t="shared" si="42"/>
        <v>6.92986228</v>
      </c>
      <c r="S52">
        <f t="shared" si="43"/>
        <v>6.97487081</v>
      </c>
      <c r="T52">
        <f t="shared" si="44"/>
        <v>0.92820764</v>
      </c>
      <c r="U52">
        <f t="shared" si="45"/>
        <v>2.90029951</v>
      </c>
      <c r="V52">
        <f t="shared" si="46"/>
        <v>14.76342548</v>
      </c>
      <c r="W52">
        <f t="shared" si="47"/>
        <v>14.77590923</v>
      </c>
      <c r="X52">
        <f t="shared" si="48"/>
        <v>6.96489429</v>
      </c>
      <c r="Y52">
        <f t="shared" si="49"/>
        <v>6.96065222</v>
      </c>
      <c r="Z52">
        <f t="shared" si="50"/>
        <v>0.92960554</v>
      </c>
      <c r="AA52">
        <f t="shared" si="51"/>
        <v>2.90343751</v>
      </c>
      <c r="AC52">
        <v>0.1528688714</v>
      </c>
      <c r="AD52">
        <v>0.1534045422</v>
      </c>
      <c r="AE52">
        <v>0.0718242658</v>
      </c>
      <c r="AF52">
        <v>0.0720445626</v>
      </c>
      <c r="AG52">
        <v>0.0099470251</v>
      </c>
      <c r="AH52">
        <v>0.0261241147</v>
      </c>
      <c r="AI52">
        <v>0.1468784821</v>
      </c>
      <c r="AJ52">
        <v>0.147027492</v>
      </c>
      <c r="AK52">
        <v>0.0676232385</v>
      </c>
      <c r="AL52">
        <v>0.0702786067</v>
      </c>
      <c r="AM52">
        <v>0.0091051751</v>
      </c>
      <c r="AN52">
        <v>0.0291078516</v>
      </c>
      <c r="AO52">
        <v>0.1475693086</v>
      </c>
      <c r="AP52">
        <v>0.1476899032</v>
      </c>
      <c r="AQ52">
        <v>0.0692986228</v>
      </c>
      <c r="AR52">
        <v>0.0697487081</v>
      </c>
      <c r="AS52">
        <v>0.0092820764</v>
      </c>
      <c r="AT52">
        <v>0.0290029951</v>
      </c>
      <c r="AU52">
        <v>0.1476342548</v>
      </c>
      <c r="AV52">
        <v>0.1477590923</v>
      </c>
      <c r="AW52">
        <v>0.0696489429</v>
      </c>
      <c r="AX52">
        <v>0.0696065222</v>
      </c>
      <c r="AY52">
        <v>0.0092960554</v>
      </c>
      <c r="AZ52">
        <v>0.0290343751</v>
      </c>
      <c r="BB52">
        <f t="shared" si="26"/>
        <v>7.75693086</v>
      </c>
      <c r="BC52">
        <f t="shared" si="31"/>
        <v>14.75693086</v>
      </c>
      <c r="BD52">
        <f t="shared" si="64"/>
        <v>15.28688714</v>
      </c>
      <c r="BE52">
        <f t="shared" si="52"/>
        <v>15.34045422</v>
      </c>
      <c r="BF52">
        <f t="shared" si="53"/>
        <v>7.18242658</v>
      </c>
      <c r="BG52">
        <f t="shared" si="54"/>
        <v>7.20445626</v>
      </c>
      <c r="BH52">
        <f t="shared" si="55"/>
        <v>0.99470251</v>
      </c>
      <c r="BI52">
        <f t="shared" si="56"/>
        <v>2.61241147</v>
      </c>
      <c r="BK52">
        <f t="shared" si="65"/>
        <v>0.358847639655542</v>
      </c>
      <c r="BL52">
        <f t="shared" si="66"/>
        <v>0.406667692533199</v>
      </c>
      <c r="BM52">
        <f t="shared" si="67"/>
        <v>0.176486303753452</v>
      </c>
      <c r="BN52">
        <f t="shared" si="68"/>
        <v>0.031186002407448</v>
      </c>
      <c r="BO52">
        <f t="shared" si="69"/>
        <v>0.00562475190273573</v>
      </c>
      <c r="BP52">
        <f t="shared" si="70"/>
        <v>0.0890268588842161</v>
      </c>
      <c r="BQ52">
        <f t="shared" si="71"/>
        <v>0.280853658711437</v>
      </c>
      <c r="BR52">
        <f t="shared" si="72"/>
        <v>0.326570989003209</v>
      </c>
      <c r="BS52">
        <f t="shared" si="73"/>
        <v>0.0637887256344898</v>
      </c>
      <c r="BT52">
        <f t="shared" si="74"/>
        <v>0.0527094788517021</v>
      </c>
      <c r="BU52">
        <f t="shared" si="75"/>
        <v>0.00328423162110266</v>
      </c>
      <c r="BV52">
        <f t="shared" si="76"/>
        <v>0.0828795235750415</v>
      </c>
      <c r="BW52">
        <f t="shared" si="77"/>
        <v>0.274012109489954</v>
      </c>
      <c r="BX52">
        <f t="shared" si="78"/>
        <v>0.3187110457341</v>
      </c>
      <c r="BY52">
        <f t="shared" si="79"/>
        <v>0.0473202971926442</v>
      </c>
      <c r="BZ52">
        <f t="shared" si="80"/>
        <v>0.059440409920321</v>
      </c>
      <c r="CA52">
        <f t="shared" si="81"/>
        <v>0.00312596343521986</v>
      </c>
      <c r="CB52">
        <f t="shared" si="82"/>
        <v>0.0846961559580815</v>
      </c>
      <c r="CD52">
        <f t="shared" si="27"/>
        <v>30.66847249</v>
      </c>
      <c r="CF52" s="7">
        <f>CD52-'BED Sadj'!AF53</f>
        <v>16.36847249</v>
      </c>
    </row>
    <row r="53" spans="1:84">
      <c r="A53">
        <v>20024</v>
      </c>
      <c r="B53">
        <f t="shared" si="24"/>
        <v>2002</v>
      </c>
      <c r="C53" t="s">
        <v>123</v>
      </c>
      <c r="D53">
        <f t="shared" si="60"/>
        <v>14.74162531</v>
      </c>
      <c r="E53">
        <f t="shared" si="61"/>
        <v>14.9726074</v>
      </c>
      <c r="F53">
        <f t="shared" si="62"/>
        <v>6.8337358</v>
      </c>
      <c r="G53">
        <f t="shared" si="63"/>
        <v>7.1111343</v>
      </c>
      <c r="H53">
        <v>0.976347236</v>
      </c>
      <c r="I53">
        <f t="shared" si="33"/>
        <v>2.49218348</v>
      </c>
      <c r="J53">
        <f t="shared" si="34"/>
        <v>14.43994214</v>
      </c>
      <c r="K53">
        <f t="shared" si="35"/>
        <v>14.6855654</v>
      </c>
      <c r="L53">
        <f t="shared" si="36"/>
        <v>6.75882807</v>
      </c>
      <c r="M53">
        <f t="shared" si="37"/>
        <v>7.02005142</v>
      </c>
      <c r="N53">
        <f t="shared" si="38"/>
        <v>0.9120736</v>
      </c>
      <c r="O53">
        <f t="shared" si="39"/>
        <v>2.89344627</v>
      </c>
      <c r="P53">
        <f t="shared" si="40"/>
        <v>14.15589784</v>
      </c>
      <c r="Q53">
        <f t="shared" si="41"/>
        <v>14.43492213</v>
      </c>
      <c r="R53">
        <f t="shared" si="42"/>
        <v>6.45536601</v>
      </c>
      <c r="S53">
        <f t="shared" si="43"/>
        <v>7.01148756</v>
      </c>
      <c r="T53">
        <f t="shared" si="44"/>
        <v>0.92097688</v>
      </c>
      <c r="U53">
        <f t="shared" si="45"/>
        <v>2.65281648</v>
      </c>
      <c r="V53">
        <f t="shared" si="46"/>
        <v>14.1458937</v>
      </c>
      <c r="W53">
        <f t="shared" si="47"/>
        <v>14.42077138</v>
      </c>
      <c r="X53">
        <f t="shared" si="48"/>
        <v>6.40664154</v>
      </c>
      <c r="Y53">
        <f t="shared" si="49"/>
        <v>7.03485653</v>
      </c>
      <c r="Z53">
        <f t="shared" si="50"/>
        <v>0.92027028</v>
      </c>
      <c r="AA53">
        <f t="shared" si="51"/>
        <v>2.64061264</v>
      </c>
      <c r="AC53">
        <v>0.1474162531</v>
      </c>
      <c r="AD53">
        <v>0.149726074</v>
      </c>
      <c r="AE53">
        <v>0.068337358</v>
      </c>
      <c r="AF53">
        <v>0.071111343</v>
      </c>
      <c r="AG53">
        <v>0.0102454392</v>
      </c>
      <c r="AH53">
        <v>0.0249218348</v>
      </c>
      <c r="AI53">
        <v>0.1443994214</v>
      </c>
      <c r="AJ53">
        <v>0.146855654</v>
      </c>
      <c r="AK53">
        <v>0.0675882807</v>
      </c>
      <c r="AL53">
        <v>0.0702005142</v>
      </c>
      <c r="AM53">
        <v>0.009120736</v>
      </c>
      <c r="AN53">
        <v>0.0289344627</v>
      </c>
      <c r="AO53">
        <v>0.1415589784</v>
      </c>
      <c r="AP53">
        <v>0.1443492213</v>
      </c>
      <c r="AQ53">
        <v>0.0645536601</v>
      </c>
      <c r="AR53">
        <v>0.0701148756</v>
      </c>
      <c r="AS53">
        <v>0.0092097688</v>
      </c>
      <c r="AT53">
        <v>0.0265281648</v>
      </c>
      <c r="AU53">
        <v>0.141458937</v>
      </c>
      <c r="AV53">
        <v>0.1442077138</v>
      </c>
      <c r="AW53">
        <v>0.0640664154</v>
      </c>
      <c r="AX53">
        <v>0.0703485653</v>
      </c>
      <c r="AY53">
        <v>0.0092027028</v>
      </c>
      <c r="AZ53">
        <v>0.0264061264</v>
      </c>
      <c r="BB53">
        <f t="shared" si="26"/>
        <v>7.15589784</v>
      </c>
      <c r="BC53">
        <f t="shared" si="31"/>
        <v>14.15589784</v>
      </c>
      <c r="BD53">
        <f t="shared" si="64"/>
        <v>14.74162531</v>
      </c>
      <c r="BE53">
        <f t="shared" si="52"/>
        <v>14.9726074</v>
      </c>
      <c r="BF53">
        <f t="shared" si="53"/>
        <v>6.8337358</v>
      </c>
      <c r="BG53">
        <f t="shared" si="54"/>
        <v>7.1111343</v>
      </c>
      <c r="BH53">
        <f t="shared" si="55"/>
        <v>1.02454392</v>
      </c>
      <c r="BI53">
        <f t="shared" si="56"/>
        <v>2.49218348</v>
      </c>
      <c r="BK53">
        <f t="shared" si="65"/>
        <v>0.0910127350612481</v>
      </c>
      <c r="BL53">
        <f t="shared" si="66"/>
        <v>0.0823931097639998</v>
      </c>
      <c r="BM53">
        <f t="shared" si="67"/>
        <v>0.00561116801375298</v>
      </c>
      <c r="BN53">
        <f t="shared" si="68"/>
        <v>0.00829609102909442</v>
      </c>
      <c r="BO53">
        <f t="shared" si="69"/>
        <v>0.0041311002846605</v>
      </c>
      <c r="BP53">
        <f t="shared" si="70"/>
        <v>0.161011826638584</v>
      </c>
      <c r="BQ53">
        <f t="shared" si="71"/>
        <v>0.343076669112599</v>
      </c>
      <c r="BR53">
        <f t="shared" si="72"/>
        <v>0.289105449574972</v>
      </c>
      <c r="BS53">
        <f t="shared" si="73"/>
        <v>0.143163697984645</v>
      </c>
      <c r="BT53">
        <f t="shared" si="74"/>
        <v>0.00992947279262757</v>
      </c>
      <c r="BU53">
        <f t="shared" si="75"/>
        <v>0.00306587632356674</v>
      </c>
      <c r="BV53">
        <f t="shared" si="76"/>
        <v>0.0258029606889999</v>
      </c>
      <c r="BW53">
        <f t="shared" si="77"/>
        <v>0.354896151153192</v>
      </c>
      <c r="BX53">
        <f t="shared" si="78"/>
        <v>0.30452299296944</v>
      </c>
      <c r="BY53">
        <f t="shared" si="79"/>
        <v>0.182409506924947</v>
      </c>
      <c r="BZ53">
        <f t="shared" si="80"/>
        <v>0.00581829819617289</v>
      </c>
      <c r="CA53">
        <f t="shared" si="81"/>
        <v>0.00314462499422594</v>
      </c>
      <c r="CB53">
        <f t="shared" si="82"/>
        <v>0.0220312155383056</v>
      </c>
      <c r="CD53">
        <f t="shared" si="27"/>
        <v>29.71103933</v>
      </c>
      <c r="CF53" s="7">
        <f>CD53-'BED Sadj'!AF54</f>
        <v>15.61103933</v>
      </c>
    </row>
    <row r="54" spans="1:84">
      <c r="A54">
        <v>20031</v>
      </c>
      <c r="B54">
        <f t="shared" si="24"/>
        <v>2003</v>
      </c>
      <c r="C54" t="s">
        <v>124</v>
      </c>
      <c r="D54">
        <f t="shared" si="60"/>
        <v>14.61235504</v>
      </c>
      <c r="E54">
        <f t="shared" si="61"/>
        <v>15.12255417</v>
      </c>
      <c r="F54">
        <f t="shared" si="62"/>
        <v>6.75827114</v>
      </c>
      <c r="G54">
        <f t="shared" si="63"/>
        <v>7.26981741</v>
      </c>
      <c r="H54">
        <v>0.980895654</v>
      </c>
      <c r="I54">
        <f t="shared" si="33"/>
        <v>2.51664619</v>
      </c>
      <c r="J54">
        <f t="shared" si="34"/>
        <v>14.38759207</v>
      </c>
      <c r="K54">
        <f t="shared" si="35"/>
        <v>14.76887302</v>
      </c>
      <c r="L54">
        <f t="shared" si="36"/>
        <v>6.77624724</v>
      </c>
      <c r="M54">
        <f t="shared" si="37"/>
        <v>7.0699696</v>
      </c>
      <c r="N54">
        <f t="shared" si="38"/>
        <v>0.91719655</v>
      </c>
      <c r="O54">
        <f t="shared" si="39"/>
        <v>2.88661638</v>
      </c>
      <c r="P54">
        <f t="shared" si="40"/>
        <v>14.18550791</v>
      </c>
      <c r="Q54">
        <f t="shared" si="41"/>
        <v>14.65194129</v>
      </c>
      <c r="R54">
        <f t="shared" si="42"/>
        <v>6.59690849</v>
      </c>
      <c r="S54">
        <f t="shared" si="43"/>
        <v>7.0343102</v>
      </c>
      <c r="T54">
        <f t="shared" si="44"/>
        <v>0.91679606</v>
      </c>
      <c r="U54">
        <f t="shared" si="45"/>
        <v>2.78016292</v>
      </c>
      <c r="V54">
        <f t="shared" si="46"/>
        <v>14.14175063</v>
      </c>
      <c r="W54">
        <f t="shared" si="47"/>
        <v>14.627261</v>
      </c>
      <c r="X54">
        <f t="shared" si="48"/>
        <v>6.53772357</v>
      </c>
      <c r="Y54">
        <f t="shared" si="49"/>
        <v>7.05103701</v>
      </c>
      <c r="Z54">
        <f t="shared" si="50"/>
        <v>0.91125381</v>
      </c>
      <c r="AA54">
        <f t="shared" si="51"/>
        <v>2.77222359</v>
      </c>
      <c r="AC54">
        <v>0.1461235504</v>
      </c>
      <c r="AD54">
        <v>0.1512255417</v>
      </c>
      <c r="AE54">
        <v>0.0675827114</v>
      </c>
      <c r="AF54">
        <v>0.0726981741</v>
      </c>
      <c r="AG54">
        <v>0.0102624152</v>
      </c>
      <c r="AH54">
        <v>0.0251664619</v>
      </c>
      <c r="AI54">
        <v>0.1438759207</v>
      </c>
      <c r="AJ54">
        <v>0.1476887302</v>
      </c>
      <c r="AK54">
        <v>0.0677624724</v>
      </c>
      <c r="AL54">
        <v>0.070699696</v>
      </c>
      <c r="AM54">
        <v>0.0091719655</v>
      </c>
      <c r="AN54">
        <v>0.0288661638</v>
      </c>
      <c r="AO54">
        <v>0.1418550791</v>
      </c>
      <c r="AP54">
        <v>0.1465194129</v>
      </c>
      <c r="AQ54">
        <v>0.0659690849</v>
      </c>
      <c r="AR54">
        <v>0.070343102</v>
      </c>
      <c r="AS54">
        <v>0.0091679606</v>
      </c>
      <c r="AT54">
        <v>0.0278016292</v>
      </c>
      <c r="AU54">
        <v>0.1414175063</v>
      </c>
      <c r="AV54">
        <v>0.14627261</v>
      </c>
      <c r="AW54">
        <v>0.0653772357</v>
      </c>
      <c r="AX54">
        <v>0.0705103701</v>
      </c>
      <c r="AY54">
        <v>0.0091125381</v>
      </c>
      <c r="AZ54">
        <v>0.0277222359</v>
      </c>
      <c r="BB54">
        <f t="shared" si="26"/>
        <v>7.18550791</v>
      </c>
      <c r="BC54">
        <f t="shared" si="31"/>
        <v>14.18550791</v>
      </c>
      <c r="BD54">
        <f t="shared" si="64"/>
        <v>14.61235504</v>
      </c>
      <c r="BE54">
        <f t="shared" si="52"/>
        <v>15.12255417</v>
      </c>
      <c r="BF54">
        <f t="shared" si="53"/>
        <v>6.75827114</v>
      </c>
      <c r="BG54">
        <f t="shared" si="54"/>
        <v>7.26981741</v>
      </c>
      <c r="BH54">
        <f t="shared" si="55"/>
        <v>1.02624152</v>
      </c>
      <c r="BI54">
        <f t="shared" si="56"/>
        <v>2.51664619</v>
      </c>
      <c r="BK54">
        <f t="shared" si="65"/>
        <v>0.0505183926832203</v>
      </c>
      <c r="BL54">
        <f t="shared" si="66"/>
        <v>0.125090355865321</v>
      </c>
      <c r="BM54">
        <f t="shared" si="67"/>
        <v>0.00032314017121001</v>
      </c>
      <c r="BN54">
        <f t="shared" si="68"/>
        <v>0.039939147161796</v>
      </c>
      <c r="BO54">
        <f t="shared" si="69"/>
        <v>0.00405757585040282</v>
      </c>
      <c r="BP54">
        <f t="shared" si="70"/>
        <v>0.136877941488636</v>
      </c>
      <c r="BQ54">
        <f t="shared" si="71"/>
        <v>0.182198472389236</v>
      </c>
      <c r="BR54">
        <f t="shared" si="72"/>
        <v>0.221476482821894</v>
      </c>
      <c r="BS54">
        <f t="shared" si="73"/>
        <v>0.0260379048150222</v>
      </c>
      <c r="BT54">
        <f t="shared" si="74"/>
        <v>0.055463645961984</v>
      </c>
      <c r="BU54">
        <f t="shared" si="75"/>
        <v>0.00410875795096483</v>
      </c>
      <c r="BV54">
        <f t="shared" si="76"/>
        <v>0.0694410669898929</v>
      </c>
      <c r="BW54">
        <f t="shared" si="77"/>
        <v>0.221468510711448</v>
      </c>
      <c r="BX54">
        <f t="shared" si="78"/>
        <v>0.245315324248649</v>
      </c>
      <c r="BY54">
        <f t="shared" si="79"/>
        <v>0.0486412306329049</v>
      </c>
      <c r="BZ54">
        <f t="shared" si="80"/>
        <v>0.04786486342416</v>
      </c>
      <c r="CA54">
        <f t="shared" si="81"/>
        <v>0.00484998643572034</v>
      </c>
      <c r="CB54">
        <f t="shared" si="82"/>
        <v>0.06531980739076</v>
      </c>
      <c r="CD54">
        <f t="shared" si="27"/>
        <v>29.66668511</v>
      </c>
      <c r="CF54" s="7">
        <f>CD54-'BED Sadj'!AF55</f>
        <v>15.36668511</v>
      </c>
    </row>
    <row r="55" spans="1:84">
      <c r="A55">
        <v>20032</v>
      </c>
      <c r="B55">
        <f t="shared" si="24"/>
        <v>2003</v>
      </c>
      <c r="C55" t="s">
        <v>125</v>
      </c>
      <c r="D55">
        <f t="shared" si="60"/>
        <v>14.65253398</v>
      </c>
      <c r="E55">
        <f t="shared" si="61"/>
        <v>14.59805396</v>
      </c>
      <c r="F55">
        <f t="shared" si="62"/>
        <v>6.51076874</v>
      </c>
      <c r="G55">
        <f t="shared" si="63"/>
        <v>7.15706062</v>
      </c>
      <c r="H55">
        <v>0.976383128</v>
      </c>
      <c r="I55">
        <f t="shared" si="33"/>
        <v>2.6111695</v>
      </c>
      <c r="J55">
        <f t="shared" si="34"/>
        <v>14.44340821</v>
      </c>
      <c r="K55">
        <f t="shared" si="35"/>
        <v>14.49341266</v>
      </c>
      <c r="L55">
        <f t="shared" si="36"/>
        <v>6.70208534</v>
      </c>
      <c r="M55">
        <f t="shared" si="37"/>
        <v>6.88977048</v>
      </c>
      <c r="N55">
        <f t="shared" si="38"/>
        <v>0.90048806</v>
      </c>
      <c r="O55">
        <f t="shared" si="39"/>
        <v>2.88155152</v>
      </c>
      <c r="P55">
        <f t="shared" si="40"/>
        <v>14.21771061</v>
      </c>
      <c r="Q55">
        <f t="shared" si="41"/>
        <v>14.15162067</v>
      </c>
      <c r="R55">
        <f t="shared" si="42"/>
        <v>6.38175217</v>
      </c>
      <c r="S55">
        <f t="shared" si="43"/>
        <v>6.92077118</v>
      </c>
      <c r="T55">
        <f t="shared" si="44"/>
        <v>0.9070555</v>
      </c>
      <c r="U55">
        <f t="shared" si="45"/>
        <v>2.6622269</v>
      </c>
      <c r="V55">
        <f t="shared" si="46"/>
        <v>14.20534574</v>
      </c>
      <c r="W55">
        <f t="shared" si="47"/>
        <v>14.12436105</v>
      </c>
      <c r="X55">
        <f t="shared" si="48"/>
        <v>6.34988851</v>
      </c>
      <c r="Y55">
        <f t="shared" si="49"/>
        <v>6.93966481</v>
      </c>
      <c r="Z55">
        <f t="shared" si="50"/>
        <v>0.90474912</v>
      </c>
      <c r="AA55">
        <f t="shared" si="51"/>
        <v>2.6521892</v>
      </c>
      <c r="AC55">
        <v>0.1465253398</v>
      </c>
      <c r="AD55">
        <v>0.1459805396</v>
      </c>
      <c r="AE55">
        <v>0.0651076874</v>
      </c>
      <c r="AF55">
        <v>0.0715706062</v>
      </c>
      <c r="AG55">
        <v>0.0095095831</v>
      </c>
      <c r="AH55">
        <v>0.026111695</v>
      </c>
      <c r="AI55">
        <v>0.1444340821</v>
      </c>
      <c r="AJ55">
        <v>0.1449341266</v>
      </c>
      <c r="AK55">
        <v>0.0670208534</v>
      </c>
      <c r="AL55">
        <v>0.0688977048</v>
      </c>
      <c r="AM55">
        <v>0.0090048806</v>
      </c>
      <c r="AN55">
        <v>0.0288155152</v>
      </c>
      <c r="AO55">
        <v>0.1421771061</v>
      </c>
      <c r="AP55">
        <v>0.1415162067</v>
      </c>
      <c r="AQ55">
        <v>0.0638175217</v>
      </c>
      <c r="AR55">
        <v>0.0692077118</v>
      </c>
      <c r="AS55">
        <v>0.009070555</v>
      </c>
      <c r="AT55">
        <v>0.026622269</v>
      </c>
      <c r="AU55">
        <v>0.1420534574</v>
      </c>
      <c r="AV55">
        <v>0.1412436105</v>
      </c>
      <c r="AW55">
        <v>0.0634988851</v>
      </c>
      <c r="AX55">
        <v>0.0693966481</v>
      </c>
      <c r="AY55">
        <v>0.0090474912</v>
      </c>
      <c r="AZ55">
        <v>0.026521892</v>
      </c>
      <c r="BB55">
        <f t="shared" si="26"/>
        <v>7.21771061</v>
      </c>
      <c r="BC55">
        <f t="shared" si="31"/>
        <v>14.21771061</v>
      </c>
      <c r="BD55">
        <f t="shared" si="64"/>
        <v>14.65253398</v>
      </c>
      <c r="BE55">
        <f t="shared" si="52"/>
        <v>14.59805396</v>
      </c>
      <c r="BF55">
        <f t="shared" si="53"/>
        <v>6.51076874</v>
      </c>
      <c r="BG55">
        <f t="shared" si="54"/>
        <v>7.15706062</v>
      </c>
      <c r="BH55">
        <f t="shared" si="55"/>
        <v>0.95095831</v>
      </c>
      <c r="BI55">
        <f t="shared" si="56"/>
        <v>2.6111695</v>
      </c>
      <c r="BK55">
        <f t="shared" si="65"/>
        <v>0.0437335876780929</v>
      </c>
      <c r="BL55">
        <f t="shared" si="66"/>
        <v>0.0109498016656898</v>
      </c>
      <c r="BM55">
        <f t="shared" si="67"/>
        <v>0.0366020414355598</v>
      </c>
      <c r="BN55">
        <f t="shared" si="68"/>
        <v>0.0714440189412192</v>
      </c>
      <c r="BO55">
        <f t="shared" si="69"/>
        <v>0.00576006134672466</v>
      </c>
      <c r="BP55">
        <f t="shared" si="70"/>
        <v>0.0731064367392804</v>
      </c>
      <c r="BQ55">
        <f t="shared" si="71"/>
        <v>0.189071363098155</v>
      </c>
      <c r="BR55">
        <f t="shared" si="72"/>
        <v>0.199302682420221</v>
      </c>
      <c r="BS55">
        <f t="shared" si="73"/>
        <v>0.0166452753345649</v>
      </c>
      <c r="BT55">
        <f t="shared" si="74"/>
        <v>0.0558326994555133</v>
      </c>
      <c r="BU55">
        <f t="shared" si="75"/>
        <v>0.00480632000410642</v>
      </c>
      <c r="BV55">
        <f t="shared" si="76"/>
        <v>0.00260685809475999</v>
      </c>
      <c r="BW55">
        <f t="shared" si="77"/>
        <v>0.199977321994297</v>
      </c>
      <c r="BX55">
        <f t="shared" si="78"/>
        <v>0.224384972984265</v>
      </c>
      <c r="BY55">
        <f t="shared" si="79"/>
        <v>0.0258824484048532</v>
      </c>
      <c r="BZ55">
        <f t="shared" si="80"/>
        <v>0.0472609382055558</v>
      </c>
      <c r="CA55">
        <f t="shared" si="81"/>
        <v>0.00513143110214408</v>
      </c>
      <c r="CB55">
        <f t="shared" si="82"/>
        <v>0.00168261578809001</v>
      </c>
      <c r="CD55">
        <f t="shared" si="27"/>
        <v>29.27132165</v>
      </c>
      <c r="CF55" s="7">
        <f>CD55-'BED Sadj'!AF56</f>
        <v>15.27132165</v>
      </c>
    </row>
    <row r="56" spans="1:84">
      <c r="A56">
        <v>20033</v>
      </c>
      <c r="B56">
        <f t="shared" si="24"/>
        <v>2003</v>
      </c>
      <c r="C56" t="s">
        <v>126</v>
      </c>
      <c r="D56">
        <f t="shared" si="60"/>
        <v>14.34873765</v>
      </c>
      <c r="E56">
        <f t="shared" si="61"/>
        <v>14.05930171</v>
      </c>
      <c r="F56">
        <f t="shared" si="62"/>
        <v>6.20567443</v>
      </c>
      <c r="G56">
        <f t="shared" si="63"/>
        <v>6.95847202</v>
      </c>
      <c r="H56">
        <v>0.9672504</v>
      </c>
      <c r="I56">
        <f t="shared" si="33"/>
        <v>2.44097587</v>
      </c>
      <c r="J56">
        <f t="shared" si="34"/>
        <v>14.4886542</v>
      </c>
      <c r="K56">
        <f t="shared" si="35"/>
        <v>14.17177802</v>
      </c>
      <c r="L56">
        <f t="shared" si="36"/>
        <v>6.62111224</v>
      </c>
      <c r="M56">
        <f t="shared" si="37"/>
        <v>6.66817425</v>
      </c>
      <c r="N56">
        <f t="shared" si="38"/>
        <v>0.8800226</v>
      </c>
      <c r="O56">
        <f t="shared" si="39"/>
        <v>2.88388909</v>
      </c>
      <c r="P56">
        <f t="shared" si="40"/>
        <v>14.25610709</v>
      </c>
      <c r="Q56">
        <f t="shared" si="41"/>
        <v>13.9709548</v>
      </c>
      <c r="R56">
        <f t="shared" si="42"/>
        <v>6.45389771</v>
      </c>
      <c r="S56">
        <f t="shared" si="43"/>
        <v>6.71167522</v>
      </c>
      <c r="T56">
        <f t="shared" si="44"/>
        <v>0.88251624</v>
      </c>
      <c r="U56">
        <f t="shared" si="45"/>
        <v>2.7380267</v>
      </c>
      <c r="V56">
        <f t="shared" si="46"/>
        <v>14.23577419</v>
      </c>
      <c r="W56">
        <f t="shared" si="47"/>
        <v>13.9524273</v>
      </c>
      <c r="X56">
        <f t="shared" si="48"/>
        <v>6.42929094</v>
      </c>
      <c r="Y56">
        <f t="shared" si="49"/>
        <v>6.73916549</v>
      </c>
      <c r="Z56">
        <f t="shared" si="50"/>
        <v>0.88078743</v>
      </c>
      <c r="AA56">
        <f t="shared" si="51"/>
        <v>2.7344776</v>
      </c>
      <c r="AC56">
        <v>0.1434873765</v>
      </c>
      <c r="AD56">
        <v>0.1405930171</v>
      </c>
      <c r="AE56">
        <v>0.0620567443</v>
      </c>
      <c r="AF56">
        <v>0.0695847202</v>
      </c>
      <c r="AG56">
        <v>0.0099256392</v>
      </c>
      <c r="AH56">
        <v>0.0244097587</v>
      </c>
      <c r="AI56">
        <v>0.144886542</v>
      </c>
      <c r="AJ56">
        <v>0.1417177802</v>
      </c>
      <c r="AK56">
        <v>0.0662111224</v>
      </c>
      <c r="AL56">
        <v>0.0666817425</v>
      </c>
      <c r="AM56">
        <v>0.008800226</v>
      </c>
      <c r="AN56">
        <v>0.0288388909</v>
      </c>
      <c r="AO56">
        <v>0.1425610709</v>
      </c>
      <c r="AP56">
        <v>0.139709548</v>
      </c>
      <c r="AQ56">
        <v>0.0645389771</v>
      </c>
      <c r="AR56">
        <v>0.0671167522</v>
      </c>
      <c r="AS56">
        <v>0.0088251624</v>
      </c>
      <c r="AT56">
        <v>0.027380267</v>
      </c>
      <c r="AU56">
        <v>0.1423577419</v>
      </c>
      <c r="AV56">
        <v>0.139524273</v>
      </c>
      <c r="AW56">
        <v>0.0642929094</v>
      </c>
      <c r="AX56">
        <v>0.0673916549</v>
      </c>
      <c r="AY56">
        <v>0.0088078743</v>
      </c>
      <c r="AZ56">
        <v>0.027344776</v>
      </c>
      <c r="BB56">
        <f t="shared" si="26"/>
        <v>7.25610709</v>
      </c>
      <c r="BC56">
        <f t="shared" si="31"/>
        <v>14.25610709</v>
      </c>
      <c r="BD56">
        <f t="shared" si="64"/>
        <v>14.34873765</v>
      </c>
      <c r="BE56">
        <f t="shared" si="52"/>
        <v>14.05930171</v>
      </c>
      <c r="BF56">
        <f t="shared" si="53"/>
        <v>6.20567443</v>
      </c>
      <c r="BG56">
        <f t="shared" si="54"/>
        <v>6.95847202</v>
      </c>
      <c r="BH56">
        <f t="shared" si="55"/>
        <v>0.99256392</v>
      </c>
      <c r="BI56">
        <f t="shared" si="56"/>
        <v>2.44097587</v>
      </c>
      <c r="BK56">
        <f t="shared" si="65"/>
        <v>0.0195766409639022</v>
      </c>
      <c r="BL56">
        <f t="shared" si="66"/>
        <v>0.0126509203112161</v>
      </c>
      <c r="BM56">
        <f t="shared" si="67"/>
        <v>0.172588573977596</v>
      </c>
      <c r="BN56">
        <f t="shared" si="68"/>
        <v>0.0842727952669732</v>
      </c>
      <c r="BO56">
        <f t="shared" si="69"/>
        <v>0.00760868909284001</v>
      </c>
      <c r="BP56">
        <f t="shared" si="70"/>
        <v>0.196172120450769</v>
      </c>
      <c r="BQ56">
        <f t="shared" si="71"/>
        <v>0.00858042064591391</v>
      </c>
      <c r="BR56">
        <f t="shared" si="72"/>
        <v>0.00780517650654815</v>
      </c>
      <c r="BS56">
        <f t="shared" si="73"/>
        <v>0.0616147967339586</v>
      </c>
      <c r="BT56">
        <f t="shared" si="74"/>
        <v>0.0609086604902401</v>
      </c>
      <c r="BU56">
        <f t="shared" si="75"/>
        <v>0.00717987787090562</v>
      </c>
      <c r="BV56">
        <f t="shared" si="76"/>
        <v>0.0882391956036888</v>
      </c>
      <c r="BW56">
        <f t="shared" si="77"/>
        <v>0.0127607432951719</v>
      </c>
      <c r="BX56">
        <f t="shared" si="78"/>
        <v>0.011422139512848</v>
      </c>
      <c r="BY56">
        <f t="shared" si="79"/>
        <v>0.0500043435445802</v>
      </c>
      <c r="BZ56">
        <f t="shared" si="80"/>
        <v>0.0480953541006408</v>
      </c>
      <c r="CA56">
        <f t="shared" si="81"/>
        <v>0.0074758451812209</v>
      </c>
      <c r="CB56">
        <f t="shared" si="82"/>
        <v>0.0861432655129929</v>
      </c>
      <c r="CD56">
        <f t="shared" si="27"/>
        <v>28.50544802</v>
      </c>
      <c r="CF56" s="7">
        <f>CD56-'BED Sadj'!AF57</f>
        <v>14.80544802</v>
      </c>
    </row>
    <row r="57" spans="1:84">
      <c r="A57">
        <v>20034</v>
      </c>
      <c r="B57">
        <f t="shared" si="24"/>
        <v>2003</v>
      </c>
      <c r="C57" t="s">
        <v>127</v>
      </c>
      <c r="D57">
        <f t="shared" si="60"/>
        <v>14.45422322</v>
      </c>
      <c r="E57">
        <f t="shared" si="61"/>
        <v>14.05273854</v>
      </c>
      <c r="F57">
        <f t="shared" si="62"/>
        <v>6.33970282</v>
      </c>
      <c r="G57">
        <f t="shared" si="63"/>
        <v>6.78407047</v>
      </c>
      <c r="H57">
        <v>0.969560501</v>
      </c>
      <c r="I57">
        <f t="shared" si="33"/>
        <v>2.61036779</v>
      </c>
      <c r="J57">
        <f t="shared" si="34"/>
        <v>14.50357623</v>
      </c>
      <c r="K57">
        <f t="shared" si="35"/>
        <v>14.22472384</v>
      </c>
      <c r="L57">
        <f t="shared" si="36"/>
        <v>6.62201499</v>
      </c>
      <c r="M57">
        <f t="shared" si="37"/>
        <v>6.72322488</v>
      </c>
      <c r="N57">
        <f t="shared" si="38"/>
        <v>0.88127856</v>
      </c>
      <c r="O57">
        <f t="shared" si="39"/>
        <v>2.88479389</v>
      </c>
      <c r="P57">
        <f t="shared" si="40"/>
        <v>14.60995189</v>
      </c>
      <c r="Q57">
        <f t="shared" si="41"/>
        <v>14.33583062</v>
      </c>
      <c r="R57">
        <f t="shared" si="42"/>
        <v>6.73478919</v>
      </c>
      <c r="S57">
        <f t="shared" si="43"/>
        <v>6.6808639</v>
      </c>
      <c r="T57">
        <f t="shared" si="44"/>
        <v>0.89858905</v>
      </c>
      <c r="U57">
        <f t="shared" si="45"/>
        <v>2.9259213</v>
      </c>
      <c r="V57">
        <f t="shared" si="46"/>
        <v>14.62529606</v>
      </c>
      <c r="W57">
        <f t="shared" si="47"/>
        <v>14.35149902</v>
      </c>
      <c r="X57">
        <f t="shared" si="48"/>
        <v>6.74558265</v>
      </c>
      <c r="Y57">
        <f t="shared" si="49"/>
        <v>6.67369706</v>
      </c>
      <c r="Z57">
        <f t="shared" si="50"/>
        <v>0.90483109</v>
      </c>
      <c r="AA57">
        <f t="shared" si="51"/>
        <v>2.92711364</v>
      </c>
      <c r="AC57">
        <v>0.1445422322</v>
      </c>
      <c r="AD57">
        <v>0.1405273854</v>
      </c>
      <c r="AE57">
        <v>0.0633970282</v>
      </c>
      <c r="AF57">
        <v>0.0678407047</v>
      </c>
      <c r="AG57">
        <v>0.0090749814</v>
      </c>
      <c r="AH57">
        <v>0.0261036779</v>
      </c>
      <c r="AI57">
        <v>0.1450357623</v>
      </c>
      <c r="AJ57">
        <v>0.1422472384</v>
      </c>
      <c r="AK57">
        <v>0.0662201499</v>
      </c>
      <c r="AL57">
        <v>0.0672322488</v>
      </c>
      <c r="AM57">
        <v>0.0088127856</v>
      </c>
      <c r="AN57">
        <v>0.0288479389</v>
      </c>
      <c r="AO57">
        <v>0.1460995189</v>
      </c>
      <c r="AP57">
        <v>0.1433583062</v>
      </c>
      <c r="AQ57">
        <v>0.0673478919</v>
      </c>
      <c r="AR57">
        <v>0.066808639</v>
      </c>
      <c r="AS57">
        <v>0.0089858905</v>
      </c>
      <c r="AT57">
        <v>0.029259213</v>
      </c>
      <c r="AU57">
        <v>0.1462529606</v>
      </c>
      <c r="AV57">
        <v>0.1435149902</v>
      </c>
      <c r="AW57">
        <v>0.0674558265</v>
      </c>
      <c r="AX57">
        <v>0.0667369706</v>
      </c>
      <c r="AY57">
        <v>0.0090483109</v>
      </c>
      <c r="AZ57">
        <v>0.0292711364</v>
      </c>
      <c r="BB57">
        <f t="shared" si="26"/>
        <v>7.60995189</v>
      </c>
      <c r="BC57">
        <f t="shared" si="31"/>
        <v>14.60995189</v>
      </c>
      <c r="BD57">
        <f t="shared" si="64"/>
        <v>14.45422322</v>
      </c>
      <c r="BE57">
        <f t="shared" si="52"/>
        <v>14.05273854</v>
      </c>
      <c r="BF57">
        <f t="shared" si="53"/>
        <v>6.33970282</v>
      </c>
      <c r="BG57">
        <f t="shared" si="54"/>
        <v>6.78407047</v>
      </c>
      <c r="BH57">
        <f t="shared" si="55"/>
        <v>0.90749814</v>
      </c>
      <c r="BI57">
        <f t="shared" si="56"/>
        <v>2.61036779</v>
      </c>
      <c r="BK57">
        <f t="shared" si="65"/>
        <v>0.00243571959606</v>
      </c>
      <c r="BL57">
        <f t="shared" si="66"/>
        <v>0.0295789434160898</v>
      </c>
      <c r="BM57">
        <f t="shared" si="67"/>
        <v>0.0797001613301089</v>
      </c>
      <c r="BN57">
        <f t="shared" si="68"/>
        <v>0.00370218582244815</v>
      </c>
      <c r="BO57">
        <f t="shared" si="69"/>
        <v>0.0077937011067275</v>
      </c>
      <c r="BP57">
        <f t="shared" si="70"/>
        <v>0.0753096843612099</v>
      </c>
      <c r="BQ57">
        <f t="shared" si="71"/>
        <v>0.0242514186599684</v>
      </c>
      <c r="BR57">
        <f t="shared" si="72"/>
        <v>0.0801411257587261</v>
      </c>
      <c r="BS57">
        <f t="shared" si="73"/>
        <v>0.156093239759777</v>
      </c>
      <c r="BT57">
        <f t="shared" si="74"/>
        <v>0.0106515960911649</v>
      </c>
      <c r="BU57">
        <f t="shared" si="75"/>
        <v>0.0050369468570454</v>
      </c>
      <c r="BV57">
        <f t="shared" si="76"/>
        <v>0.0995740176733198</v>
      </c>
      <c r="BW57">
        <f t="shared" si="77"/>
        <v>0.0292659165856653</v>
      </c>
      <c r="BX57">
        <f t="shared" si="78"/>
        <v>0.0892578244098295</v>
      </c>
      <c r="BY57">
        <f t="shared" si="79"/>
        <v>0.164738436400829</v>
      </c>
      <c r="BZ57">
        <f t="shared" si="80"/>
        <v>0.0121822896350282</v>
      </c>
      <c r="CA57">
        <f t="shared" si="81"/>
        <v>0.00418989664840692</v>
      </c>
      <c r="CB57">
        <f t="shared" si="82"/>
        <v>0.100327933492222</v>
      </c>
      <c r="CD57">
        <f t="shared" si="27"/>
        <v>28.48549465</v>
      </c>
      <c r="CF57" s="7">
        <f>CD57-'BED Sadj'!AF58</f>
        <v>14.78549465</v>
      </c>
    </row>
    <row r="58" spans="1:84">
      <c r="A58">
        <v>20041</v>
      </c>
      <c r="B58">
        <f t="shared" si="24"/>
        <v>2004</v>
      </c>
      <c r="C58" t="s">
        <v>128</v>
      </c>
      <c r="D58">
        <f t="shared" si="60"/>
        <v>14.58426611</v>
      </c>
      <c r="E58">
        <f t="shared" si="61"/>
        <v>14.27338462</v>
      </c>
      <c r="F58">
        <f t="shared" si="62"/>
        <v>6.49337116</v>
      </c>
      <c r="G58">
        <f t="shared" si="63"/>
        <v>6.86909477</v>
      </c>
      <c r="H58">
        <v>0.920211699</v>
      </c>
      <c r="I58">
        <f t="shared" si="33"/>
        <v>2.70949945</v>
      </c>
      <c r="J58">
        <f t="shared" si="34"/>
        <v>14.5871376</v>
      </c>
      <c r="K58">
        <f t="shared" si="35"/>
        <v>14.13852261</v>
      </c>
      <c r="L58">
        <f t="shared" si="36"/>
        <v>6.6059354</v>
      </c>
      <c r="M58">
        <f t="shared" si="37"/>
        <v>6.66124979</v>
      </c>
      <c r="N58">
        <f t="shared" si="38"/>
        <v>0.87319006</v>
      </c>
      <c r="O58">
        <f t="shared" si="39"/>
        <v>2.88199742</v>
      </c>
      <c r="P58">
        <f t="shared" si="40"/>
        <v>14.54226121</v>
      </c>
      <c r="Q58">
        <f t="shared" si="41"/>
        <v>14.09487416</v>
      </c>
      <c r="R58">
        <f t="shared" si="42"/>
        <v>6.48819835</v>
      </c>
      <c r="S58">
        <f t="shared" si="43"/>
        <v>6.66910268</v>
      </c>
      <c r="T58">
        <f t="shared" si="44"/>
        <v>0.87739632</v>
      </c>
      <c r="U58">
        <f t="shared" si="45"/>
        <v>2.88427985</v>
      </c>
      <c r="V58">
        <f t="shared" si="46"/>
        <v>14.53716893</v>
      </c>
      <c r="W58">
        <f t="shared" si="47"/>
        <v>14.09946615</v>
      </c>
      <c r="X58">
        <f t="shared" si="48"/>
        <v>6.46271988</v>
      </c>
      <c r="Y58">
        <f t="shared" si="49"/>
        <v>6.67473346</v>
      </c>
      <c r="Z58">
        <f t="shared" si="50"/>
        <v>0.88131734</v>
      </c>
      <c r="AA58">
        <f t="shared" si="51"/>
        <v>2.89092756</v>
      </c>
      <c r="AC58">
        <v>0.1458426611</v>
      </c>
      <c r="AD58">
        <v>0.1427338462</v>
      </c>
      <c r="AE58">
        <v>0.0649337116</v>
      </c>
      <c r="AF58">
        <v>0.0686909477</v>
      </c>
      <c r="AG58">
        <v>0.0085340173</v>
      </c>
      <c r="AH58">
        <v>0.0270949945</v>
      </c>
      <c r="AI58">
        <v>0.145871376</v>
      </c>
      <c r="AJ58">
        <v>0.1413852261</v>
      </c>
      <c r="AK58">
        <v>0.066059354</v>
      </c>
      <c r="AL58">
        <v>0.0666124979</v>
      </c>
      <c r="AM58">
        <v>0.0087319006</v>
      </c>
      <c r="AN58">
        <v>0.0288199742</v>
      </c>
      <c r="AO58">
        <v>0.1454226121</v>
      </c>
      <c r="AP58">
        <v>0.1409487416</v>
      </c>
      <c r="AQ58">
        <v>0.0648819835</v>
      </c>
      <c r="AR58">
        <v>0.0666910268</v>
      </c>
      <c r="AS58">
        <v>0.0087739632</v>
      </c>
      <c r="AT58">
        <v>0.0288427985</v>
      </c>
      <c r="AU58">
        <v>0.1453716893</v>
      </c>
      <c r="AV58">
        <v>0.1409946615</v>
      </c>
      <c r="AW58">
        <v>0.0646271988</v>
      </c>
      <c r="AX58">
        <v>0.0667473346</v>
      </c>
      <c r="AY58">
        <v>0.0088131734</v>
      </c>
      <c r="AZ58">
        <v>0.0289092756</v>
      </c>
      <c r="BB58">
        <f t="shared" si="26"/>
        <v>7.54226121</v>
      </c>
      <c r="BC58">
        <f t="shared" si="31"/>
        <v>14.54226121</v>
      </c>
      <c r="BD58">
        <f t="shared" si="64"/>
        <v>14.58426611</v>
      </c>
      <c r="BE58">
        <f t="shared" si="52"/>
        <v>14.27338462</v>
      </c>
      <c r="BF58">
        <f t="shared" si="53"/>
        <v>6.49337116</v>
      </c>
      <c r="BG58">
        <f t="shared" si="54"/>
        <v>6.86909477</v>
      </c>
      <c r="BH58">
        <f t="shared" si="55"/>
        <v>0.85340173</v>
      </c>
      <c r="BI58">
        <f t="shared" si="56"/>
        <v>2.70949945</v>
      </c>
      <c r="BK58">
        <f t="shared" si="65"/>
        <v>8.24545482010242e-6</v>
      </c>
      <c r="BL58">
        <f t="shared" si="66"/>
        <v>0.0181877617412394</v>
      </c>
      <c r="BM58">
        <f t="shared" si="67"/>
        <v>0.0126707081267776</v>
      </c>
      <c r="BN58">
        <f t="shared" si="68"/>
        <v>0.0431995357112007</v>
      </c>
      <c r="BO58">
        <f t="shared" si="69"/>
        <v>0.00221103453424631</v>
      </c>
      <c r="BP58">
        <f t="shared" si="70"/>
        <v>0.029755549654121</v>
      </c>
      <c r="BQ58">
        <f t="shared" si="71"/>
        <v>0.00176441162401002</v>
      </c>
      <c r="BR58">
        <f t="shared" si="72"/>
        <v>0.0318659843294103</v>
      </c>
      <c r="BS58">
        <f t="shared" si="73"/>
        <v>2.67579632960945e-5</v>
      </c>
      <c r="BT58">
        <f t="shared" si="74"/>
        <v>0.0399968360625682</v>
      </c>
      <c r="BU58">
        <f t="shared" si="75"/>
        <v>0.00183315667891363</v>
      </c>
      <c r="BV58">
        <f t="shared" si="76"/>
        <v>0.03054818822416</v>
      </c>
      <c r="BW58">
        <f t="shared" si="77"/>
        <v>0.00221814436395238</v>
      </c>
      <c r="BX58">
        <f t="shared" si="78"/>
        <v>0.0302476342071398</v>
      </c>
      <c r="BY58">
        <f t="shared" si="79"/>
        <v>0.000939500965638444</v>
      </c>
      <c r="BZ58">
        <f t="shared" si="80"/>
        <v>0.0377763188249163</v>
      </c>
      <c r="CA58">
        <f t="shared" si="81"/>
        <v>0.00151277116202087</v>
      </c>
      <c r="CB58">
        <f t="shared" si="82"/>
        <v>0.032916159098172</v>
      </c>
      <c r="CD58">
        <f t="shared" si="27"/>
        <v>28.80013377</v>
      </c>
      <c r="CF58" s="7">
        <f>CD58-'BED Sadj'!AF59</f>
        <v>14.90013377</v>
      </c>
    </row>
    <row r="59" spans="1:84">
      <c r="A59">
        <v>20042</v>
      </c>
      <c r="B59">
        <f t="shared" si="24"/>
        <v>2004</v>
      </c>
      <c r="C59" t="s">
        <v>129</v>
      </c>
      <c r="D59">
        <f t="shared" si="60"/>
        <v>14.90533552</v>
      </c>
      <c r="E59">
        <f t="shared" si="61"/>
        <v>14.37255844</v>
      </c>
      <c r="F59">
        <f t="shared" si="62"/>
        <v>6.66360098</v>
      </c>
      <c r="G59">
        <f t="shared" si="63"/>
        <v>6.78926936</v>
      </c>
      <c r="H59">
        <v>0.976454912</v>
      </c>
      <c r="I59">
        <f t="shared" si="33"/>
        <v>2.76358992</v>
      </c>
      <c r="J59">
        <f t="shared" si="34"/>
        <v>14.61300022</v>
      </c>
      <c r="K59">
        <f t="shared" si="35"/>
        <v>14.10063652</v>
      </c>
      <c r="L59">
        <f t="shared" si="36"/>
        <v>6.58958498</v>
      </c>
      <c r="M59">
        <f t="shared" si="37"/>
        <v>6.6402836</v>
      </c>
      <c r="N59">
        <f t="shared" si="38"/>
        <v>0.86871845</v>
      </c>
      <c r="O59">
        <f t="shared" si="39"/>
        <v>2.89039252</v>
      </c>
      <c r="P59">
        <f t="shared" si="40"/>
        <v>14.87574728</v>
      </c>
      <c r="Q59">
        <f t="shared" si="41"/>
        <v>14.37154677</v>
      </c>
      <c r="R59">
        <f t="shared" si="42"/>
        <v>6.864693</v>
      </c>
      <c r="S59">
        <f t="shared" si="43"/>
        <v>6.62675362</v>
      </c>
      <c r="T59">
        <f t="shared" si="44"/>
        <v>0.8787951</v>
      </c>
      <c r="U59">
        <f t="shared" si="45"/>
        <v>3.08342635</v>
      </c>
      <c r="V59">
        <f t="shared" si="46"/>
        <v>14.89049765</v>
      </c>
      <c r="W59">
        <f t="shared" si="47"/>
        <v>14.37254788</v>
      </c>
      <c r="X59">
        <f t="shared" si="48"/>
        <v>6.88931595</v>
      </c>
      <c r="Y59">
        <f t="shared" si="49"/>
        <v>6.60619701</v>
      </c>
      <c r="Z59">
        <f t="shared" si="50"/>
        <v>0.88367237</v>
      </c>
      <c r="AA59">
        <f t="shared" si="51"/>
        <v>3.08554923</v>
      </c>
      <c r="AC59">
        <v>0.1490533552</v>
      </c>
      <c r="AD59">
        <v>0.1437255844</v>
      </c>
      <c r="AE59">
        <v>0.0666360098</v>
      </c>
      <c r="AF59">
        <v>0.0678926936</v>
      </c>
      <c r="AG59">
        <v>0.0094450349</v>
      </c>
      <c r="AH59">
        <v>0.0276358992</v>
      </c>
      <c r="AI59">
        <v>0.1461300022</v>
      </c>
      <c r="AJ59">
        <v>0.1410063652</v>
      </c>
      <c r="AK59">
        <v>0.0658958498</v>
      </c>
      <c r="AL59">
        <v>0.066402836</v>
      </c>
      <c r="AM59">
        <v>0.0086871845</v>
      </c>
      <c r="AN59">
        <v>0.0289039252</v>
      </c>
      <c r="AO59">
        <v>0.1487574728</v>
      </c>
      <c r="AP59">
        <v>0.1437154677</v>
      </c>
      <c r="AQ59">
        <v>0.06864693</v>
      </c>
      <c r="AR59">
        <v>0.0662675362</v>
      </c>
      <c r="AS59">
        <v>0.008787951</v>
      </c>
      <c r="AT59">
        <v>0.0308342635</v>
      </c>
      <c r="AU59">
        <v>0.1489049765</v>
      </c>
      <c r="AV59">
        <v>0.1437254788</v>
      </c>
      <c r="AW59">
        <v>0.0688931595</v>
      </c>
      <c r="AX59">
        <v>0.0660619701</v>
      </c>
      <c r="AY59">
        <v>0.0088367237</v>
      </c>
      <c r="AZ59">
        <v>0.0308554923</v>
      </c>
      <c r="BB59">
        <f t="shared" si="26"/>
        <v>7.87574728</v>
      </c>
      <c r="BC59">
        <f t="shared" si="31"/>
        <v>14.87574728</v>
      </c>
      <c r="BD59">
        <f t="shared" si="64"/>
        <v>14.90533552</v>
      </c>
      <c r="BE59">
        <f t="shared" si="52"/>
        <v>14.37255844</v>
      </c>
      <c r="BF59">
        <f t="shared" si="53"/>
        <v>6.66360098</v>
      </c>
      <c r="BG59">
        <f t="shared" si="54"/>
        <v>6.78926936</v>
      </c>
      <c r="BH59">
        <f t="shared" si="55"/>
        <v>0.94450349</v>
      </c>
      <c r="BI59">
        <f t="shared" si="56"/>
        <v>2.76358992</v>
      </c>
      <c r="BK59">
        <f t="shared" si="65"/>
        <v>0.0854599276260897</v>
      </c>
      <c r="BL59">
        <f t="shared" si="66"/>
        <v>0.0739415305764847</v>
      </c>
      <c r="BM59">
        <f t="shared" si="67"/>
        <v>0.00547836825600004</v>
      </c>
      <c r="BN59">
        <f t="shared" si="68"/>
        <v>0.0221967566827772</v>
      </c>
      <c r="BO59">
        <f t="shared" si="69"/>
        <v>0.0116071452442774</v>
      </c>
      <c r="BP59">
        <f t="shared" si="70"/>
        <v>0.0160788993667599</v>
      </c>
      <c r="BQ59">
        <f t="shared" si="71"/>
        <v>0.000875463946297537</v>
      </c>
      <c r="BR59">
        <f t="shared" si="72"/>
        <v>1.02347618890094e-6</v>
      </c>
      <c r="BS59">
        <f t="shared" si="73"/>
        <v>0.0404380005076797</v>
      </c>
      <c r="BT59">
        <f t="shared" si="74"/>
        <v>0.0264113657477473</v>
      </c>
      <c r="BU59">
        <f t="shared" si="75"/>
        <v>0.00953743887987531</v>
      </c>
      <c r="BV59">
        <f t="shared" si="76"/>
        <v>0.102295341955145</v>
      </c>
      <c r="BW59">
        <f t="shared" si="77"/>
        <v>0.000220162386136875</v>
      </c>
      <c r="BX59">
        <f t="shared" si="78"/>
        <v>1.11513599957642e-10</v>
      </c>
      <c r="BY59">
        <f t="shared" si="79"/>
        <v>0.0509472476821002</v>
      </c>
      <c r="BZ59">
        <f t="shared" si="80"/>
        <v>0.0335154853345221</v>
      </c>
      <c r="CA59">
        <f t="shared" si="81"/>
        <v>0.00860860009998175</v>
      </c>
      <c r="CB59">
        <f t="shared" si="82"/>
        <v>0.103657797295676</v>
      </c>
      <c r="CD59">
        <f t="shared" si="27"/>
        <v>29.30270935</v>
      </c>
      <c r="CF59" s="7">
        <f>CD59-'BED Sadj'!AF60</f>
        <v>15.50270935</v>
      </c>
    </row>
    <row r="60" spans="1:84">
      <c r="A60">
        <v>20043</v>
      </c>
      <c r="B60">
        <f t="shared" si="24"/>
        <v>2004</v>
      </c>
      <c r="C60" t="s">
        <v>130</v>
      </c>
      <c r="D60">
        <f t="shared" si="60"/>
        <v>14.84687269</v>
      </c>
      <c r="E60">
        <f t="shared" si="61"/>
        <v>14.35768127</v>
      </c>
      <c r="F60">
        <f t="shared" si="62"/>
        <v>6.74838847</v>
      </c>
      <c r="G60">
        <f t="shared" si="63"/>
        <v>6.712394</v>
      </c>
      <c r="H60">
        <v>0.97641902</v>
      </c>
      <c r="I60">
        <f t="shared" si="33"/>
        <v>3.01499807</v>
      </c>
      <c r="J60">
        <f t="shared" si="34"/>
        <v>14.60186581</v>
      </c>
      <c r="K60">
        <f t="shared" si="35"/>
        <v>14.20562979</v>
      </c>
      <c r="L60">
        <f t="shared" si="36"/>
        <v>6.61058919</v>
      </c>
      <c r="M60">
        <f t="shared" si="37"/>
        <v>6.72064155</v>
      </c>
      <c r="N60">
        <f t="shared" si="38"/>
        <v>0.87675331</v>
      </c>
      <c r="O60">
        <f t="shared" si="39"/>
        <v>2.89859648</v>
      </c>
      <c r="P60">
        <f t="shared" si="40"/>
        <v>14.88937046</v>
      </c>
      <c r="Q60">
        <f t="shared" si="41"/>
        <v>14.53010758</v>
      </c>
      <c r="R60">
        <f t="shared" si="42"/>
        <v>7.01635941</v>
      </c>
      <c r="S60">
        <f t="shared" si="43"/>
        <v>6.64095304</v>
      </c>
      <c r="T60">
        <f t="shared" si="44"/>
        <v>0.89637061</v>
      </c>
      <c r="U60">
        <f t="shared" si="45"/>
        <v>3.10221304</v>
      </c>
      <c r="V60">
        <f t="shared" si="46"/>
        <v>14.91014365</v>
      </c>
      <c r="W60">
        <f t="shared" si="47"/>
        <v>14.55195958</v>
      </c>
      <c r="X60">
        <f t="shared" si="48"/>
        <v>7.06115638</v>
      </c>
      <c r="Y60">
        <f t="shared" si="49"/>
        <v>6.619731</v>
      </c>
      <c r="Z60">
        <f t="shared" si="50"/>
        <v>0.90353386</v>
      </c>
      <c r="AA60">
        <f t="shared" si="51"/>
        <v>3.11305834</v>
      </c>
      <c r="AC60">
        <v>0.1484687269</v>
      </c>
      <c r="AD60">
        <v>0.1435768127</v>
      </c>
      <c r="AE60">
        <v>0.0674838847</v>
      </c>
      <c r="AF60">
        <v>0.06712394</v>
      </c>
      <c r="AG60">
        <v>0.0091382453</v>
      </c>
      <c r="AH60">
        <v>0.0301499807</v>
      </c>
      <c r="AI60">
        <v>0.1460186581</v>
      </c>
      <c r="AJ60">
        <v>0.1420562979</v>
      </c>
      <c r="AK60">
        <v>0.0661058919</v>
      </c>
      <c r="AL60">
        <v>0.0672064155</v>
      </c>
      <c r="AM60">
        <v>0.0087675331</v>
      </c>
      <c r="AN60">
        <v>0.0289859648</v>
      </c>
      <c r="AO60">
        <v>0.1488937046</v>
      </c>
      <c r="AP60">
        <v>0.1453010758</v>
      </c>
      <c r="AQ60">
        <v>0.0701635941</v>
      </c>
      <c r="AR60">
        <v>0.0664095304</v>
      </c>
      <c r="AS60">
        <v>0.0089637061</v>
      </c>
      <c r="AT60">
        <v>0.0310221304</v>
      </c>
      <c r="AU60">
        <v>0.1491014365</v>
      </c>
      <c r="AV60">
        <v>0.1455195958</v>
      </c>
      <c r="AW60">
        <v>0.0706115638</v>
      </c>
      <c r="AX60">
        <v>0.06619731</v>
      </c>
      <c r="AY60">
        <v>0.0090353386</v>
      </c>
      <c r="AZ60">
        <v>0.0311305834</v>
      </c>
      <c r="BB60">
        <f t="shared" si="26"/>
        <v>7.88937046</v>
      </c>
      <c r="BC60">
        <f t="shared" si="31"/>
        <v>14.88937046</v>
      </c>
      <c r="BD60">
        <f t="shared" si="64"/>
        <v>14.84687269</v>
      </c>
      <c r="BE60">
        <f t="shared" si="52"/>
        <v>14.35768127</v>
      </c>
      <c r="BF60">
        <f t="shared" si="53"/>
        <v>6.74838847</v>
      </c>
      <c r="BG60">
        <f t="shared" si="54"/>
        <v>6.712394</v>
      </c>
      <c r="BH60">
        <f t="shared" si="55"/>
        <v>0.91382453</v>
      </c>
      <c r="BI60">
        <f t="shared" si="56"/>
        <v>3.01499807</v>
      </c>
      <c r="BK60">
        <f t="shared" si="65"/>
        <v>0.0600283712473335</v>
      </c>
      <c r="BL60">
        <f t="shared" si="66"/>
        <v>0.0231196525701906</v>
      </c>
      <c r="BM60">
        <f t="shared" si="67"/>
        <v>0.0189886415685182</v>
      </c>
      <c r="BN60">
        <f t="shared" si="68"/>
        <v>6.80220810025017e-5</v>
      </c>
      <c r="BO60">
        <f t="shared" si="69"/>
        <v>0.0099332537498041</v>
      </c>
      <c r="BP60">
        <f t="shared" si="70"/>
        <v>0.013549330154528</v>
      </c>
      <c r="BQ60">
        <f t="shared" si="71"/>
        <v>0.00180606045497311</v>
      </c>
      <c r="BR60">
        <f t="shared" si="72"/>
        <v>0.0297308323802163</v>
      </c>
      <c r="BS60">
        <f t="shared" si="73"/>
        <v>0.0718084246844839</v>
      </c>
      <c r="BT60">
        <f t="shared" si="74"/>
        <v>0.00510381076572165</v>
      </c>
      <c r="BU60">
        <f t="shared" si="75"/>
        <v>0.00640774794352811</v>
      </c>
      <c r="BV60">
        <f t="shared" si="76"/>
        <v>0.00760645099210094</v>
      </c>
      <c r="BW60">
        <f t="shared" si="77"/>
        <v>0.00400321437932167</v>
      </c>
      <c r="BX60">
        <f t="shared" si="78"/>
        <v>0.0377440617364566</v>
      </c>
      <c r="BY60">
        <f t="shared" si="79"/>
        <v>0.097823765525768</v>
      </c>
      <c r="BZ60">
        <f t="shared" si="80"/>
        <v>0.00858643156900015</v>
      </c>
      <c r="CA60">
        <f t="shared" si="81"/>
        <v>0.0053122465482256</v>
      </c>
      <c r="CB60">
        <f t="shared" si="82"/>
        <v>0.00961581655247289</v>
      </c>
      <c r="CD60">
        <f t="shared" si="27"/>
        <v>29.22147969</v>
      </c>
      <c r="CF60" s="7">
        <f>CD60-'BED Sadj'!AF61</f>
        <v>15.32147969</v>
      </c>
    </row>
    <row r="61" spans="1:84">
      <c r="A61">
        <v>20044</v>
      </c>
      <c r="B61">
        <f t="shared" si="24"/>
        <v>2004</v>
      </c>
      <c r="C61" t="s">
        <v>131</v>
      </c>
      <c r="D61">
        <f t="shared" si="60"/>
        <v>15.2963855</v>
      </c>
      <c r="E61">
        <f t="shared" si="61"/>
        <v>14.5611281</v>
      </c>
      <c r="F61">
        <f t="shared" si="62"/>
        <v>7.02168011</v>
      </c>
      <c r="G61">
        <f t="shared" si="63"/>
        <v>6.7155811</v>
      </c>
      <c r="H61">
        <v>0.974180703</v>
      </c>
      <c r="I61">
        <f t="shared" si="33"/>
        <v>3.03464404</v>
      </c>
      <c r="J61">
        <f t="shared" si="34"/>
        <v>14.61113252</v>
      </c>
      <c r="K61">
        <f t="shared" si="35"/>
        <v>13.98899528</v>
      </c>
      <c r="L61">
        <f t="shared" si="36"/>
        <v>6.56702307</v>
      </c>
      <c r="M61">
        <f t="shared" si="37"/>
        <v>6.55569818</v>
      </c>
      <c r="N61">
        <f t="shared" si="38"/>
        <v>0.8646224</v>
      </c>
      <c r="O61">
        <f t="shared" si="39"/>
        <v>2.89752557</v>
      </c>
      <c r="P61">
        <f t="shared" si="40"/>
        <v>15.01587593</v>
      </c>
      <c r="Q61">
        <f t="shared" si="41"/>
        <v>14.37277714</v>
      </c>
      <c r="R61">
        <f t="shared" si="42"/>
        <v>6.99862926</v>
      </c>
      <c r="S61">
        <f t="shared" si="43"/>
        <v>6.48022351</v>
      </c>
      <c r="T61">
        <f t="shared" si="44"/>
        <v>0.8905184</v>
      </c>
      <c r="U61">
        <f t="shared" si="45"/>
        <v>3.13702538</v>
      </c>
      <c r="V61">
        <f t="shared" si="46"/>
        <v>15.04575125</v>
      </c>
      <c r="W61">
        <f t="shared" si="47"/>
        <v>14.40667153</v>
      </c>
      <c r="X61">
        <f t="shared" si="48"/>
        <v>7.05350042</v>
      </c>
      <c r="Y61">
        <f t="shared" si="49"/>
        <v>6.45150007</v>
      </c>
      <c r="Z61">
        <f t="shared" si="50"/>
        <v>0.90054378</v>
      </c>
      <c r="AA61">
        <f t="shared" si="51"/>
        <v>3.14849597</v>
      </c>
      <c r="AC61">
        <v>0.152963855</v>
      </c>
      <c r="AD61">
        <v>0.145611281</v>
      </c>
      <c r="AE61">
        <v>0.0702168011</v>
      </c>
      <c r="AF61">
        <v>0.067155811</v>
      </c>
      <c r="AG61">
        <v>0.0083101775</v>
      </c>
      <c r="AH61">
        <v>0.0303464404</v>
      </c>
      <c r="AI61">
        <v>0.1461113252</v>
      </c>
      <c r="AJ61">
        <v>0.1398899528</v>
      </c>
      <c r="AK61">
        <v>0.0656702307</v>
      </c>
      <c r="AL61">
        <v>0.0655569818</v>
      </c>
      <c r="AM61">
        <v>0.008646224</v>
      </c>
      <c r="AN61">
        <v>0.0289752557</v>
      </c>
      <c r="AO61">
        <v>0.1501587593</v>
      </c>
      <c r="AP61">
        <v>0.1437277714</v>
      </c>
      <c r="AQ61">
        <v>0.0699862926</v>
      </c>
      <c r="AR61">
        <v>0.0648022351</v>
      </c>
      <c r="AS61">
        <v>0.008905184</v>
      </c>
      <c r="AT61">
        <v>0.0313702538</v>
      </c>
      <c r="AU61">
        <v>0.1504575125</v>
      </c>
      <c r="AV61">
        <v>0.1440667153</v>
      </c>
      <c r="AW61">
        <v>0.0705350042</v>
      </c>
      <c r="AX61">
        <v>0.0645150007</v>
      </c>
      <c r="AY61">
        <v>0.0090054378</v>
      </c>
      <c r="AZ61">
        <v>0.0314849597</v>
      </c>
      <c r="BB61">
        <f t="shared" si="26"/>
        <v>8.01587593</v>
      </c>
      <c r="BC61">
        <f t="shared" si="31"/>
        <v>15.01587593</v>
      </c>
      <c r="BD61">
        <f t="shared" si="64"/>
        <v>15.2963855</v>
      </c>
      <c r="BE61">
        <f t="shared" si="52"/>
        <v>14.5611281</v>
      </c>
      <c r="BF61">
        <f t="shared" si="53"/>
        <v>7.02168011</v>
      </c>
      <c r="BG61">
        <f t="shared" si="54"/>
        <v>6.7155811</v>
      </c>
      <c r="BH61">
        <f t="shared" si="55"/>
        <v>0.83101775</v>
      </c>
      <c r="BI61">
        <f t="shared" si="56"/>
        <v>3.03464404</v>
      </c>
      <c r="BK61">
        <f t="shared" si="65"/>
        <v>0.469571646598882</v>
      </c>
      <c r="BL61">
        <f t="shared" si="66"/>
        <v>0.327335963721155</v>
      </c>
      <c r="BM61">
        <f t="shared" si="67"/>
        <v>0.206713024021562</v>
      </c>
      <c r="BN61">
        <f t="shared" si="68"/>
        <v>0.0255625481077265</v>
      </c>
      <c r="BO61">
        <f t="shared" si="69"/>
        <v>0.0120030217562398</v>
      </c>
      <c r="BP61">
        <f t="shared" si="70"/>
        <v>0.0188014748151409</v>
      </c>
      <c r="BQ61">
        <f t="shared" si="71"/>
        <v>0.0786856188615856</v>
      </c>
      <c r="BR61">
        <f t="shared" si="72"/>
        <v>0.035476084132922</v>
      </c>
      <c r="BS61">
        <f t="shared" si="73"/>
        <v>0.000531341685722529</v>
      </c>
      <c r="BT61">
        <f t="shared" si="74"/>
        <v>0.0553931951706083</v>
      </c>
      <c r="BU61">
        <f t="shared" si="75"/>
        <v>0.00699938094326379</v>
      </c>
      <c r="BV61">
        <f t="shared" si="76"/>
        <v>0.0104819387801956</v>
      </c>
      <c r="BW61">
        <f t="shared" si="77"/>
        <v>0.062817527273063</v>
      </c>
      <c r="BX61">
        <f t="shared" si="78"/>
        <v>0.0238568320161651</v>
      </c>
      <c r="BY61">
        <f t="shared" si="79"/>
        <v>0.00101253212849608</v>
      </c>
      <c r="BZ61">
        <f t="shared" si="80"/>
        <v>0.0697387904058603</v>
      </c>
      <c r="CA61">
        <f t="shared" si="81"/>
        <v>0.00542239642890792</v>
      </c>
      <c r="CB61">
        <f t="shared" si="82"/>
        <v>0.012962261964725</v>
      </c>
      <c r="CD61">
        <f t="shared" si="27"/>
        <v>29.86466446</v>
      </c>
      <c r="CF61" s="7">
        <f>CD61-'BED Sadj'!AF62</f>
        <v>16.16466446</v>
      </c>
    </row>
    <row r="62" spans="1:84">
      <c r="A62">
        <v>20051</v>
      </c>
      <c r="B62">
        <f t="shared" si="24"/>
        <v>2005</v>
      </c>
      <c r="C62" t="s">
        <v>132</v>
      </c>
      <c r="D62">
        <f t="shared" si="60"/>
        <v>15.39635031</v>
      </c>
      <c r="E62">
        <f t="shared" si="61"/>
        <v>14.94543363</v>
      </c>
      <c r="F62">
        <f t="shared" si="62"/>
        <v>7.1954914</v>
      </c>
      <c r="G62">
        <f t="shared" si="63"/>
        <v>7.01889286</v>
      </c>
      <c r="H62">
        <v>0.850251448</v>
      </c>
      <c r="I62">
        <f t="shared" si="33"/>
        <v>3.13168211</v>
      </c>
      <c r="J62">
        <f t="shared" si="34"/>
        <v>14.41038735</v>
      </c>
      <c r="K62">
        <f t="shared" si="35"/>
        <v>14.0325131</v>
      </c>
      <c r="L62">
        <f t="shared" si="36"/>
        <v>6.56591108</v>
      </c>
      <c r="M62">
        <f t="shared" si="37"/>
        <v>6.59987519</v>
      </c>
      <c r="N62">
        <f t="shared" si="38"/>
        <v>0.8670885</v>
      </c>
      <c r="O62">
        <f t="shared" si="39"/>
        <v>2.88344054</v>
      </c>
      <c r="P62">
        <f t="shared" si="40"/>
        <v>14.82045127</v>
      </c>
      <c r="Q62">
        <f t="shared" si="41"/>
        <v>14.36734005</v>
      </c>
      <c r="R62">
        <f t="shared" si="42"/>
        <v>6.96258279</v>
      </c>
      <c r="S62">
        <f t="shared" si="43"/>
        <v>6.52513133</v>
      </c>
      <c r="T62">
        <f t="shared" si="44"/>
        <v>0.89074261</v>
      </c>
      <c r="U62">
        <f t="shared" si="45"/>
        <v>3.09705495</v>
      </c>
      <c r="V62">
        <f t="shared" si="46"/>
        <v>14.8555278</v>
      </c>
      <c r="W62">
        <f t="shared" si="47"/>
        <v>14.40360017</v>
      </c>
      <c r="X62">
        <f t="shared" si="48"/>
        <v>7.02831373</v>
      </c>
      <c r="Y62">
        <f t="shared" si="49"/>
        <v>6.47691032</v>
      </c>
      <c r="Z62">
        <f t="shared" si="50"/>
        <v>0.89932497</v>
      </c>
      <c r="AA62">
        <f t="shared" si="51"/>
        <v>3.1084586</v>
      </c>
      <c r="AC62">
        <v>0.1539635031</v>
      </c>
      <c r="AD62">
        <v>0.1494543363</v>
      </c>
      <c r="AE62">
        <v>0.071954914</v>
      </c>
      <c r="AF62">
        <v>0.0701889286</v>
      </c>
      <c r="AG62">
        <v>0.0073939133</v>
      </c>
      <c r="AH62">
        <v>0.0313168211</v>
      </c>
      <c r="AI62">
        <v>0.1441038735</v>
      </c>
      <c r="AJ62">
        <v>0.140325131</v>
      </c>
      <c r="AK62">
        <v>0.0656591108</v>
      </c>
      <c r="AL62">
        <v>0.0659987519</v>
      </c>
      <c r="AM62">
        <v>0.008670885</v>
      </c>
      <c r="AN62">
        <v>0.0288344054</v>
      </c>
      <c r="AO62">
        <v>0.1482045127</v>
      </c>
      <c r="AP62">
        <v>0.1436734005</v>
      </c>
      <c r="AQ62">
        <v>0.0696258279</v>
      </c>
      <c r="AR62">
        <v>0.0652513133</v>
      </c>
      <c r="AS62">
        <v>0.0089074261</v>
      </c>
      <c r="AT62">
        <v>0.0309705495</v>
      </c>
      <c r="AU62">
        <v>0.148555278</v>
      </c>
      <c r="AV62">
        <v>0.1440360017</v>
      </c>
      <c r="AW62">
        <v>0.0702831373</v>
      </c>
      <c r="AX62">
        <v>0.0647691032</v>
      </c>
      <c r="AY62">
        <v>0.0089932497</v>
      </c>
      <c r="AZ62">
        <v>0.031084586</v>
      </c>
      <c r="BB62">
        <f t="shared" si="26"/>
        <v>7.82045127</v>
      </c>
      <c r="BC62">
        <f t="shared" si="31"/>
        <v>14.82045127</v>
      </c>
      <c r="BD62">
        <f t="shared" si="64"/>
        <v>15.39635031</v>
      </c>
      <c r="BE62">
        <f t="shared" si="52"/>
        <v>14.94543363</v>
      </c>
      <c r="BF62">
        <f t="shared" si="53"/>
        <v>7.1954914</v>
      </c>
      <c r="BG62">
        <f t="shared" si="54"/>
        <v>7.01889286</v>
      </c>
      <c r="BH62">
        <f t="shared" si="55"/>
        <v>0.73939133</v>
      </c>
      <c r="BI62">
        <f t="shared" si="56"/>
        <v>3.13168211</v>
      </c>
      <c r="BK62">
        <f t="shared" si="65"/>
        <v>0.972122958491962</v>
      </c>
      <c r="BL62">
        <f t="shared" si="66"/>
        <v>0.833423894095479</v>
      </c>
      <c r="BM62">
        <f t="shared" si="67"/>
        <v>0.396371379331302</v>
      </c>
      <c r="BN62">
        <f t="shared" si="68"/>
        <v>0.175575807772229</v>
      </c>
      <c r="BO62">
        <f t="shared" si="69"/>
        <v>0.000283486320050707</v>
      </c>
      <c r="BP62">
        <f t="shared" si="70"/>
        <v>0.061623877076065</v>
      </c>
      <c r="BQ62">
        <f t="shared" si="71"/>
        <v>0.331659704272921</v>
      </c>
      <c r="BR62">
        <f t="shared" si="72"/>
        <v>0.334192187237215</v>
      </c>
      <c r="BS62">
        <f t="shared" si="73"/>
        <v>0.0542464206121317</v>
      </c>
      <c r="BT62">
        <f t="shared" si="74"/>
        <v>0.24380044850794</v>
      </c>
      <c r="BU62">
        <f t="shared" si="75"/>
        <v>0.00163953420011025</v>
      </c>
      <c r="BV62">
        <f t="shared" si="76"/>
        <v>0.00119904020966562</v>
      </c>
      <c r="BW62">
        <f t="shared" si="77"/>
        <v>0.2924889873227</v>
      </c>
      <c r="BX62">
        <f t="shared" si="78"/>
        <v>0.293583498375569</v>
      </c>
      <c r="BY62">
        <f t="shared" si="79"/>
        <v>0.0279483733466286</v>
      </c>
      <c r="BZ62">
        <f t="shared" si="80"/>
        <v>0.293745073664852</v>
      </c>
      <c r="CA62">
        <f t="shared" si="81"/>
        <v>0.00240821056148451</v>
      </c>
      <c r="CB62">
        <f t="shared" si="82"/>
        <v>0.00053933141672011</v>
      </c>
      <c r="CD62">
        <f t="shared" si="27"/>
        <v>30.3501259</v>
      </c>
      <c r="CF62" s="7">
        <f>CD62-'BED Sadj'!AF63</f>
        <v>16.7501259</v>
      </c>
    </row>
    <row r="63" spans="1:84">
      <c r="A63">
        <v>20052</v>
      </c>
      <c r="B63">
        <f t="shared" si="24"/>
        <v>2005</v>
      </c>
      <c r="C63" t="s">
        <v>133</v>
      </c>
      <c r="D63">
        <f t="shared" si="60"/>
        <v>15.13712881</v>
      </c>
      <c r="E63">
        <f t="shared" si="61"/>
        <v>14.61436737</v>
      </c>
      <c r="F63">
        <f t="shared" si="62"/>
        <v>7.2028401</v>
      </c>
      <c r="G63">
        <f t="shared" si="63"/>
        <v>6.65151778</v>
      </c>
      <c r="H63">
        <v>0.852561549</v>
      </c>
      <c r="I63">
        <f t="shared" si="33"/>
        <v>3.17461779</v>
      </c>
      <c r="J63">
        <f t="shared" si="34"/>
        <v>14.50158452</v>
      </c>
      <c r="K63">
        <f t="shared" si="35"/>
        <v>14.01044194</v>
      </c>
      <c r="L63">
        <f t="shared" si="36"/>
        <v>6.58447716</v>
      </c>
      <c r="M63">
        <f t="shared" si="37"/>
        <v>6.55786226</v>
      </c>
      <c r="N63">
        <f t="shared" si="38"/>
        <v>0.86592842</v>
      </c>
      <c r="O63">
        <f t="shared" si="39"/>
        <v>2.888772</v>
      </c>
      <c r="P63">
        <f t="shared" si="40"/>
        <v>14.89191719</v>
      </c>
      <c r="Q63">
        <f t="shared" si="41"/>
        <v>14.44135668</v>
      </c>
      <c r="R63">
        <f t="shared" si="42"/>
        <v>7.01200619</v>
      </c>
      <c r="S63">
        <f t="shared" si="43"/>
        <v>6.52505211</v>
      </c>
      <c r="T63">
        <f t="shared" si="44"/>
        <v>0.8830206</v>
      </c>
      <c r="U63">
        <f t="shared" si="45"/>
        <v>3.16418897</v>
      </c>
      <c r="V63">
        <f t="shared" si="46"/>
        <v>14.91786114</v>
      </c>
      <c r="W63">
        <f t="shared" si="47"/>
        <v>14.45427613</v>
      </c>
      <c r="X63">
        <f t="shared" si="48"/>
        <v>7.05272587</v>
      </c>
      <c r="Y63">
        <f t="shared" si="49"/>
        <v>6.49243046</v>
      </c>
      <c r="Z63">
        <f t="shared" si="50"/>
        <v>0.88957701</v>
      </c>
      <c r="AA63">
        <f t="shared" si="51"/>
        <v>3.17183689</v>
      </c>
      <c r="AC63">
        <v>0.1513712881</v>
      </c>
      <c r="AD63">
        <v>0.1461436737</v>
      </c>
      <c r="AE63">
        <v>0.072028401</v>
      </c>
      <c r="AF63">
        <v>0.0665151778</v>
      </c>
      <c r="AG63">
        <v>0.0076795613</v>
      </c>
      <c r="AH63">
        <v>0.0317461779</v>
      </c>
      <c r="AI63">
        <v>0.1450158452</v>
      </c>
      <c r="AJ63">
        <v>0.1401044194</v>
      </c>
      <c r="AK63">
        <v>0.0658447716</v>
      </c>
      <c r="AL63">
        <v>0.0655786226</v>
      </c>
      <c r="AM63">
        <v>0.0086592842</v>
      </c>
      <c r="AN63">
        <v>0.02888772</v>
      </c>
      <c r="AO63">
        <v>0.1489191719</v>
      </c>
      <c r="AP63">
        <v>0.1444135668</v>
      </c>
      <c r="AQ63">
        <v>0.0701200619</v>
      </c>
      <c r="AR63">
        <v>0.0652505211</v>
      </c>
      <c r="AS63">
        <v>0.008830206</v>
      </c>
      <c r="AT63">
        <v>0.0316418897</v>
      </c>
      <c r="AU63">
        <v>0.1491786114</v>
      </c>
      <c r="AV63">
        <v>0.1445427613</v>
      </c>
      <c r="AW63">
        <v>0.0705272587</v>
      </c>
      <c r="AX63">
        <v>0.0649243046</v>
      </c>
      <c r="AY63">
        <v>0.0088957701</v>
      </c>
      <c r="AZ63">
        <v>0.0317183689</v>
      </c>
      <c r="BB63">
        <f t="shared" si="26"/>
        <v>7.89191719</v>
      </c>
      <c r="BC63">
        <f t="shared" si="31"/>
        <v>14.89191719</v>
      </c>
      <c r="BD63">
        <f t="shared" si="64"/>
        <v>15.13712881</v>
      </c>
      <c r="BE63">
        <f t="shared" si="52"/>
        <v>14.61436737</v>
      </c>
      <c r="BF63">
        <f t="shared" si="53"/>
        <v>7.2028401</v>
      </c>
      <c r="BG63">
        <f t="shared" si="54"/>
        <v>6.65151778</v>
      </c>
      <c r="BH63">
        <f t="shared" si="55"/>
        <v>0.76795613</v>
      </c>
      <c r="BI63">
        <f t="shared" si="56"/>
        <v>3.17461779</v>
      </c>
      <c r="BK63">
        <f t="shared" si="65"/>
        <v>0.403916544551605</v>
      </c>
      <c r="BL63">
        <f t="shared" si="66"/>
        <v>0.364725925000683</v>
      </c>
      <c r="BM63">
        <f t="shared" si="67"/>
        <v>0.382372725565443</v>
      </c>
      <c r="BN63">
        <f t="shared" si="68"/>
        <v>0.00877135642647065</v>
      </c>
      <c r="BO63">
        <f t="shared" si="69"/>
        <v>0.000178673240330644</v>
      </c>
      <c r="BP63">
        <f t="shared" si="70"/>
        <v>0.081707815660724</v>
      </c>
      <c r="BQ63">
        <f t="shared" si="71"/>
        <v>0.060128738583024</v>
      </c>
      <c r="BR63">
        <f t="shared" si="72"/>
        <v>0.0299326988542761</v>
      </c>
      <c r="BS63">
        <f t="shared" si="73"/>
        <v>0.0364175812058882</v>
      </c>
      <c r="BT63">
        <f t="shared" si="74"/>
        <v>0.0159935656885491</v>
      </c>
      <c r="BU63">
        <f t="shared" si="75"/>
        <v>0.000927753787820609</v>
      </c>
      <c r="BV63">
        <f t="shared" si="76"/>
        <v>0.000108760286592391</v>
      </c>
      <c r="BW63">
        <f t="shared" si="77"/>
        <v>0.0480783111072292</v>
      </c>
      <c r="BX63">
        <f t="shared" si="78"/>
        <v>0.0256292051247381</v>
      </c>
      <c r="BY63">
        <f t="shared" si="79"/>
        <v>0.0225342820484931</v>
      </c>
      <c r="BZ63">
        <f t="shared" si="80"/>
        <v>0.0253087753847828</v>
      </c>
      <c r="CA63">
        <f t="shared" si="81"/>
        <v>0.00137014435304253</v>
      </c>
      <c r="CB63">
        <f t="shared" si="82"/>
        <v>7.73340480999677e-6</v>
      </c>
      <c r="CD63">
        <f t="shared" si="27"/>
        <v>29.75944282</v>
      </c>
      <c r="CF63" s="7">
        <f>CD63-'BED Sadj'!AF64</f>
        <v>16.15944282</v>
      </c>
    </row>
    <row r="64" spans="1:84">
      <c r="A64">
        <v>20053</v>
      </c>
      <c r="B64">
        <f t="shared" si="24"/>
        <v>2005</v>
      </c>
      <c r="C64" t="s">
        <v>134</v>
      </c>
      <c r="D64">
        <f t="shared" si="60"/>
        <v>16.08550442</v>
      </c>
      <c r="E64">
        <f t="shared" si="61"/>
        <v>15.34966179</v>
      </c>
      <c r="F64">
        <f t="shared" si="62"/>
        <v>7.74285299</v>
      </c>
      <c r="G64">
        <f t="shared" si="63"/>
        <v>6.68851921</v>
      </c>
      <c r="H64">
        <v>0.859420068</v>
      </c>
      <c r="I64">
        <f t="shared" si="33"/>
        <v>3.20786032</v>
      </c>
      <c r="J64">
        <f t="shared" si="34"/>
        <v>14.81051021</v>
      </c>
      <c r="K64">
        <f t="shared" si="35"/>
        <v>14.01927381</v>
      </c>
      <c r="L64">
        <f t="shared" si="36"/>
        <v>6.5986429</v>
      </c>
      <c r="M64">
        <f t="shared" si="37"/>
        <v>6.55992531</v>
      </c>
      <c r="N64">
        <f t="shared" si="38"/>
        <v>0.86483329</v>
      </c>
      <c r="O64">
        <f t="shared" si="39"/>
        <v>2.90931016</v>
      </c>
      <c r="P64">
        <f t="shared" si="40"/>
        <v>15.17231479</v>
      </c>
      <c r="Q64">
        <f t="shared" si="41"/>
        <v>14.45919786</v>
      </c>
      <c r="R64">
        <f t="shared" si="42"/>
        <v>7.07637412</v>
      </c>
      <c r="S64">
        <f t="shared" si="43"/>
        <v>6.49545522</v>
      </c>
      <c r="T64">
        <f t="shared" si="44"/>
        <v>0.88113234</v>
      </c>
      <c r="U64">
        <f t="shared" si="45"/>
        <v>3.20959284</v>
      </c>
      <c r="V64">
        <f t="shared" si="46"/>
        <v>15.2063996</v>
      </c>
      <c r="W64">
        <f t="shared" si="47"/>
        <v>14.49125711</v>
      </c>
      <c r="X64">
        <f t="shared" si="48"/>
        <v>7.1330613</v>
      </c>
      <c r="Y64">
        <f t="shared" si="49"/>
        <v>6.46811729</v>
      </c>
      <c r="Z64">
        <f t="shared" si="50"/>
        <v>0.89176764</v>
      </c>
      <c r="AA64">
        <f t="shared" si="51"/>
        <v>3.22695153</v>
      </c>
      <c r="AC64">
        <v>0.1608550442</v>
      </c>
      <c r="AD64">
        <v>0.1534966179</v>
      </c>
      <c r="AE64">
        <v>0.0774285299</v>
      </c>
      <c r="AF64">
        <v>0.0668851921</v>
      </c>
      <c r="AG64">
        <v>0.0081573754</v>
      </c>
      <c r="AH64">
        <v>0.0320786032</v>
      </c>
      <c r="AI64">
        <v>0.1481051021</v>
      </c>
      <c r="AJ64">
        <v>0.1401927381</v>
      </c>
      <c r="AK64">
        <v>0.065986429</v>
      </c>
      <c r="AL64">
        <v>0.0655992531</v>
      </c>
      <c r="AM64">
        <v>0.0086483329</v>
      </c>
      <c r="AN64">
        <v>0.0290931016</v>
      </c>
      <c r="AO64">
        <v>0.1517231479</v>
      </c>
      <c r="AP64">
        <v>0.1445919786</v>
      </c>
      <c r="AQ64">
        <v>0.0707637412</v>
      </c>
      <c r="AR64">
        <v>0.0649545522</v>
      </c>
      <c r="AS64">
        <v>0.0088113234</v>
      </c>
      <c r="AT64">
        <v>0.0320959284</v>
      </c>
      <c r="AU64">
        <v>0.152063996</v>
      </c>
      <c r="AV64">
        <v>0.1449125711</v>
      </c>
      <c r="AW64">
        <v>0.071330613</v>
      </c>
      <c r="AX64">
        <v>0.0646811729</v>
      </c>
      <c r="AY64">
        <v>0.0089176764</v>
      </c>
      <c r="AZ64">
        <v>0.0322695153</v>
      </c>
      <c r="BB64">
        <f t="shared" si="26"/>
        <v>8.17231479</v>
      </c>
      <c r="BC64">
        <f t="shared" si="31"/>
        <v>15.17231479</v>
      </c>
      <c r="BD64">
        <f t="shared" si="64"/>
        <v>16.08550442</v>
      </c>
      <c r="BE64">
        <f t="shared" si="52"/>
        <v>15.34966179</v>
      </c>
      <c r="BF64">
        <f t="shared" si="53"/>
        <v>7.74285299</v>
      </c>
      <c r="BG64">
        <f t="shared" si="54"/>
        <v>6.68851921</v>
      </c>
      <c r="BH64">
        <f t="shared" si="55"/>
        <v>0.81573754</v>
      </c>
      <c r="BI64">
        <f t="shared" si="56"/>
        <v>3.20786032</v>
      </c>
      <c r="BK64">
        <f t="shared" si="65"/>
        <v>1.62561023553352</v>
      </c>
      <c r="BL64">
        <f t="shared" si="66"/>
        <v>1.76993217732848</v>
      </c>
      <c r="BM64">
        <f t="shared" si="67"/>
        <v>1.30921673005781</v>
      </c>
      <c r="BN64">
        <f t="shared" si="68"/>
        <v>0.0165363911172101</v>
      </c>
      <c r="BO64">
        <f t="shared" si="69"/>
        <v>2.93029724212845e-5</v>
      </c>
      <c r="BP64">
        <f t="shared" si="70"/>
        <v>0.0891321980360256</v>
      </c>
      <c r="BQ64">
        <f t="shared" si="71"/>
        <v>0.833915300339536</v>
      </c>
      <c r="BR64">
        <f t="shared" si="72"/>
        <v>0.792926010631044</v>
      </c>
      <c r="BS64">
        <f t="shared" si="73"/>
        <v>0.444194084156478</v>
      </c>
      <c r="BT64">
        <f t="shared" si="74"/>
        <v>0.0372737042347203</v>
      </c>
      <c r="BU64">
        <f t="shared" si="75"/>
        <v>0.000471422755401985</v>
      </c>
      <c r="BV64">
        <f t="shared" si="76"/>
        <v>3.00162555040005e-6</v>
      </c>
      <c r="BW64">
        <f t="shared" si="77"/>
        <v>0.77282528454723</v>
      </c>
      <c r="BX64">
        <f t="shared" si="78"/>
        <v>0.736858594645902</v>
      </c>
      <c r="BY64">
        <f t="shared" si="79"/>
        <v>0.371845905193056</v>
      </c>
      <c r="BZ64">
        <f t="shared" si="80"/>
        <v>0.0485770063396866</v>
      </c>
      <c r="CA64">
        <f t="shared" si="81"/>
        <v>0.00104636541429519</v>
      </c>
      <c r="CB64">
        <f t="shared" si="82"/>
        <v>0.000364474299264118</v>
      </c>
      <c r="CD64">
        <f t="shared" si="27"/>
        <v>31.33261416</v>
      </c>
      <c r="CF64" s="7">
        <f>CD64-'BED Sadj'!AF65</f>
        <v>17.53261416</v>
      </c>
    </row>
    <row r="65" spans="1:84">
      <c r="A65">
        <v>20054</v>
      </c>
      <c r="B65">
        <f t="shared" si="24"/>
        <v>2005</v>
      </c>
      <c r="C65" t="s">
        <v>135</v>
      </c>
      <c r="D65">
        <f t="shared" si="60"/>
        <v>14.69446871</v>
      </c>
      <c r="E65">
        <f t="shared" si="61"/>
        <v>14.28294959</v>
      </c>
      <c r="F65">
        <f t="shared" si="62"/>
        <v>7.24253622</v>
      </c>
      <c r="G65">
        <f t="shared" si="63"/>
        <v>6.04495161</v>
      </c>
      <c r="H65">
        <v>0.850251448</v>
      </c>
      <c r="I65">
        <f t="shared" si="33"/>
        <v>3.24220158</v>
      </c>
      <c r="J65">
        <f t="shared" si="34"/>
        <v>14.47768683</v>
      </c>
      <c r="K65">
        <f t="shared" si="35"/>
        <v>14.04637628</v>
      </c>
      <c r="L65">
        <f t="shared" si="36"/>
        <v>6.6103936</v>
      </c>
      <c r="M65">
        <f t="shared" si="37"/>
        <v>6.5591208</v>
      </c>
      <c r="N65">
        <f t="shared" si="38"/>
        <v>0.87264319</v>
      </c>
      <c r="O65">
        <f t="shared" si="39"/>
        <v>2.88573685</v>
      </c>
      <c r="P65">
        <f t="shared" si="40"/>
        <v>14.97500553</v>
      </c>
      <c r="Q65">
        <f t="shared" si="41"/>
        <v>14.52288471</v>
      </c>
      <c r="R65">
        <f t="shared" si="42"/>
        <v>7.16115592</v>
      </c>
      <c r="S65">
        <f t="shared" si="43"/>
        <v>6.46667811</v>
      </c>
      <c r="T65">
        <f t="shared" si="44"/>
        <v>0.89832375</v>
      </c>
      <c r="U65">
        <f t="shared" si="45"/>
        <v>3.2026443</v>
      </c>
      <c r="V65">
        <f t="shared" si="46"/>
        <v>15.00583845</v>
      </c>
      <c r="W65">
        <f t="shared" si="47"/>
        <v>14.56376813</v>
      </c>
      <c r="X65">
        <f t="shared" si="48"/>
        <v>7.22983026</v>
      </c>
      <c r="Y65">
        <f t="shared" si="49"/>
        <v>6.43003693</v>
      </c>
      <c r="Z65">
        <f t="shared" si="50"/>
        <v>0.91059989</v>
      </c>
      <c r="AA65">
        <f t="shared" si="51"/>
        <v>3.2206658</v>
      </c>
      <c r="AC65">
        <v>0.1469446871</v>
      </c>
      <c r="AD65">
        <v>0.1428294959</v>
      </c>
      <c r="AE65">
        <v>0.0724253622</v>
      </c>
      <c r="AF65">
        <v>0.0604495161</v>
      </c>
      <c r="AG65">
        <v>0.0105648522</v>
      </c>
      <c r="AH65">
        <v>0.0324220158</v>
      </c>
      <c r="AI65">
        <v>0.1447768683</v>
      </c>
      <c r="AJ65">
        <v>0.1404637628</v>
      </c>
      <c r="AK65">
        <v>0.066103936</v>
      </c>
      <c r="AL65">
        <v>0.065591208</v>
      </c>
      <c r="AM65">
        <v>0.0087264319</v>
      </c>
      <c r="AN65">
        <v>0.0288573685</v>
      </c>
      <c r="AO65">
        <v>0.1497500553</v>
      </c>
      <c r="AP65">
        <v>0.1452288471</v>
      </c>
      <c r="AQ65">
        <v>0.0716115592</v>
      </c>
      <c r="AR65">
        <v>0.0646667811</v>
      </c>
      <c r="AS65">
        <v>0.0089832375</v>
      </c>
      <c r="AT65">
        <v>0.032026443</v>
      </c>
      <c r="AU65">
        <v>0.1500583845</v>
      </c>
      <c r="AV65">
        <v>0.1456376813</v>
      </c>
      <c r="AW65">
        <v>0.0722983026</v>
      </c>
      <c r="AX65">
        <v>0.0643003693</v>
      </c>
      <c r="AY65">
        <v>0.0091059989</v>
      </c>
      <c r="AZ65">
        <v>0.032206658</v>
      </c>
      <c r="BB65">
        <f t="shared" si="26"/>
        <v>7.97500553</v>
      </c>
      <c r="BC65">
        <f t="shared" si="31"/>
        <v>14.97500553</v>
      </c>
      <c r="BD65">
        <f t="shared" si="64"/>
        <v>14.69446871</v>
      </c>
      <c r="BE65">
        <f t="shared" si="52"/>
        <v>14.28294959</v>
      </c>
      <c r="BF65">
        <f t="shared" si="53"/>
        <v>7.24253622</v>
      </c>
      <c r="BG65">
        <f t="shared" si="54"/>
        <v>6.04495161</v>
      </c>
      <c r="BH65">
        <f t="shared" si="55"/>
        <v>1.05648522</v>
      </c>
      <c r="BI65">
        <f t="shared" si="56"/>
        <v>3.24220158</v>
      </c>
      <c r="BK65">
        <f t="shared" si="65"/>
        <v>0.0469943834963348</v>
      </c>
      <c r="BL65">
        <f t="shared" si="66"/>
        <v>0.0559669310043556</v>
      </c>
      <c r="BM65">
        <f t="shared" si="67"/>
        <v>0.399604292020464</v>
      </c>
      <c r="BN65">
        <f t="shared" si="68"/>
        <v>0.264369955945256</v>
      </c>
      <c r="BO65">
        <f t="shared" si="69"/>
        <v>0.000501390109794571</v>
      </c>
      <c r="BP65">
        <f t="shared" si="70"/>
        <v>0.127067103733973</v>
      </c>
      <c r="BQ65">
        <f t="shared" si="71"/>
        <v>0.0787009073757114</v>
      </c>
      <c r="BR65">
        <f t="shared" si="72"/>
        <v>0.0575688618094145</v>
      </c>
      <c r="BS65">
        <f t="shared" si="73"/>
        <v>0.00662275322809003</v>
      </c>
      <c r="BT65">
        <f t="shared" si="74"/>
        <v>0.17785324080225</v>
      </c>
      <c r="BU65">
        <f t="shared" si="75"/>
        <v>0.00231094621957922</v>
      </c>
      <c r="BV65">
        <f t="shared" si="76"/>
        <v>0.00156477840099839</v>
      </c>
      <c r="BW65">
        <f t="shared" si="77"/>
        <v>0.0969511149876676</v>
      </c>
      <c r="BX65">
        <f t="shared" si="78"/>
        <v>0.0788590524077318</v>
      </c>
      <c r="BY65">
        <f t="shared" si="79"/>
        <v>0.000161441419521598</v>
      </c>
      <c r="BZ65">
        <f t="shared" si="80"/>
        <v>0.148290703679502</v>
      </c>
      <c r="CA65">
        <f t="shared" si="81"/>
        <v>0.00364193445182739</v>
      </c>
      <c r="CB65">
        <f t="shared" si="82"/>
        <v>0.00046378982020841</v>
      </c>
      <c r="CD65">
        <f t="shared" si="27"/>
        <v>29.03844176</v>
      </c>
      <c r="CF65" s="7">
        <f>CD65-'BED Sadj'!AF66</f>
        <v>15.43844176</v>
      </c>
    </row>
    <row r="66" spans="1:84">
      <c r="A66">
        <v>20061</v>
      </c>
      <c r="B66">
        <f t="shared" si="24"/>
        <v>2006</v>
      </c>
      <c r="C66" t="s">
        <v>136</v>
      </c>
      <c r="D66">
        <f t="shared" si="60"/>
        <v>14.78898146</v>
      </c>
      <c r="E66">
        <f t="shared" si="61"/>
        <v>13.87139031</v>
      </c>
      <c r="F66">
        <f t="shared" si="62"/>
        <v>7.24242075</v>
      </c>
      <c r="G66">
        <f t="shared" si="63"/>
        <v>5.85862801</v>
      </c>
      <c r="H66">
        <v>0.955915247</v>
      </c>
      <c r="I66">
        <f t="shared" si="33"/>
        <v>3.38885414</v>
      </c>
      <c r="J66">
        <f t="shared" si="34"/>
        <v>14.48931668</v>
      </c>
      <c r="K66">
        <f t="shared" si="35"/>
        <v>13.63491222</v>
      </c>
      <c r="L66">
        <f t="shared" si="36"/>
        <v>6.5038979</v>
      </c>
      <c r="M66">
        <f t="shared" si="37"/>
        <v>6.29346544</v>
      </c>
      <c r="N66">
        <f t="shared" si="38"/>
        <v>0.84393281</v>
      </c>
      <c r="O66">
        <f t="shared" si="39"/>
        <v>2.88352447</v>
      </c>
      <c r="P66">
        <f t="shared" si="40"/>
        <v>15.15996867</v>
      </c>
      <c r="Q66">
        <f t="shared" si="41"/>
        <v>14.14054264</v>
      </c>
      <c r="R66">
        <f t="shared" si="42"/>
        <v>7.10284653</v>
      </c>
      <c r="S66">
        <f t="shared" si="43"/>
        <v>6.23829963</v>
      </c>
      <c r="T66">
        <f t="shared" si="44"/>
        <v>0.8679734</v>
      </c>
      <c r="U66">
        <f t="shared" si="45"/>
        <v>3.25564619</v>
      </c>
      <c r="V66">
        <f t="shared" si="46"/>
        <v>15.23926514</v>
      </c>
      <c r="W66">
        <f t="shared" si="47"/>
        <v>14.212604</v>
      </c>
      <c r="X66">
        <f t="shared" si="48"/>
        <v>7.2499516</v>
      </c>
      <c r="Y66">
        <f t="shared" si="49"/>
        <v>6.15684708</v>
      </c>
      <c r="Z66">
        <f t="shared" si="50"/>
        <v>0.88449448</v>
      </c>
      <c r="AA66">
        <f t="shared" si="51"/>
        <v>3.27796071</v>
      </c>
      <c r="AC66">
        <v>0.1478898146</v>
      </c>
      <c r="AD66">
        <v>0.1387139031</v>
      </c>
      <c r="AE66">
        <v>0.0724242075</v>
      </c>
      <c r="AF66">
        <v>0.0585862801</v>
      </c>
      <c r="AG66">
        <v>0.0088931265</v>
      </c>
      <c r="AH66">
        <v>0.0338885414</v>
      </c>
      <c r="AI66">
        <v>0.1448931668</v>
      </c>
      <c r="AJ66">
        <v>0.1363491222</v>
      </c>
      <c r="AK66">
        <v>0.065038979</v>
      </c>
      <c r="AL66">
        <v>0.0629346544</v>
      </c>
      <c r="AM66">
        <v>0.0084393281</v>
      </c>
      <c r="AN66">
        <v>0.0288352447</v>
      </c>
      <c r="AO66">
        <v>0.1515996867</v>
      </c>
      <c r="AP66">
        <v>0.1414054264</v>
      </c>
      <c r="AQ66">
        <v>0.0710284653</v>
      </c>
      <c r="AR66">
        <v>0.0623829963</v>
      </c>
      <c r="AS66">
        <v>0.008679734</v>
      </c>
      <c r="AT66">
        <v>0.0325564619</v>
      </c>
      <c r="AU66">
        <v>0.1523926514</v>
      </c>
      <c r="AV66">
        <v>0.14212604</v>
      </c>
      <c r="AW66">
        <v>0.072499516</v>
      </c>
      <c r="AX66">
        <v>0.0615684708</v>
      </c>
      <c r="AY66">
        <v>0.0088449448</v>
      </c>
      <c r="AZ66">
        <v>0.0327796071</v>
      </c>
      <c r="BB66">
        <f t="shared" si="26"/>
        <v>8.15996867</v>
      </c>
      <c r="BC66">
        <f t="shared" si="31"/>
        <v>15.15996867</v>
      </c>
      <c r="BD66">
        <f t="shared" si="64"/>
        <v>14.78898146</v>
      </c>
      <c r="BE66">
        <f t="shared" si="52"/>
        <v>13.87139031</v>
      </c>
      <c r="BF66">
        <f t="shared" si="53"/>
        <v>7.24242075</v>
      </c>
      <c r="BG66">
        <f t="shared" si="54"/>
        <v>5.85862801</v>
      </c>
      <c r="BH66">
        <f t="shared" si="55"/>
        <v>0.88931265</v>
      </c>
      <c r="BI66">
        <f t="shared" si="56"/>
        <v>3.38885414</v>
      </c>
      <c r="BK66">
        <f t="shared" si="65"/>
        <v>0.0897989803724487</v>
      </c>
      <c r="BL66">
        <f t="shared" si="66"/>
        <v>0.0559218870500482</v>
      </c>
      <c r="BM66">
        <f t="shared" si="67"/>
        <v>0.545415999972124</v>
      </c>
      <c r="BN66">
        <f t="shared" si="68"/>
        <v>0.189083590529004</v>
      </c>
      <c r="BO66">
        <f t="shared" si="69"/>
        <v>0.012540066196459</v>
      </c>
      <c r="BP66">
        <f t="shared" si="70"/>
        <v>0.255358075382309</v>
      </c>
      <c r="BQ66">
        <f t="shared" si="71"/>
        <v>0.137631509983585</v>
      </c>
      <c r="BR66">
        <f t="shared" si="72"/>
        <v>0.0724429767444293</v>
      </c>
      <c r="BS66">
        <f t="shared" si="73"/>
        <v>0.0194809628886087</v>
      </c>
      <c r="BT66">
        <f t="shared" si="74"/>
        <v>0.144150539033424</v>
      </c>
      <c r="BU66">
        <f t="shared" si="75"/>
        <v>0.00773376845377142</v>
      </c>
      <c r="BV66">
        <f t="shared" si="76"/>
        <v>0.0177443579432024</v>
      </c>
      <c r="BW66">
        <f t="shared" si="77"/>
        <v>0.202755392474341</v>
      </c>
      <c r="BX66">
        <f t="shared" si="78"/>
        <v>0.116426782243416</v>
      </c>
      <c r="BY66">
        <f t="shared" si="79"/>
        <v>5.67137017224896e-5</v>
      </c>
      <c r="BZ66">
        <f t="shared" si="80"/>
        <v>0.0889346137116644</v>
      </c>
      <c r="CA66">
        <f t="shared" si="81"/>
        <v>0.00510092595886829</v>
      </c>
      <c r="CB66">
        <f t="shared" si="82"/>
        <v>0.012297352817165</v>
      </c>
      <c r="CD66">
        <f t="shared" si="27"/>
        <v>28.77934287</v>
      </c>
      <c r="CF66" s="7">
        <f>CD66-'BED Sadj'!AF67</f>
        <v>15.67934287</v>
      </c>
    </row>
    <row r="67" spans="1:84">
      <c r="A67">
        <v>20062</v>
      </c>
      <c r="B67">
        <f t="shared" si="24"/>
        <v>2006</v>
      </c>
      <c r="C67" t="s">
        <v>137</v>
      </c>
      <c r="D67">
        <f t="shared" si="60"/>
        <v>14.76258711</v>
      </c>
      <c r="E67">
        <f t="shared" si="61"/>
        <v>14.41655908</v>
      </c>
      <c r="F67">
        <f t="shared" si="62"/>
        <v>7.30958495</v>
      </c>
      <c r="G67">
        <f t="shared" si="63"/>
        <v>5.90952613</v>
      </c>
      <c r="H67">
        <v>0.955843463</v>
      </c>
      <c r="I67">
        <f t="shared" si="33"/>
        <v>3.2167823</v>
      </c>
      <c r="J67">
        <f t="shared" si="34"/>
        <v>14.38480861</v>
      </c>
      <c r="K67">
        <f t="shared" si="35"/>
        <v>14.0141508</v>
      </c>
      <c r="L67">
        <f t="shared" si="36"/>
        <v>6.6209117</v>
      </c>
      <c r="M67">
        <f t="shared" si="37"/>
        <v>6.52099894</v>
      </c>
      <c r="N67">
        <f t="shared" si="38"/>
        <v>0.8694059</v>
      </c>
      <c r="O67">
        <f t="shared" si="39"/>
        <v>2.88262003</v>
      </c>
      <c r="P67">
        <f t="shared" si="40"/>
        <v>15.07856071</v>
      </c>
      <c r="Q67">
        <f t="shared" si="41"/>
        <v>14.82928924</v>
      </c>
      <c r="R67">
        <f t="shared" si="42"/>
        <v>7.55101115</v>
      </c>
      <c r="S67">
        <f t="shared" si="43"/>
        <v>6.28668307</v>
      </c>
      <c r="T67">
        <f t="shared" si="44"/>
        <v>0.91796452</v>
      </c>
      <c r="U67">
        <f t="shared" si="45"/>
        <v>3.29394824</v>
      </c>
      <c r="V67">
        <f t="shared" si="46"/>
        <v>15.12712374</v>
      </c>
      <c r="W67">
        <f t="shared" si="47"/>
        <v>14.86828657</v>
      </c>
      <c r="X67">
        <f t="shared" si="48"/>
        <v>7.61481074</v>
      </c>
      <c r="Y67">
        <f t="shared" si="49"/>
        <v>6.23994804</v>
      </c>
      <c r="Z67">
        <f t="shared" si="50"/>
        <v>0.92710864</v>
      </c>
      <c r="AA67">
        <f t="shared" si="51"/>
        <v>3.31659541</v>
      </c>
      <c r="AC67">
        <v>0.1476258711</v>
      </c>
      <c r="AD67">
        <v>0.1441655908</v>
      </c>
      <c r="AE67">
        <v>0.0730958495</v>
      </c>
      <c r="AF67">
        <v>0.0590952613</v>
      </c>
      <c r="AG67">
        <v>0.0114194626</v>
      </c>
      <c r="AH67">
        <v>0.032167823</v>
      </c>
      <c r="AI67">
        <v>0.1438480861</v>
      </c>
      <c r="AJ67">
        <v>0.140141508</v>
      </c>
      <c r="AK67">
        <v>0.066209117</v>
      </c>
      <c r="AL67">
        <v>0.0652099894</v>
      </c>
      <c r="AM67">
        <v>0.008694059</v>
      </c>
      <c r="AN67">
        <v>0.0288262003</v>
      </c>
      <c r="AO67">
        <v>0.1507856071</v>
      </c>
      <c r="AP67">
        <v>0.1482928924</v>
      </c>
      <c r="AQ67">
        <v>0.0755101115</v>
      </c>
      <c r="AR67">
        <v>0.0628668307</v>
      </c>
      <c r="AS67">
        <v>0.0091796452</v>
      </c>
      <c r="AT67">
        <v>0.0329394824</v>
      </c>
      <c r="AU67">
        <v>0.1512712374</v>
      </c>
      <c r="AV67">
        <v>0.1486828657</v>
      </c>
      <c r="AW67">
        <v>0.0761481074</v>
      </c>
      <c r="AX67">
        <v>0.0623994804</v>
      </c>
      <c r="AY67">
        <v>0.0092710864</v>
      </c>
      <c r="AZ67">
        <v>0.0331659541</v>
      </c>
      <c r="BB67">
        <f t="shared" si="26"/>
        <v>8.07856071</v>
      </c>
      <c r="BC67">
        <f t="shared" si="31"/>
        <v>15.07856071</v>
      </c>
      <c r="BD67">
        <f t="shared" si="64"/>
        <v>14.76258711</v>
      </c>
      <c r="BE67">
        <f t="shared" si="52"/>
        <v>14.41655908</v>
      </c>
      <c r="BF67">
        <f t="shared" si="53"/>
        <v>7.30958495</v>
      </c>
      <c r="BG67">
        <f t="shared" si="54"/>
        <v>5.90952613</v>
      </c>
      <c r="BH67">
        <f t="shared" si="55"/>
        <v>1.14194626</v>
      </c>
      <c r="BI67">
        <f t="shared" si="56"/>
        <v>3.2167823</v>
      </c>
      <c r="BK67">
        <f t="shared" si="65"/>
        <v>0.14271659506225</v>
      </c>
      <c r="BL67">
        <f t="shared" si="66"/>
        <v>0.161932423812558</v>
      </c>
      <c r="BM67">
        <f t="shared" si="67"/>
        <v>0.474270845265564</v>
      </c>
      <c r="BN67">
        <f t="shared" si="68"/>
        <v>0.373898997369297</v>
      </c>
      <c r="BO67">
        <f t="shared" si="69"/>
        <v>0.00747145229737894</v>
      </c>
      <c r="BP67">
        <f t="shared" si="70"/>
        <v>0.111664422691553</v>
      </c>
      <c r="BQ67">
        <f t="shared" si="71"/>
        <v>0.0998393158969597</v>
      </c>
      <c r="BR67">
        <f t="shared" si="72"/>
        <v>0.170346184973625</v>
      </c>
      <c r="BS67">
        <f t="shared" si="73"/>
        <v>0.0582866100464401</v>
      </c>
      <c r="BT67">
        <f t="shared" si="74"/>
        <v>0.142247357390164</v>
      </c>
      <c r="BU67">
        <f t="shared" si="75"/>
        <v>0.00143481432279724</v>
      </c>
      <c r="BV67">
        <f t="shared" si="76"/>
        <v>0.0059545822960836</v>
      </c>
      <c r="BW67">
        <f t="shared" si="77"/>
        <v>0.132886954611757</v>
      </c>
      <c r="BX67">
        <f t="shared" si="78"/>
        <v>0.204057725221701</v>
      </c>
      <c r="BY67">
        <f t="shared" si="79"/>
        <v>0.0931627828811234</v>
      </c>
      <c r="BZ67">
        <f t="shared" si="80"/>
        <v>0.109178638608048</v>
      </c>
      <c r="CA67">
        <f t="shared" si="81"/>
        <v>0.000825690052841327</v>
      </c>
      <c r="CB67">
        <f t="shared" si="82"/>
        <v>0.00996265692787208</v>
      </c>
      <c r="CD67">
        <f t="shared" si="27"/>
        <v>29.12364445</v>
      </c>
      <c r="CF67" s="7">
        <f>CD67-'BED Sadj'!AF68</f>
        <v>15.82364445</v>
      </c>
    </row>
    <row r="68" spans="1:84">
      <c r="A68">
        <v>20063</v>
      </c>
      <c r="B68">
        <f t="shared" ref="B68:B79" si="83">INT(A68/10)</f>
        <v>2006</v>
      </c>
      <c r="C68" t="s">
        <v>138</v>
      </c>
      <c r="D68">
        <f t="shared" si="60"/>
        <v>14.99850861</v>
      </c>
      <c r="E68">
        <f t="shared" si="61"/>
        <v>14.80350536</v>
      </c>
      <c r="F68">
        <f t="shared" si="62"/>
        <v>7.62985082</v>
      </c>
      <c r="G68">
        <f t="shared" si="63"/>
        <v>6.03881754</v>
      </c>
      <c r="H68">
        <v>0.953533362</v>
      </c>
      <c r="I68">
        <f t="shared" si="33"/>
        <v>3.41099655</v>
      </c>
      <c r="J68">
        <f t="shared" si="34"/>
        <v>14.24404193</v>
      </c>
      <c r="K68">
        <f t="shared" si="35"/>
        <v>14.03744592</v>
      </c>
      <c r="L68">
        <f t="shared" si="36"/>
        <v>6.62286962</v>
      </c>
      <c r="M68">
        <f t="shared" si="37"/>
        <v>6.54818667</v>
      </c>
      <c r="N68">
        <f t="shared" si="38"/>
        <v>0.87328279</v>
      </c>
      <c r="O68">
        <f t="shared" si="39"/>
        <v>2.87059862</v>
      </c>
      <c r="P68">
        <f t="shared" si="40"/>
        <v>14.95682466</v>
      </c>
      <c r="Q68">
        <f t="shared" si="41"/>
        <v>14.79004516</v>
      </c>
      <c r="R68">
        <f t="shared" si="42"/>
        <v>7.43386113</v>
      </c>
      <c r="S68">
        <f t="shared" si="43"/>
        <v>6.3670523</v>
      </c>
      <c r="T68">
        <f t="shared" si="44"/>
        <v>0.92536594</v>
      </c>
      <c r="U68">
        <f t="shared" si="45"/>
        <v>3.2748644</v>
      </c>
      <c r="V68">
        <f t="shared" si="46"/>
        <v>15.01093861</v>
      </c>
      <c r="W68">
        <f t="shared" si="47"/>
        <v>14.83913835</v>
      </c>
      <c r="X68">
        <f t="shared" si="48"/>
        <v>7.528567</v>
      </c>
      <c r="Y68">
        <f t="shared" si="49"/>
        <v>6.30385172</v>
      </c>
      <c r="Z68">
        <f t="shared" si="50"/>
        <v>0.93676159</v>
      </c>
      <c r="AA68">
        <f t="shared" si="51"/>
        <v>3.29761801</v>
      </c>
      <c r="AC68">
        <v>0.1499850861</v>
      </c>
      <c r="AD68">
        <v>0.1480350536</v>
      </c>
      <c r="AE68">
        <v>0.0762985082</v>
      </c>
      <c r="AF68">
        <v>0.0603881754</v>
      </c>
      <c r="AG68">
        <v>0.0097222658</v>
      </c>
      <c r="AH68">
        <v>0.0341099655</v>
      </c>
      <c r="AI68">
        <v>0.1424404193</v>
      </c>
      <c r="AJ68">
        <v>0.1403744592</v>
      </c>
      <c r="AK68">
        <v>0.0662286962</v>
      </c>
      <c r="AL68">
        <v>0.0654818667</v>
      </c>
      <c r="AM68">
        <v>0.0087328279</v>
      </c>
      <c r="AN68">
        <v>0.0287059862</v>
      </c>
      <c r="AO68">
        <v>0.1495682466</v>
      </c>
      <c r="AP68">
        <v>0.1479004516</v>
      </c>
      <c r="AQ68">
        <v>0.0743386113</v>
      </c>
      <c r="AR68">
        <v>0.063670523</v>
      </c>
      <c r="AS68">
        <v>0.0092536594</v>
      </c>
      <c r="AT68">
        <v>0.032748644</v>
      </c>
      <c r="AU68">
        <v>0.1501093861</v>
      </c>
      <c r="AV68">
        <v>0.1483913835</v>
      </c>
      <c r="AW68">
        <v>0.07528567</v>
      </c>
      <c r="AX68">
        <v>0.0630385172</v>
      </c>
      <c r="AY68">
        <v>0.0093676159</v>
      </c>
      <c r="AZ68">
        <v>0.0329761801</v>
      </c>
      <c r="BB68">
        <f t="shared" ref="BB68:BB83" si="84">100*(AO68-0.07)</f>
        <v>7.95682466</v>
      </c>
      <c r="BC68">
        <f t="shared" si="31"/>
        <v>14.95682466</v>
      </c>
      <c r="BD68">
        <f t="shared" si="64"/>
        <v>14.99850861</v>
      </c>
      <c r="BE68">
        <f t="shared" si="52"/>
        <v>14.80350536</v>
      </c>
      <c r="BF68">
        <f t="shared" si="53"/>
        <v>7.62985082</v>
      </c>
      <c r="BG68">
        <f t="shared" si="54"/>
        <v>6.03881754</v>
      </c>
      <c r="BH68">
        <f t="shared" si="55"/>
        <v>0.97222658</v>
      </c>
      <c r="BI68">
        <f t="shared" si="56"/>
        <v>3.41099655</v>
      </c>
      <c r="BK68">
        <f t="shared" si="65"/>
        <v>0.56921997123022</v>
      </c>
      <c r="BL68">
        <f t="shared" si="66"/>
        <v>0.586847065613113</v>
      </c>
      <c r="BM68">
        <f t="shared" si="67"/>
        <v>1.01401113715344</v>
      </c>
      <c r="BN68">
        <f t="shared" si="68"/>
        <v>0.259456910596957</v>
      </c>
      <c r="BO68">
        <f t="shared" si="69"/>
        <v>0.0064401543063272</v>
      </c>
      <c r="BP68">
        <f t="shared" si="70"/>
        <v>0.292029922748285</v>
      </c>
      <c r="BQ68">
        <f t="shared" si="71"/>
        <v>0.00173755168760246</v>
      </c>
      <c r="BR68">
        <f t="shared" si="72"/>
        <v>0.000181176984039926</v>
      </c>
      <c r="BS68">
        <f t="shared" si="73"/>
        <v>0.0384119585862965</v>
      </c>
      <c r="BT68">
        <f t="shared" si="74"/>
        <v>0.107738057672258</v>
      </c>
      <c r="BU68">
        <f t="shared" si="75"/>
        <v>0.00079340366212609</v>
      </c>
      <c r="BV68">
        <f t="shared" si="76"/>
        <v>0.0185319622636224</v>
      </c>
      <c r="BW68">
        <f t="shared" si="77"/>
        <v>0.00015450489999996</v>
      </c>
      <c r="BX68">
        <f t="shared" si="78"/>
        <v>0.00126970997634022</v>
      </c>
      <c r="BY68">
        <f t="shared" si="79"/>
        <v>0.0102584121937926</v>
      </c>
      <c r="BZ68">
        <f t="shared" si="80"/>
        <v>0.0702431165682728</v>
      </c>
      <c r="CA68">
        <f t="shared" si="81"/>
        <v>0.000281292336019988</v>
      </c>
      <c r="CB68">
        <f t="shared" si="82"/>
        <v>0.0128546933325315</v>
      </c>
      <c r="CD68">
        <f t="shared" ref="CD68:CD97" si="85">BD68+BF68+BG68+BH68</f>
        <v>29.63940355</v>
      </c>
      <c r="CF68" s="7">
        <f>CD68-'BED Sadj'!AF69</f>
        <v>16.33940355</v>
      </c>
    </row>
    <row r="69" spans="1:84">
      <c r="A69">
        <v>20064</v>
      </c>
      <c r="B69">
        <f t="shared" si="83"/>
        <v>2006</v>
      </c>
      <c r="C69" t="s">
        <v>139</v>
      </c>
      <c r="D69">
        <f t="shared" si="60"/>
        <v>15.05852224</v>
      </c>
      <c r="E69">
        <f t="shared" si="61"/>
        <v>14.64136011</v>
      </c>
      <c r="F69">
        <f t="shared" si="62"/>
        <v>7.66447145</v>
      </c>
      <c r="G69">
        <f t="shared" si="63"/>
        <v>6.14706326</v>
      </c>
      <c r="H69">
        <v>0.897326041</v>
      </c>
      <c r="I69">
        <f t="shared" si="33"/>
        <v>3.57529631</v>
      </c>
      <c r="J69">
        <f t="shared" si="34"/>
        <v>14.30449827</v>
      </c>
      <c r="K69">
        <f t="shared" si="35"/>
        <v>13.92455272</v>
      </c>
      <c r="L69">
        <f t="shared" si="36"/>
        <v>6.58923782</v>
      </c>
      <c r="M69">
        <f t="shared" si="37"/>
        <v>6.46510306</v>
      </c>
      <c r="N69">
        <f t="shared" si="38"/>
        <v>0.86630741</v>
      </c>
      <c r="O69">
        <f t="shared" si="39"/>
        <v>2.87681136</v>
      </c>
      <c r="P69">
        <f t="shared" si="40"/>
        <v>15.12458146</v>
      </c>
      <c r="Q69">
        <f t="shared" si="41"/>
        <v>14.71295131</v>
      </c>
      <c r="R69">
        <f t="shared" si="42"/>
        <v>7.54544874</v>
      </c>
      <c r="S69">
        <f t="shared" si="43"/>
        <v>6.28101383</v>
      </c>
      <c r="T69">
        <f t="shared" si="44"/>
        <v>0.92334383</v>
      </c>
      <c r="U69">
        <f t="shared" si="45"/>
        <v>3.32980482</v>
      </c>
      <c r="V69">
        <f t="shared" si="46"/>
        <v>15.16448509</v>
      </c>
      <c r="W69">
        <f t="shared" si="47"/>
        <v>14.7643742</v>
      </c>
      <c r="X69">
        <f t="shared" si="48"/>
        <v>7.66848101</v>
      </c>
      <c r="Y69">
        <f t="shared" si="49"/>
        <v>6.21762497</v>
      </c>
      <c r="Z69">
        <f t="shared" si="50"/>
        <v>0.93522387</v>
      </c>
      <c r="AA69">
        <f t="shared" si="51"/>
        <v>3.35743868</v>
      </c>
      <c r="AC69">
        <v>0.1505852224</v>
      </c>
      <c r="AD69">
        <v>0.1464136011</v>
      </c>
      <c r="AE69">
        <v>0.0766447145</v>
      </c>
      <c r="AF69">
        <v>0.0614706326</v>
      </c>
      <c r="AG69">
        <v>0.0090929122</v>
      </c>
      <c r="AH69">
        <v>0.0357529631</v>
      </c>
      <c r="AI69">
        <v>0.1430449827</v>
      </c>
      <c r="AJ69">
        <v>0.1392455272</v>
      </c>
      <c r="AK69">
        <v>0.0658923782</v>
      </c>
      <c r="AL69">
        <v>0.0646510306</v>
      </c>
      <c r="AM69">
        <v>0.0086630741</v>
      </c>
      <c r="AN69">
        <v>0.0287681136</v>
      </c>
      <c r="AO69">
        <v>0.1512458146</v>
      </c>
      <c r="AP69">
        <v>0.1471295131</v>
      </c>
      <c r="AQ69">
        <v>0.0754544874</v>
      </c>
      <c r="AR69">
        <v>0.0628101383</v>
      </c>
      <c r="AS69">
        <v>0.0092334383</v>
      </c>
      <c r="AT69">
        <v>0.0332980482</v>
      </c>
      <c r="AU69">
        <v>0.1516448509</v>
      </c>
      <c r="AV69">
        <v>0.147643742</v>
      </c>
      <c r="AW69">
        <v>0.0766848101</v>
      </c>
      <c r="AX69">
        <v>0.0621762497</v>
      </c>
      <c r="AY69">
        <v>0.0093522387</v>
      </c>
      <c r="AZ69">
        <v>0.0335743868</v>
      </c>
      <c r="BB69">
        <f t="shared" si="84"/>
        <v>8.12458146</v>
      </c>
      <c r="BC69">
        <f t="shared" si="31"/>
        <v>15.12458146</v>
      </c>
      <c r="BD69">
        <f t="shared" si="64"/>
        <v>15.05852224</v>
      </c>
      <c r="BE69">
        <f t="shared" si="52"/>
        <v>14.64136011</v>
      </c>
      <c r="BF69">
        <f t="shared" si="53"/>
        <v>7.66447145</v>
      </c>
      <c r="BG69">
        <f t="shared" si="54"/>
        <v>6.14706326</v>
      </c>
      <c r="BH69">
        <f t="shared" si="55"/>
        <v>0.90929122</v>
      </c>
      <c r="BI69">
        <f t="shared" si="56"/>
        <v>3.57529631</v>
      </c>
      <c r="BK69">
        <f t="shared" si="65"/>
        <v>0.568552147334561</v>
      </c>
      <c r="BL69">
        <f t="shared" si="66"/>
        <v>0.513812834358614</v>
      </c>
      <c r="BM69">
        <f t="shared" si="67"/>
        <v>1.15612735908298</v>
      </c>
      <c r="BN69">
        <f t="shared" si="68"/>
        <v>0.101149314384041</v>
      </c>
      <c r="BO69">
        <f t="shared" si="69"/>
        <v>0.000962155469114162</v>
      </c>
      <c r="BP69">
        <f t="shared" si="70"/>
        <v>0.487881225376503</v>
      </c>
      <c r="BQ69">
        <f t="shared" si="71"/>
        <v>0.00436382054700835</v>
      </c>
      <c r="BR69">
        <f t="shared" si="72"/>
        <v>0.00512529991743979</v>
      </c>
      <c r="BS69">
        <f t="shared" si="73"/>
        <v>0.0141664054957442</v>
      </c>
      <c r="BT69">
        <f t="shared" si="74"/>
        <v>0.017942755203325</v>
      </c>
      <c r="BU69">
        <f t="shared" si="75"/>
        <v>0.00067692534444853</v>
      </c>
      <c r="BV69">
        <f t="shared" si="76"/>
        <v>0.0602660716624201</v>
      </c>
      <c r="BW69">
        <f t="shared" si="77"/>
        <v>0.0112281255801223</v>
      </c>
      <c r="BX69">
        <f t="shared" si="78"/>
        <v>0.0151324663385276</v>
      </c>
      <c r="BY69">
        <f t="shared" si="79"/>
        <v>1.60765713935935e-5</v>
      </c>
      <c r="BZ69">
        <f t="shared" si="80"/>
        <v>0.00497895491812419</v>
      </c>
      <c r="CA69">
        <f t="shared" si="81"/>
        <v>0.00143624544291324</v>
      </c>
      <c r="CB69">
        <f t="shared" si="82"/>
        <v>0.047461946949217</v>
      </c>
      <c r="CD69">
        <f t="shared" si="85"/>
        <v>29.77934817</v>
      </c>
      <c r="CF69" s="7">
        <f>CD69-'BED Sadj'!AF70</f>
        <v>16.47934817</v>
      </c>
    </row>
    <row r="70" spans="1:84">
      <c r="A70">
        <v>20071</v>
      </c>
      <c r="B70">
        <f t="shared" si="83"/>
        <v>2007</v>
      </c>
      <c r="C70" t="s">
        <v>140</v>
      </c>
      <c r="D70">
        <f t="shared" si="60"/>
        <v>14.96542603</v>
      </c>
      <c r="E70">
        <f t="shared" si="61"/>
        <v>14.29391618</v>
      </c>
      <c r="F70">
        <f t="shared" si="62"/>
        <v>7.47309069</v>
      </c>
      <c r="G70">
        <f t="shared" si="63"/>
        <v>5.96781978</v>
      </c>
      <c r="H70">
        <v>0.892777623</v>
      </c>
      <c r="I70">
        <f t="shared" si="33"/>
        <v>3.46575019</v>
      </c>
      <c r="J70">
        <f t="shared" si="34"/>
        <v>14.4313301</v>
      </c>
      <c r="K70">
        <f t="shared" si="35"/>
        <v>13.78818483</v>
      </c>
      <c r="L70">
        <f t="shared" si="36"/>
        <v>6.56323152</v>
      </c>
      <c r="M70">
        <f t="shared" si="37"/>
        <v>6.37196873</v>
      </c>
      <c r="N70">
        <f t="shared" si="38"/>
        <v>0.85484141</v>
      </c>
      <c r="O70">
        <f t="shared" si="39"/>
        <v>2.88257147</v>
      </c>
      <c r="P70">
        <f t="shared" si="40"/>
        <v>15.50903524</v>
      </c>
      <c r="Q70">
        <f t="shared" si="41"/>
        <v>14.60582166</v>
      </c>
      <c r="R70">
        <f t="shared" si="42"/>
        <v>7.65086015</v>
      </c>
      <c r="S70">
        <f t="shared" si="43"/>
        <v>6.19156362</v>
      </c>
      <c r="T70">
        <f t="shared" si="44"/>
        <v>0.90975419</v>
      </c>
      <c r="U70">
        <f t="shared" si="45"/>
        <v>3.35521079</v>
      </c>
      <c r="V70">
        <f t="shared" si="46"/>
        <v>15.61162337</v>
      </c>
      <c r="W70">
        <f t="shared" si="47"/>
        <v>14.69817054</v>
      </c>
      <c r="X70">
        <f t="shared" si="48"/>
        <v>7.89950695</v>
      </c>
      <c r="Y70">
        <f t="shared" si="49"/>
        <v>6.05828688</v>
      </c>
      <c r="Z70">
        <f t="shared" si="50"/>
        <v>0.92657638</v>
      </c>
      <c r="AA70">
        <f t="shared" si="51"/>
        <v>3.37667553</v>
      </c>
      <c r="AC70">
        <v>0.1496542603</v>
      </c>
      <c r="AD70">
        <v>0.1429391618</v>
      </c>
      <c r="AE70">
        <v>0.0747309069</v>
      </c>
      <c r="AF70">
        <v>0.0596781978</v>
      </c>
      <c r="AG70">
        <v>0.0101536236</v>
      </c>
      <c r="AH70">
        <v>0.0346575019</v>
      </c>
      <c r="AI70">
        <v>0.144313301</v>
      </c>
      <c r="AJ70">
        <v>0.1378818483</v>
      </c>
      <c r="AK70">
        <v>0.0656323152</v>
      </c>
      <c r="AL70">
        <v>0.0637196873</v>
      </c>
      <c r="AM70">
        <v>0.0085484141</v>
      </c>
      <c r="AN70">
        <v>0.0288257147</v>
      </c>
      <c r="AO70">
        <v>0.1550903524</v>
      </c>
      <c r="AP70">
        <v>0.1460582166</v>
      </c>
      <c r="AQ70">
        <v>0.0765086015</v>
      </c>
      <c r="AR70">
        <v>0.0619156362</v>
      </c>
      <c r="AS70">
        <v>0.0090975419</v>
      </c>
      <c r="AT70">
        <v>0.0335521079</v>
      </c>
      <c r="AU70">
        <v>0.1561162337</v>
      </c>
      <c r="AV70">
        <v>0.1469817054</v>
      </c>
      <c r="AW70">
        <v>0.0789950695</v>
      </c>
      <c r="AX70">
        <v>0.0605828688</v>
      </c>
      <c r="AY70">
        <v>0.0092657638</v>
      </c>
      <c r="AZ70">
        <v>0.0337667553</v>
      </c>
      <c r="BB70">
        <f t="shared" si="84"/>
        <v>8.50903524</v>
      </c>
      <c r="BC70">
        <f t="shared" si="31"/>
        <v>15.50903524</v>
      </c>
      <c r="BD70">
        <f t="shared" si="64"/>
        <v>14.96542603</v>
      </c>
      <c r="BE70">
        <f t="shared" si="52"/>
        <v>14.29391618</v>
      </c>
      <c r="BF70">
        <f t="shared" si="53"/>
        <v>7.47309069</v>
      </c>
      <c r="BG70">
        <f t="shared" si="54"/>
        <v>5.96781978</v>
      </c>
      <c r="BH70">
        <f t="shared" si="55"/>
        <v>1.01536236</v>
      </c>
      <c r="BI70">
        <f t="shared" si="56"/>
        <v>3.46575019</v>
      </c>
      <c r="BK70">
        <f t="shared" si="65"/>
        <v>0.285258462442566</v>
      </c>
      <c r="BL70">
        <f t="shared" si="66"/>
        <v>0.255764198372822</v>
      </c>
      <c r="BM70">
        <f t="shared" si="67"/>
        <v>0.82784370923309</v>
      </c>
      <c r="BN70">
        <f t="shared" si="68"/>
        <v>0.163336373786102</v>
      </c>
      <c r="BO70">
        <f t="shared" si="69"/>
        <v>0.00143915625678136</v>
      </c>
      <c r="BP70">
        <f t="shared" si="70"/>
        <v>0.340097419460838</v>
      </c>
      <c r="BQ70">
        <f t="shared" si="71"/>
        <v>0.295510973196822</v>
      </c>
      <c r="BR70">
        <f t="shared" si="72"/>
        <v>0.0972850284540315</v>
      </c>
      <c r="BS70">
        <f t="shared" si="73"/>
        <v>0.0316019809086914</v>
      </c>
      <c r="BT70">
        <f t="shared" si="74"/>
        <v>0.0500613059379456</v>
      </c>
      <c r="BU70">
        <f t="shared" si="75"/>
        <v>0.000288203827105491</v>
      </c>
      <c r="BV70">
        <f t="shared" si="76"/>
        <v>0.0122189589523599</v>
      </c>
      <c r="BW70">
        <f t="shared" si="77"/>
        <v>0.417571002223074</v>
      </c>
      <c r="BX70">
        <f t="shared" si="78"/>
        <v>0.163421587579009</v>
      </c>
      <c r="BY70">
        <f t="shared" si="79"/>
        <v>0.181830826792387</v>
      </c>
      <c r="BZ70">
        <f t="shared" si="80"/>
        <v>0.00818429618240994</v>
      </c>
      <c r="CA70">
        <f t="shared" si="81"/>
        <v>0.00114235597474505</v>
      </c>
      <c r="CB70">
        <f t="shared" si="82"/>
        <v>0.00793429505411554</v>
      </c>
      <c r="CD70">
        <f t="shared" si="85"/>
        <v>29.42169886</v>
      </c>
      <c r="CF70" s="7">
        <f>CD70-'BED Sadj'!AF71</f>
        <v>16.32169886</v>
      </c>
    </row>
    <row r="71" spans="1:84">
      <c r="A71">
        <v>20072</v>
      </c>
      <c r="B71">
        <f t="shared" si="83"/>
        <v>2007</v>
      </c>
      <c r="C71" t="s">
        <v>141</v>
      </c>
      <c r="D71">
        <f t="shared" si="60"/>
        <v>14.25085886</v>
      </c>
      <c r="E71">
        <f t="shared" si="61"/>
        <v>14.08350827</v>
      </c>
      <c r="F71">
        <f t="shared" si="62"/>
        <v>7.0647655</v>
      </c>
      <c r="G71">
        <f t="shared" si="63"/>
        <v>6.09209505</v>
      </c>
      <c r="H71">
        <v>0.892741731</v>
      </c>
      <c r="I71">
        <f t="shared" si="33"/>
        <v>3.6164901</v>
      </c>
      <c r="J71">
        <f t="shared" si="34"/>
        <v>14.15333626</v>
      </c>
      <c r="K71">
        <f t="shared" si="35"/>
        <v>13.96028169</v>
      </c>
      <c r="L71">
        <f t="shared" si="36"/>
        <v>6.60026276</v>
      </c>
      <c r="M71">
        <f t="shared" si="37"/>
        <v>6.4914194</v>
      </c>
      <c r="N71">
        <f t="shared" si="38"/>
        <v>0.86646361</v>
      </c>
      <c r="O71">
        <f t="shared" si="39"/>
        <v>2.85674255</v>
      </c>
      <c r="P71">
        <f t="shared" si="40"/>
        <v>14.60394214</v>
      </c>
      <c r="Q71">
        <f t="shared" si="41"/>
        <v>14.50907204</v>
      </c>
      <c r="R71">
        <f t="shared" si="42"/>
        <v>7.22551674</v>
      </c>
      <c r="S71">
        <f t="shared" si="43"/>
        <v>6.31559188</v>
      </c>
      <c r="T71">
        <f t="shared" si="44"/>
        <v>0.90946485</v>
      </c>
      <c r="U71">
        <f t="shared" si="45"/>
        <v>3.10991888</v>
      </c>
      <c r="V71">
        <f t="shared" si="46"/>
        <v>14.63953882</v>
      </c>
      <c r="W71">
        <f t="shared" si="47"/>
        <v>14.5350064</v>
      </c>
      <c r="X71">
        <f t="shared" si="48"/>
        <v>7.24213956</v>
      </c>
      <c r="Y71">
        <f t="shared" si="49"/>
        <v>6.28954635</v>
      </c>
      <c r="Z71">
        <f t="shared" si="50"/>
        <v>0.91425332</v>
      </c>
      <c r="AA71">
        <f t="shared" si="51"/>
        <v>3.11977355</v>
      </c>
      <c r="AC71">
        <v>0.1425085886</v>
      </c>
      <c r="AD71">
        <v>0.1408350827</v>
      </c>
      <c r="AE71">
        <v>0.070647655</v>
      </c>
      <c r="AF71">
        <v>0.0609209505</v>
      </c>
      <c r="AG71">
        <v>0.0086257342</v>
      </c>
      <c r="AH71">
        <v>0.036164901</v>
      </c>
      <c r="AI71">
        <v>0.1415333626</v>
      </c>
      <c r="AJ71">
        <v>0.1396028169</v>
      </c>
      <c r="AK71">
        <v>0.0660026276</v>
      </c>
      <c r="AL71">
        <v>0.064914194</v>
      </c>
      <c r="AM71">
        <v>0.0086646361</v>
      </c>
      <c r="AN71">
        <v>0.0285674255</v>
      </c>
      <c r="AO71">
        <v>0.1460394214</v>
      </c>
      <c r="AP71">
        <v>0.1450907204</v>
      </c>
      <c r="AQ71">
        <v>0.0722551674</v>
      </c>
      <c r="AR71">
        <v>0.0631559188</v>
      </c>
      <c r="AS71">
        <v>0.0090946485</v>
      </c>
      <c r="AT71">
        <v>0.0310991888</v>
      </c>
      <c r="AU71">
        <v>0.1463953882</v>
      </c>
      <c r="AV71">
        <v>0.145350064</v>
      </c>
      <c r="AW71">
        <v>0.0724213956</v>
      </c>
      <c r="AX71">
        <v>0.0628954635</v>
      </c>
      <c r="AY71">
        <v>0.0091425332</v>
      </c>
      <c r="AZ71">
        <v>0.0311977355</v>
      </c>
      <c r="BB71">
        <f t="shared" si="84"/>
        <v>7.60394214</v>
      </c>
      <c r="BC71">
        <f t="shared" si="31"/>
        <v>14.60394214</v>
      </c>
      <c r="BD71">
        <f t="shared" si="64"/>
        <v>14.25085886</v>
      </c>
      <c r="BE71">
        <f t="shared" si="52"/>
        <v>14.08350827</v>
      </c>
      <c r="BF71">
        <f t="shared" si="53"/>
        <v>7.0647655</v>
      </c>
      <c r="BG71">
        <f t="shared" si="54"/>
        <v>6.09209505</v>
      </c>
      <c r="BH71">
        <f t="shared" si="55"/>
        <v>0.86257342</v>
      </c>
      <c r="BI71">
        <f t="shared" si="56"/>
        <v>3.6164901</v>
      </c>
      <c r="BK71">
        <f t="shared" si="65"/>
        <v>0.00951065751076026</v>
      </c>
      <c r="BL71">
        <f t="shared" si="66"/>
        <v>0.0151847900184961</v>
      </c>
      <c r="BM71">
        <f t="shared" si="67"/>
        <v>0.215762795467507</v>
      </c>
      <c r="BN71">
        <f t="shared" si="68"/>
        <v>0.159459936502922</v>
      </c>
      <c r="BO71">
        <f t="shared" si="69"/>
        <v>0.000690539643290643</v>
      </c>
      <c r="BP71">
        <f t="shared" si="70"/>
        <v>0.577216339731003</v>
      </c>
      <c r="BQ71">
        <f t="shared" si="71"/>
        <v>0.124667802615558</v>
      </c>
      <c r="BR71">
        <f t="shared" si="72"/>
        <v>0.181104522336615</v>
      </c>
      <c r="BS71">
        <f t="shared" si="73"/>
        <v>0.0258409611615375</v>
      </c>
      <c r="BT71">
        <f t="shared" si="74"/>
        <v>0.049950833020049</v>
      </c>
      <c r="BU71">
        <f t="shared" si="75"/>
        <v>0.000279662709088161</v>
      </c>
      <c r="BV71">
        <f t="shared" si="76"/>
        <v>0.256614400932288</v>
      </c>
      <c r="BW71">
        <f t="shared" si="77"/>
        <v>0.151072111305601</v>
      </c>
      <c r="BX71">
        <f t="shared" si="78"/>
        <v>0.203850561393498</v>
      </c>
      <c r="BY71">
        <f t="shared" si="79"/>
        <v>0.0314615571608833</v>
      </c>
      <c r="BZ71">
        <f t="shared" si="80"/>
        <v>0.03898701587169</v>
      </c>
      <c r="CA71">
        <f t="shared" si="81"/>
        <v>0.000462748461304923</v>
      </c>
      <c r="CB71">
        <f t="shared" si="82"/>
        <v>0.246727331043902</v>
      </c>
      <c r="CD71">
        <f t="shared" si="85"/>
        <v>28.27029283</v>
      </c>
      <c r="CF71" s="7">
        <f>CD71-'BED Sadj'!AF72</f>
        <v>15.07029283</v>
      </c>
    </row>
    <row r="72" spans="1:84">
      <c r="A72">
        <v>20073</v>
      </c>
      <c r="B72">
        <f t="shared" si="83"/>
        <v>2007</v>
      </c>
      <c r="C72" t="s">
        <v>142</v>
      </c>
      <c r="D72">
        <f t="shared" si="60"/>
        <v>14.02741176</v>
      </c>
      <c r="E72">
        <f t="shared" si="61"/>
        <v>14.02724232</v>
      </c>
      <c r="F72">
        <f t="shared" si="62"/>
        <v>7.02459084</v>
      </c>
      <c r="G72">
        <f t="shared" si="63"/>
        <v>6.00394816</v>
      </c>
      <c r="H72">
        <v>0.825019797</v>
      </c>
      <c r="I72">
        <f t="shared" si="33"/>
        <v>3.38223041</v>
      </c>
      <c r="J72">
        <f t="shared" si="34"/>
        <v>13.97353889</v>
      </c>
      <c r="K72">
        <f t="shared" si="35"/>
        <v>13.98173486</v>
      </c>
      <c r="L72">
        <f t="shared" si="36"/>
        <v>6.61233931</v>
      </c>
      <c r="M72">
        <f t="shared" si="37"/>
        <v>6.50277004</v>
      </c>
      <c r="N72">
        <f t="shared" si="38"/>
        <v>0.87516242</v>
      </c>
      <c r="O72">
        <f t="shared" si="39"/>
        <v>2.86350676</v>
      </c>
      <c r="P72">
        <f t="shared" si="40"/>
        <v>14.29159565</v>
      </c>
      <c r="Q72">
        <f t="shared" si="41"/>
        <v>14.36353208</v>
      </c>
      <c r="R72">
        <f t="shared" si="42"/>
        <v>7.03760154</v>
      </c>
      <c r="S72">
        <f t="shared" si="43"/>
        <v>6.3635623</v>
      </c>
      <c r="T72">
        <f t="shared" si="44"/>
        <v>0.90506584</v>
      </c>
      <c r="U72">
        <f t="shared" si="45"/>
        <v>3.03258629</v>
      </c>
      <c r="V72">
        <f t="shared" si="46"/>
        <v>14.30407086</v>
      </c>
      <c r="W72">
        <f t="shared" si="47"/>
        <v>14.36930164</v>
      </c>
      <c r="X72">
        <f t="shared" si="48"/>
        <v>7.051891</v>
      </c>
      <c r="Y72">
        <f t="shared" si="49"/>
        <v>6.34748475</v>
      </c>
      <c r="Z72">
        <f t="shared" si="50"/>
        <v>0.90926666</v>
      </c>
      <c r="AA72">
        <f t="shared" si="51"/>
        <v>3.04199079</v>
      </c>
      <c r="AC72">
        <v>0.1402741176</v>
      </c>
      <c r="AD72">
        <v>0.1402724232</v>
      </c>
      <c r="AE72">
        <v>0.0702459084</v>
      </c>
      <c r="AF72">
        <v>0.0600394816</v>
      </c>
      <c r="AG72">
        <v>0.0083170094</v>
      </c>
      <c r="AH72">
        <v>0.0338223041</v>
      </c>
      <c r="AI72">
        <v>0.1397353889</v>
      </c>
      <c r="AJ72">
        <v>0.1398173486</v>
      </c>
      <c r="AK72">
        <v>0.0661233931</v>
      </c>
      <c r="AL72">
        <v>0.0650277004</v>
      </c>
      <c r="AM72">
        <v>0.0087516242</v>
      </c>
      <c r="AN72">
        <v>0.0286350676</v>
      </c>
      <c r="AO72">
        <v>0.1429159565</v>
      </c>
      <c r="AP72">
        <v>0.1436353208</v>
      </c>
      <c r="AQ72">
        <v>0.0703760154</v>
      </c>
      <c r="AR72">
        <v>0.063635623</v>
      </c>
      <c r="AS72">
        <v>0.0090506584</v>
      </c>
      <c r="AT72">
        <v>0.0303258629</v>
      </c>
      <c r="AU72">
        <v>0.1430407086</v>
      </c>
      <c r="AV72">
        <v>0.1436930164</v>
      </c>
      <c r="AW72">
        <v>0.07051891</v>
      </c>
      <c r="AX72">
        <v>0.0634748475</v>
      </c>
      <c r="AY72">
        <v>0.0090926666</v>
      </c>
      <c r="AZ72">
        <v>0.0304199079</v>
      </c>
      <c r="BB72">
        <f t="shared" si="84"/>
        <v>7.29159565</v>
      </c>
      <c r="BC72">
        <f t="shared" si="31"/>
        <v>14.29159565</v>
      </c>
      <c r="BD72">
        <f t="shared" si="64"/>
        <v>14.02741176</v>
      </c>
      <c r="BE72">
        <f t="shared" si="52"/>
        <v>14.02724232</v>
      </c>
      <c r="BF72">
        <f t="shared" si="53"/>
        <v>7.02459084</v>
      </c>
      <c r="BG72">
        <f t="shared" si="54"/>
        <v>6.00394816</v>
      </c>
      <c r="BH72">
        <f t="shared" si="55"/>
        <v>0.83170094</v>
      </c>
      <c r="BI72">
        <f t="shared" si="56"/>
        <v>3.38223041</v>
      </c>
      <c r="BK72">
        <f t="shared" si="65"/>
        <v>0.00290228612203682</v>
      </c>
      <c r="BL72">
        <f t="shared" si="66"/>
        <v>0.00207092891565156</v>
      </c>
      <c r="BM72">
        <f t="shared" si="67"/>
        <v>0.169951323987341</v>
      </c>
      <c r="BN72">
        <f t="shared" si="68"/>
        <v>0.248823267966734</v>
      </c>
      <c r="BO72">
        <f t="shared" si="69"/>
        <v>0.00251428264132013</v>
      </c>
      <c r="BP72">
        <f t="shared" si="70"/>
        <v>0.269074225069323</v>
      </c>
      <c r="BQ72">
        <f t="shared" si="71"/>
        <v>0.0697931277355321</v>
      </c>
      <c r="BR72">
        <f t="shared" si="72"/>
        <v>0.113090802680857</v>
      </c>
      <c r="BS72">
        <f t="shared" si="73"/>
        <v>0.000169278314490016</v>
      </c>
      <c r="BT72">
        <f t="shared" si="74"/>
        <v>0.129322329687939</v>
      </c>
      <c r="BU72">
        <f t="shared" si="75"/>
        <v>0.00640736899995786</v>
      </c>
      <c r="BV72">
        <f t="shared" si="76"/>
        <v>0.122251010650574</v>
      </c>
      <c r="BW72">
        <f t="shared" si="77"/>
        <v>0.0765402576128109</v>
      </c>
      <c r="BX72">
        <f t="shared" si="78"/>
        <v>0.117004578398864</v>
      </c>
      <c r="BY72">
        <f t="shared" si="79"/>
        <v>0.000745298736025613</v>
      </c>
      <c r="BZ72">
        <f t="shared" si="80"/>
        <v>0.118017388668828</v>
      </c>
      <c r="CA72">
        <f t="shared" si="81"/>
        <v>0.00709753392534078</v>
      </c>
      <c r="CB72">
        <f t="shared" si="82"/>
        <v>0.115762999017744</v>
      </c>
      <c r="CD72">
        <f t="shared" si="85"/>
        <v>27.8876517</v>
      </c>
      <c r="CF72" s="7">
        <f>CD72-'BED Sadj'!AF73</f>
        <v>14.7876517</v>
      </c>
    </row>
    <row r="73" spans="1:84">
      <c r="A73">
        <v>20074</v>
      </c>
      <c r="B73">
        <f t="shared" si="83"/>
        <v>2007</v>
      </c>
      <c r="C73" t="s">
        <v>143</v>
      </c>
      <c r="D73">
        <f t="shared" si="60"/>
        <v>14.27393443</v>
      </c>
      <c r="E73">
        <f t="shared" si="61"/>
        <v>13.98750189</v>
      </c>
      <c r="F73">
        <f t="shared" si="62"/>
        <v>6.92301704</v>
      </c>
      <c r="G73">
        <f t="shared" si="63"/>
        <v>6.25468353</v>
      </c>
      <c r="H73">
        <v>0.892741731</v>
      </c>
      <c r="I73">
        <f t="shared" si="33"/>
        <v>3.28330565</v>
      </c>
      <c r="J73">
        <f t="shared" si="34"/>
        <v>14.07145963</v>
      </c>
      <c r="K73">
        <f t="shared" si="35"/>
        <v>13.90938612</v>
      </c>
      <c r="L73">
        <f t="shared" si="36"/>
        <v>6.58026496</v>
      </c>
      <c r="M73">
        <f t="shared" si="37"/>
        <v>6.46030266</v>
      </c>
      <c r="N73">
        <f t="shared" si="38"/>
        <v>0.86632665</v>
      </c>
      <c r="O73">
        <f t="shared" si="39"/>
        <v>2.8580335</v>
      </c>
      <c r="P73">
        <f t="shared" si="40"/>
        <v>14.3848314</v>
      </c>
      <c r="Q73">
        <f t="shared" si="41"/>
        <v>14.20371784</v>
      </c>
      <c r="R73">
        <f t="shared" si="42"/>
        <v>6.93298247</v>
      </c>
      <c r="S73">
        <f t="shared" si="43"/>
        <v>6.3622951</v>
      </c>
      <c r="T73">
        <f t="shared" si="44"/>
        <v>0.90858166</v>
      </c>
      <c r="U73">
        <f t="shared" si="45"/>
        <v>2.96636039</v>
      </c>
      <c r="V73">
        <f t="shared" si="46"/>
        <v>14.37953642</v>
      </c>
      <c r="W73">
        <f t="shared" si="47"/>
        <v>14.21278893</v>
      </c>
      <c r="X73">
        <f t="shared" si="48"/>
        <v>6.98417037</v>
      </c>
      <c r="Y73">
        <f t="shared" si="49"/>
        <v>6.34353024</v>
      </c>
      <c r="Z73">
        <f t="shared" si="50"/>
        <v>0.91148931</v>
      </c>
      <c r="AA73">
        <f t="shared" si="51"/>
        <v>2.97772606</v>
      </c>
      <c r="AC73">
        <v>0.1427393443</v>
      </c>
      <c r="AD73">
        <v>0.1398750189</v>
      </c>
      <c r="AE73">
        <v>0.0692301704</v>
      </c>
      <c r="AF73">
        <v>0.0625468353</v>
      </c>
      <c r="AG73">
        <v>0.0084666597</v>
      </c>
      <c r="AH73">
        <v>0.0328330565</v>
      </c>
      <c r="AI73">
        <v>0.1407145963</v>
      </c>
      <c r="AJ73">
        <v>0.1390938612</v>
      </c>
      <c r="AK73">
        <v>0.0658026496</v>
      </c>
      <c r="AL73">
        <v>0.0646030266</v>
      </c>
      <c r="AM73">
        <v>0.0086632665</v>
      </c>
      <c r="AN73">
        <v>0.028580335</v>
      </c>
      <c r="AO73">
        <v>0.143848314</v>
      </c>
      <c r="AP73">
        <v>0.1420371784</v>
      </c>
      <c r="AQ73">
        <v>0.0693298247</v>
      </c>
      <c r="AR73">
        <v>0.063622951</v>
      </c>
      <c r="AS73">
        <v>0.0090858166</v>
      </c>
      <c r="AT73">
        <v>0.0296636039</v>
      </c>
      <c r="AU73">
        <v>0.1437953642</v>
      </c>
      <c r="AV73">
        <v>0.1421278893</v>
      </c>
      <c r="AW73">
        <v>0.0698417037</v>
      </c>
      <c r="AX73">
        <v>0.0634353024</v>
      </c>
      <c r="AY73">
        <v>0.0091148931</v>
      </c>
      <c r="AZ73">
        <v>0.0297772606</v>
      </c>
      <c r="BB73">
        <f t="shared" si="84"/>
        <v>7.3848314</v>
      </c>
      <c r="BC73">
        <f t="shared" si="31"/>
        <v>14.3848314</v>
      </c>
      <c r="BD73">
        <f t="shared" si="64"/>
        <v>14.27393443</v>
      </c>
      <c r="BE73">
        <f t="shared" si="52"/>
        <v>13.98750189</v>
      </c>
      <c r="BF73">
        <f t="shared" si="53"/>
        <v>6.92301704</v>
      </c>
      <c r="BG73">
        <f t="shared" si="54"/>
        <v>6.25468353</v>
      </c>
      <c r="BH73">
        <f t="shared" si="55"/>
        <v>0.84666597</v>
      </c>
      <c r="BI73">
        <f t="shared" si="56"/>
        <v>3.28330565</v>
      </c>
      <c r="BK73">
        <f t="shared" si="65"/>
        <v>0.0409960446350397</v>
      </c>
      <c r="BL73">
        <f t="shared" si="66"/>
        <v>0.00610207352269292</v>
      </c>
      <c r="BM73">
        <f t="shared" si="67"/>
        <v>0.117478988344326</v>
      </c>
      <c r="BN73">
        <f t="shared" si="68"/>
        <v>0.0422792266219568</v>
      </c>
      <c r="BO73">
        <f t="shared" si="69"/>
        <v>0.000697756504236556</v>
      </c>
      <c r="BP73">
        <f t="shared" si="70"/>
        <v>0.180856401565623</v>
      </c>
      <c r="BQ73">
        <f t="shared" si="71"/>
        <v>0.0122981379551814</v>
      </c>
      <c r="BR73">
        <f t="shared" si="72"/>
        <v>0.0467493370344019</v>
      </c>
      <c r="BS73">
        <f t="shared" si="73"/>
        <v>9.93097950849055e-5</v>
      </c>
      <c r="BT73">
        <f t="shared" si="74"/>
        <v>0.0115802499978648</v>
      </c>
      <c r="BU73">
        <f t="shared" si="75"/>
        <v>0.00025090335072504</v>
      </c>
      <c r="BV73">
        <f t="shared" si="76"/>
        <v>0.100454297836468</v>
      </c>
      <c r="BW73">
        <f t="shared" si="77"/>
        <v>0.0111517802919602</v>
      </c>
      <c r="BX73">
        <f t="shared" si="78"/>
        <v>0.0507542503919614</v>
      </c>
      <c r="BY73">
        <f t="shared" si="79"/>
        <v>0.00373972977008887</v>
      </c>
      <c r="BZ73">
        <f t="shared" si="80"/>
        <v>0.00789373787782416</v>
      </c>
      <c r="CA73">
        <f t="shared" si="81"/>
        <v>0.000351471718361242</v>
      </c>
      <c r="CB73">
        <f t="shared" si="82"/>
        <v>0.093378885824568</v>
      </c>
      <c r="CD73">
        <f t="shared" si="85"/>
        <v>28.29830097</v>
      </c>
      <c r="CF73" s="7">
        <f>CD73-'BED Sadj'!AF74</f>
        <v>15.09830097</v>
      </c>
    </row>
    <row r="74" spans="1:84">
      <c r="A74">
        <v>20081</v>
      </c>
      <c r="B74">
        <f t="shared" si="83"/>
        <v>2008</v>
      </c>
      <c r="C74" t="s">
        <v>144</v>
      </c>
      <c r="D74">
        <f t="shared" si="60"/>
        <v>13.54779586</v>
      </c>
      <c r="E74">
        <f t="shared" si="61"/>
        <v>13.49533056</v>
      </c>
      <c r="F74">
        <f t="shared" si="62"/>
        <v>6.69105386</v>
      </c>
      <c r="G74">
        <f t="shared" si="63"/>
        <v>6.17795715</v>
      </c>
      <c r="H74">
        <v>0.818161278</v>
      </c>
      <c r="I74">
        <f t="shared" si="33"/>
        <v>3.05822142</v>
      </c>
      <c r="J74">
        <f t="shared" si="34"/>
        <v>13.93105942</v>
      </c>
      <c r="K74">
        <f t="shared" si="35"/>
        <v>13.96895606</v>
      </c>
      <c r="L74">
        <f t="shared" si="36"/>
        <v>6.58236702</v>
      </c>
      <c r="M74">
        <f t="shared" si="37"/>
        <v>6.51077734</v>
      </c>
      <c r="N74">
        <f t="shared" si="38"/>
        <v>0.86935365</v>
      </c>
      <c r="O74">
        <f t="shared" si="39"/>
        <v>2.85446622</v>
      </c>
      <c r="P74">
        <f t="shared" si="40"/>
        <v>14.27037753</v>
      </c>
      <c r="Q74">
        <f t="shared" si="41"/>
        <v>14.14262803</v>
      </c>
      <c r="R74">
        <f t="shared" si="42"/>
        <v>6.93553543</v>
      </c>
      <c r="S74">
        <f t="shared" si="43"/>
        <v>6.41257964</v>
      </c>
      <c r="T74">
        <f t="shared" si="44"/>
        <v>0.89346471</v>
      </c>
      <c r="U74">
        <f t="shared" si="45"/>
        <v>2.93136148</v>
      </c>
      <c r="V74">
        <f t="shared" si="46"/>
        <v>14.29683641</v>
      </c>
      <c r="W74">
        <f t="shared" si="47"/>
        <v>14.16913823</v>
      </c>
      <c r="X74">
        <f t="shared" si="48"/>
        <v>7.05225026</v>
      </c>
      <c r="Y74">
        <f t="shared" si="49"/>
        <v>6.35093753</v>
      </c>
      <c r="Z74">
        <f t="shared" si="50"/>
        <v>0.89749866</v>
      </c>
      <c r="AA74">
        <f t="shared" si="51"/>
        <v>2.92637654</v>
      </c>
      <c r="AC74">
        <v>0.1354779586</v>
      </c>
      <c r="AD74">
        <v>0.1349533056</v>
      </c>
      <c r="AE74">
        <v>0.0669105386</v>
      </c>
      <c r="AF74">
        <v>0.0617795715</v>
      </c>
      <c r="AG74">
        <v>0.0081515629</v>
      </c>
      <c r="AH74">
        <v>0.0305822142</v>
      </c>
      <c r="AI74">
        <v>0.1393105942</v>
      </c>
      <c r="AJ74">
        <v>0.1396895606</v>
      </c>
      <c r="AK74">
        <v>0.0658236702</v>
      </c>
      <c r="AL74">
        <v>0.0651077734</v>
      </c>
      <c r="AM74">
        <v>0.0086935365</v>
      </c>
      <c r="AN74">
        <v>0.0285446622</v>
      </c>
      <c r="AO74">
        <v>0.1427037753</v>
      </c>
      <c r="AP74">
        <v>0.1414262803</v>
      </c>
      <c r="AQ74">
        <v>0.0693553543</v>
      </c>
      <c r="AR74">
        <v>0.0641257964</v>
      </c>
      <c r="AS74">
        <v>0.0089346471</v>
      </c>
      <c r="AT74">
        <v>0.0293136148</v>
      </c>
      <c r="AU74">
        <v>0.1429683641</v>
      </c>
      <c r="AV74">
        <v>0.1416913823</v>
      </c>
      <c r="AW74">
        <v>0.0705225026</v>
      </c>
      <c r="AX74">
        <v>0.0635093753</v>
      </c>
      <c r="AY74">
        <v>0.0089749866</v>
      </c>
      <c r="AZ74">
        <v>0.0292637654</v>
      </c>
      <c r="BB74">
        <f t="shared" si="84"/>
        <v>7.27037753</v>
      </c>
      <c r="BC74">
        <f t="shared" si="31"/>
        <v>14.27037753</v>
      </c>
      <c r="BD74">
        <f t="shared" si="64"/>
        <v>13.54779586</v>
      </c>
      <c r="BE74">
        <f t="shared" si="52"/>
        <v>13.49533056</v>
      </c>
      <c r="BF74">
        <f t="shared" si="53"/>
        <v>6.69105386</v>
      </c>
      <c r="BG74">
        <f t="shared" si="54"/>
        <v>6.17795715</v>
      </c>
      <c r="BH74">
        <f t="shared" si="55"/>
        <v>0.81515629</v>
      </c>
      <c r="BI74">
        <f t="shared" si="56"/>
        <v>3.05822142</v>
      </c>
      <c r="BK74">
        <f t="shared" si="65"/>
        <v>0.146890956423873</v>
      </c>
      <c r="BL74">
        <f t="shared" si="66"/>
        <v>0.224321114250252</v>
      </c>
      <c r="BM74">
        <f t="shared" si="67"/>
        <v>0.0118128291891856</v>
      </c>
      <c r="BN74">
        <f t="shared" si="68"/>
        <v>0.110769278871636</v>
      </c>
      <c r="BO74">
        <f t="shared" si="69"/>
        <v>0.00262065895098638</v>
      </c>
      <c r="BP74">
        <f t="shared" si="70"/>
        <v>0.0415161815270399</v>
      </c>
      <c r="BQ74">
        <f t="shared" si="71"/>
        <v>0.522124269819989</v>
      </c>
      <c r="BR74">
        <f t="shared" si="72"/>
        <v>0.418994014668403</v>
      </c>
      <c r="BS74">
        <f t="shared" si="73"/>
        <v>0.0597712380696651</v>
      </c>
      <c r="BT74">
        <f t="shared" si="74"/>
        <v>0.0550477128138003</v>
      </c>
      <c r="BU74">
        <f t="shared" si="75"/>
        <v>0.00567060687097862</v>
      </c>
      <c r="BV74">
        <f t="shared" si="76"/>
        <v>0.0160934443768036</v>
      </c>
      <c r="BW74">
        <f t="shared" si="77"/>
        <v>0.5610617455443</v>
      </c>
      <c r="BX74">
        <f t="shared" si="78"/>
        <v>0.454016776150829</v>
      </c>
      <c r="BY74">
        <f t="shared" si="79"/>
        <v>0.130462839372959</v>
      </c>
      <c r="BZ74">
        <f t="shared" si="80"/>
        <v>0.0299222118649445</v>
      </c>
      <c r="CA74">
        <f t="shared" si="81"/>
        <v>0.00629442018261392</v>
      </c>
      <c r="CB74">
        <f t="shared" si="82"/>
        <v>0.0173830723822144</v>
      </c>
      <c r="CD74">
        <f t="shared" si="85"/>
        <v>27.23196316</v>
      </c>
      <c r="CF74" s="7">
        <f>CD74-'BED Sadj'!AF75</f>
        <v>14.33196316</v>
      </c>
    </row>
    <row r="75" spans="1:84">
      <c r="A75">
        <v>20082</v>
      </c>
      <c r="B75">
        <f t="shared" si="83"/>
        <v>2008</v>
      </c>
      <c r="C75" t="s">
        <v>145</v>
      </c>
      <c r="D75">
        <f t="shared" si="60"/>
        <v>13.57936232</v>
      </c>
      <c r="E75">
        <f t="shared" si="61"/>
        <v>14.15384333</v>
      </c>
      <c r="F75">
        <f t="shared" si="62"/>
        <v>6.77877419</v>
      </c>
      <c r="G75">
        <f t="shared" si="63"/>
        <v>6.51101103</v>
      </c>
      <c r="H75">
        <v>0.824983905</v>
      </c>
      <c r="I75">
        <f t="shared" si="33"/>
        <v>2.88293658</v>
      </c>
      <c r="J75">
        <f t="shared" si="34"/>
        <v>13.69565518</v>
      </c>
      <c r="K75">
        <f t="shared" si="35"/>
        <v>14.09333567</v>
      </c>
      <c r="L75">
        <f t="shared" si="36"/>
        <v>6.60593239</v>
      </c>
      <c r="M75">
        <f t="shared" si="37"/>
        <v>6.60842961</v>
      </c>
      <c r="N75">
        <f t="shared" si="38"/>
        <v>0.88135012</v>
      </c>
      <c r="O75">
        <f t="shared" si="39"/>
        <v>2.83491565</v>
      </c>
      <c r="P75">
        <f t="shared" si="40"/>
        <v>13.61402128</v>
      </c>
      <c r="Q75">
        <f t="shared" si="41"/>
        <v>14.04482865</v>
      </c>
      <c r="R75">
        <f t="shared" si="42"/>
        <v>6.59002055</v>
      </c>
      <c r="S75">
        <f t="shared" si="43"/>
        <v>6.57572759</v>
      </c>
      <c r="T75">
        <f t="shared" si="44"/>
        <v>0.86552319</v>
      </c>
      <c r="U75">
        <f t="shared" si="45"/>
        <v>2.81005477</v>
      </c>
      <c r="V75">
        <f t="shared" si="46"/>
        <v>13.66096097</v>
      </c>
      <c r="W75">
        <f t="shared" si="47"/>
        <v>14.09186382</v>
      </c>
      <c r="X75">
        <f t="shared" si="48"/>
        <v>6.60243597</v>
      </c>
      <c r="Y75">
        <f t="shared" si="49"/>
        <v>6.56308674</v>
      </c>
      <c r="Z75">
        <f t="shared" si="50"/>
        <v>0.87301714</v>
      </c>
      <c r="AA75">
        <f t="shared" si="51"/>
        <v>2.82255412</v>
      </c>
      <c r="AC75">
        <v>0.1357936232</v>
      </c>
      <c r="AD75">
        <v>0.1415384333</v>
      </c>
      <c r="AE75">
        <v>0.0677877419</v>
      </c>
      <c r="AF75">
        <v>0.0651101103</v>
      </c>
      <c r="AG75">
        <v>0.0077810656</v>
      </c>
      <c r="AH75">
        <v>0.0288293658</v>
      </c>
      <c r="AI75">
        <v>0.1369565518</v>
      </c>
      <c r="AJ75">
        <v>0.1409333567</v>
      </c>
      <c r="AK75">
        <v>0.0660593239</v>
      </c>
      <c r="AL75">
        <v>0.0660842961</v>
      </c>
      <c r="AM75">
        <v>0.0088135012</v>
      </c>
      <c r="AN75">
        <v>0.0283491565</v>
      </c>
      <c r="AO75">
        <v>0.1361402128</v>
      </c>
      <c r="AP75">
        <v>0.1404482865</v>
      </c>
      <c r="AQ75">
        <v>0.0659002055</v>
      </c>
      <c r="AR75">
        <v>0.0657572759</v>
      </c>
      <c r="AS75">
        <v>0.0086552319</v>
      </c>
      <c r="AT75">
        <v>0.0281005477</v>
      </c>
      <c r="AU75">
        <v>0.1366096097</v>
      </c>
      <c r="AV75">
        <v>0.1409186382</v>
      </c>
      <c r="AW75">
        <v>0.0660243597</v>
      </c>
      <c r="AX75">
        <v>0.0656308674</v>
      </c>
      <c r="AY75">
        <v>0.0087301714</v>
      </c>
      <c r="AZ75">
        <v>0.0282255412</v>
      </c>
      <c r="BB75">
        <f t="shared" si="84"/>
        <v>6.61402128</v>
      </c>
      <c r="BC75">
        <f t="shared" si="31"/>
        <v>13.61402128</v>
      </c>
      <c r="BD75">
        <f t="shared" si="64"/>
        <v>13.57936232</v>
      </c>
      <c r="BE75">
        <f t="shared" si="52"/>
        <v>14.15384333</v>
      </c>
      <c r="BF75">
        <f t="shared" si="53"/>
        <v>6.77877419</v>
      </c>
      <c r="BG75">
        <f t="shared" si="54"/>
        <v>6.51101103</v>
      </c>
      <c r="BH75">
        <f t="shared" si="55"/>
        <v>0.77810656</v>
      </c>
      <c r="BI75">
        <f t="shared" si="56"/>
        <v>2.88293658</v>
      </c>
      <c r="BK75">
        <f t="shared" si="65"/>
        <v>0.0135240292869795</v>
      </c>
      <c r="BL75">
        <f t="shared" si="66"/>
        <v>0.00366117691867526</v>
      </c>
      <c r="BM75">
        <f t="shared" si="67"/>
        <v>0.0298742878272402</v>
      </c>
      <c r="BN75">
        <f t="shared" si="68"/>
        <v>0.00949037972921645</v>
      </c>
      <c r="BO75">
        <f t="shared" si="69"/>
        <v>0.00317715019342624</v>
      </c>
      <c r="BP75">
        <f t="shared" si="70"/>
        <v>0.00230600971806489</v>
      </c>
      <c r="BQ75">
        <f t="shared" si="71"/>
        <v>0.00120124350828159</v>
      </c>
      <c r="BR75">
        <f t="shared" si="72"/>
        <v>0.0118842004555023</v>
      </c>
      <c r="BS75">
        <f t="shared" si="73"/>
        <v>0.0356279366132495</v>
      </c>
      <c r="BT75">
        <f t="shared" si="74"/>
        <v>0.00418823313823359</v>
      </c>
      <c r="BU75">
        <f t="shared" si="75"/>
        <v>0.00164343362831123</v>
      </c>
      <c r="BV75">
        <f t="shared" si="76"/>
        <v>0.00531175822887612</v>
      </c>
      <c r="BW75">
        <f t="shared" si="77"/>
        <v>0.00665833968182252</v>
      </c>
      <c r="BX75">
        <f t="shared" si="78"/>
        <v>0.00384145965983994</v>
      </c>
      <c r="BY75">
        <f t="shared" si="79"/>
        <v>0.0310951678327687</v>
      </c>
      <c r="BZ75">
        <f t="shared" si="80"/>
        <v>0.00271187957200415</v>
      </c>
      <c r="CA75">
        <f t="shared" si="81"/>
        <v>0.00230719166456524</v>
      </c>
      <c r="CB75">
        <f t="shared" si="82"/>
        <v>0.0036460414756516</v>
      </c>
      <c r="CD75">
        <f t="shared" si="85"/>
        <v>27.6472541</v>
      </c>
      <c r="CF75" s="7">
        <f>CD75-'BED Sadj'!AF76</f>
        <v>14.4472541</v>
      </c>
    </row>
    <row r="76" spans="1:84">
      <c r="A76">
        <v>20083</v>
      </c>
      <c r="B76">
        <f t="shared" si="83"/>
        <v>2008</v>
      </c>
      <c r="C76" t="s">
        <v>146</v>
      </c>
      <c r="D76">
        <f t="shared" si="60"/>
        <v>12.83124506</v>
      </c>
      <c r="E76">
        <f t="shared" si="61"/>
        <v>13.54735059</v>
      </c>
      <c r="F76">
        <f t="shared" si="62"/>
        <v>6.00527044</v>
      </c>
      <c r="G76">
        <f t="shared" si="63"/>
        <v>6.67861902</v>
      </c>
      <c r="H76">
        <v>0.757297863</v>
      </c>
      <c r="I76">
        <f t="shared" si="33"/>
        <v>2.57674047</v>
      </c>
      <c r="J76">
        <f t="shared" si="34"/>
        <v>13.57185991</v>
      </c>
      <c r="K76">
        <f t="shared" si="35"/>
        <v>14.24382725</v>
      </c>
      <c r="L76">
        <f t="shared" si="36"/>
        <v>6.67721795</v>
      </c>
      <c r="M76">
        <f t="shared" si="37"/>
        <v>6.68099854</v>
      </c>
      <c r="N76">
        <f t="shared" si="38"/>
        <v>0.89752224</v>
      </c>
      <c r="O76">
        <f t="shared" si="39"/>
        <v>2.8250747</v>
      </c>
      <c r="P76">
        <f t="shared" si="40"/>
        <v>13.05492807</v>
      </c>
      <c r="Q76">
        <f t="shared" si="41"/>
        <v>13.78156218</v>
      </c>
      <c r="R76">
        <f t="shared" si="42"/>
        <v>6.17183675</v>
      </c>
      <c r="S76">
        <f t="shared" si="43"/>
        <v>6.80981797</v>
      </c>
      <c r="T76">
        <f t="shared" si="44"/>
        <v>0.82949835</v>
      </c>
      <c r="U76">
        <f t="shared" si="45"/>
        <v>2.60401369</v>
      </c>
      <c r="V76">
        <f t="shared" si="46"/>
        <v>13.03762444</v>
      </c>
      <c r="W76">
        <f t="shared" si="47"/>
        <v>13.75539917</v>
      </c>
      <c r="X76">
        <f t="shared" si="48"/>
        <v>6.11673867</v>
      </c>
      <c r="Y76">
        <f t="shared" si="49"/>
        <v>6.83727227</v>
      </c>
      <c r="Z76">
        <f t="shared" si="50"/>
        <v>0.82884946</v>
      </c>
      <c r="AA76">
        <f t="shared" si="51"/>
        <v>2.6038716</v>
      </c>
      <c r="AC76">
        <v>0.1283124506</v>
      </c>
      <c r="AD76">
        <v>0.1354735059</v>
      </c>
      <c r="AE76">
        <v>0.0600527044</v>
      </c>
      <c r="AF76">
        <v>0.0667861902</v>
      </c>
      <c r="AG76">
        <v>0.0080520824</v>
      </c>
      <c r="AH76">
        <v>0.0257674047</v>
      </c>
      <c r="AI76">
        <v>0.1357185991</v>
      </c>
      <c r="AJ76">
        <v>0.1424382725</v>
      </c>
      <c r="AK76">
        <v>0.0667721795</v>
      </c>
      <c r="AL76">
        <v>0.0668099854</v>
      </c>
      <c r="AM76">
        <v>0.0089752224</v>
      </c>
      <c r="AN76">
        <v>0.028250747</v>
      </c>
      <c r="AO76">
        <v>0.1305492807</v>
      </c>
      <c r="AP76">
        <v>0.1378156218</v>
      </c>
      <c r="AQ76">
        <v>0.0617183675</v>
      </c>
      <c r="AR76">
        <v>0.0680981797</v>
      </c>
      <c r="AS76">
        <v>0.0082949835</v>
      </c>
      <c r="AT76">
        <v>0.0260401369</v>
      </c>
      <c r="AU76">
        <v>0.1303762444</v>
      </c>
      <c r="AV76">
        <v>0.1375539917</v>
      </c>
      <c r="AW76">
        <v>0.0611673867</v>
      </c>
      <c r="AX76">
        <v>0.0683727227</v>
      </c>
      <c r="AY76">
        <v>0.0082884946</v>
      </c>
      <c r="AZ76">
        <v>0.026038716</v>
      </c>
      <c r="BB76">
        <f t="shared" si="84"/>
        <v>6.05492807</v>
      </c>
      <c r="BC76">
        <f t="shared" si="31"/>
        <v>13.05492807</v>
      </c>
      <c r="BD76">
        <f t="shared" si="64"/>
        <v>12.83124506</v>
      </c>
      <c r="BE76">
        <f t="shared" si="52"/>
        <v>13.54735059</v>
      </c>
      <c r="BF76">
        <f t="shared" si="53"/>
        <v>6.00527044</v>
      </c>
      <c r="BG76">
        <f t="shared" si="54"/>
        <v>6.67861902</v>
      </c>
      <c r="BH76">
        <f t="shared" si="55"/>
        <v>0.80520824</v>
      </c>
      <c r="BI76">
        <f t="shared" si="56"/>
        <v>2.57674047</v>
      </c>
      <c r="BK76">
        <f t="shared" si="65"/>
        <v>0.548510356040525</v>
      </c>
      <c r="BL76">
        <f t="shared" si="66"/>
        <v>0.485079737924753</v>
      </c>
      <c r="BM76">
        <f t="shared" si="67"/>
        <v>0.451513456195201</v>
      </c>
      <c r="BN76">
        <f t="shared" si="68"/>
        <v>5.66211543039509e-6</v>
      </c>
      <c r="BO76">
        <f t="shared" si="69"/>
        <v>0.0196628759050381</v>
      </c>
      <c r="BP76">
        <f t="shared" si="70"/>
        <v>0.061669889789693</v>
      </c>
      <c r="BQ76">
        <f t="shared" si="71"/>
        <v>0.0500340889626602</v>
      </c>
      <c r="BR76">
        <f t="shared" si="72"/>
        <v>0.0548550688903286</v>
      </c>
      <c r="BS76">
        <f t="shared" si="73"/>
        <v>0.0277443356270165</v>
      </c>
      <c r="BT76">
        <f t="shared" si="74"/>
        <v>0.0172131644811025</v>
      </c>
      <c r="BU76">
        <f t="shared" si="75"/>
        <v>0.00521291032303717</v>
      </c>
      <c r="BV76">
        <f t="shared" si="76"/>
        <v>0.000743828529168405</v>
      </c>
      <c r="BW76">
        <f t="shared" si="77"/>
        <v>0.0425924484891849</v>
      </c>
      <c r="BX76">
        <f t="shared" si="78"/>
        <v>0.0432842116400156</v>
      </c>
      <c r="BY76">
        <f t="shared" si="79"/>
        <v>0.0124251662993331</v>
      </c>
      <c r="BZ76">
        <f t="shared" si="80"/>
        <v>0.0251708537355624</v>
      </c>
      <c r="CA76">
        <f t="shared" si="81"/>
        <v>0.0051196310332504</v>
      </c>
      <c r="CB76">
        <f t="shared" si="82"/>
        <v>0.000736098215076918</v>
      </c>
      <c r="CD76">
        <f t="shared" si="85"/>
        <v>26.32034276</v>
      </c>
      <c r="CF76" s="7">
        <f>CD76-'BED Sadj'!AF77</f>
        <v>13.32034276</v>
      </c>
    </row>
    <row r="77" spans="1:84">
      <c r="A77">
        <v>20084</v>
      </c>
      <c r="B77">
        <f t="shared" si="83"/>
        <v>2008</v>
      </c>
      <c r="C77" t="s">
        <v>147</v>
      </c>
      <c r="D77">
        <f t="shared" si="60"/>
        <v>11.95476794</v>
      </c>
      <c r="E77">
        <f t="shared" si="61"/>
        <v>13.75754926</v>
      </c>
      <c r="F77">
        <f t="shared" si="62"/>
        <v>5.45205202</v>
      </c>
      <c r="G77">
        <f t="shared" si="63"/>
        <v>7.37587738</v>
      </c>
      <c r="H77">
        <v>0.827150438</v>
      </c>
      <c r="I77">
        <f t="shared" si="33"/>
        <v>2.36241805</v>
      </c>
      <c r="J77">
        <f t="shared" si="34"/>
        <v>13.25687111</v>
      </c>
      <c r="K77">
        <f t="shared" si="35"/>
        <v>14.97041297</v>
      </c>
      <c r="L77">
        <f t="shared" si="36"/>
        <v>6.86687508</v>
      </c>
      <c r="M77">
        <f t="shared" si="37"/>
        <v>7.15513358</v>
      </c>
      <c r="N77">
        <f t="shared" si="38"/>
        <v>0.94395333</v>
      </c>
      <c r="O77">
        <f t="shared" si="39"/>
        <v>2.80556173</v>
      </c>
      <c r="P77">
        <f t="shared" si="40"/>
        <v>12.19421763</v>
      </c>
      <c r="Q77">
        <f t="shared" si="41"/>
        <v>13.9983423</v>
      </c>
      <c r="R77">
        <f t="shared" si="42"/>
        <v>5.6266856</v>
      </c>
      <c r="S77">
        <f t="shared" si="43"/>
        <v>7.4165857</v>
      </c>
      <c r="T77">
        <f t="shared" si="44"/>
        <v>0.79847625</v>
      </c>
      <c r="U77">
        <f t="shared" si="45"/>
        <v>2.32840121</v>
      </c>
      <c r="V77">
        <f t="shared" si="46"/>
        <v>12.1586319</v>
      </c>
      <c r="W77">
        <f t="shared" si="47"/>
        <v>13.97650125</v>
      </c>
      <c r="X77">
        <f t="shared" si="48"/>
        <v>5.59969486</v>
      </c>
      <c r="Y77">
        <f t="shared" si="49"/>
        <v>7.46057141</v>
      </c>
      <c r="Z77">
        <f t="shared" si="50"/>
        <v>0.79045434</v>
      </c>
      <c r="AA77">
        <f t="shared" si="51"/>
        <v>2.32998448</v>
      </c>
      <c r="AC77">
        <v>0.1195476794</v>
      </c>
      <c r="AD77">
        <v>0.1375754926</v>
      </c>
      <c r="AE77">
        <v>0.0545205202</v>
      </c>
      <c r="AF77">
        <v>0.0737587738</v>
      </c>
      <c r="AG77">
        <v>0.0080423012</v>
      </c>
      <c r="AH77">
        <v>0.0236241805</v>
      </c>
      <c r="AI77">
        <v>0.1325687111</v>
      </c>
      <c r="AJ77">
        <v>0.1497041297</v>
      </c>
      <c r="AK77">
        <v>0.0686687508</v>
      </c>
      <c r="AL77">
        <v>0.0715513358</v>
      </c>
      <c r="AM77">
        <v>0.0094395333</v>
      </c>
      <c r="AN77">
        <v>0.0280556173</v>
      </c>
      <c r="AO77">
        <v>0.1219421763</v>
      </c>
      <c r="AP77">
        <v>0.139983423</v>
      </c>
      <c r="AQ77">
        <v>0.056266856</v>
      </c>
      <c r="AR77">
        <v>0.074165857</v>
      </c>
      <c r="AS77">
        <v>0.0079847625</v>
      </c>
      <c r="AT77">
        <v>0.0232840121</v>
      </c>
      <c r="AU77">
        <v>0.121586319</v>
      </c>
      <c r="AV77">
        <v>0.1397650125</v>
      </c>
      <c r="AW77">
        <v>0.0559969486</v>
      </c>
      <c r="AX77">
        <v>0.0746057141</v>
      </c>
      <c r="AY77">
        <v>0.0079045434</v>
      </c>
      <c r="AZ77">
        <v>0.0232998448</v>
      </c>
      <c r="BB77">
        <f t="shared" si="84"/>
        <v>5.19421763</v>
      </c>
      <c r="BC77">
        <f t="shared" si="31"/>
        <v>12.19421763</v>
      </c>
      <c r="BD77">
        <f t="shared" si="64"/>
        <v>11.95476794</v>
      </c>
      <c r="BE77">
        <f t="shared" si="52"/>
        <v>13.75754926</v>
      </c>
      <c r="BF77">
        <f t="shared" si="53"/>
        <v>5.45205202</v>
      </c>
      <c r="BG77">
        <f t="shared" si="54"/>
        <v>7.37587738</v>
      </c>
      <c r="BH77">
        <f t="shared" si="55"/>
        <v>0.80423012</v>
      </c>
      <c r="BI77">
        <f t="shared" si="56"/>
        <v>2.36241805</v>
      </c>
      <c r="BK77">
        <f t="shared" si="65"/>
        <v>1.69547266532405</v>
      </c>
      <c r="BL77">
        <f t="shared" si="66"/>
        <v>1.47103837903497</v>
      </c>
      <c r="BM77">
        <f t="shared" si="67"/>
        <v>2.00172429110776</v>
      </c>
      <c r="BN77">
        <f t="shared" si="68"/>
        <v>0.0487278252384397</v>
      </c>
      <c r="BO77">
        <f t="shared" si="69"/>
        <v>0.0136429155795637</v>
      </c>
      <c r="BP77">
        <f t="shared" si="70"/>
        <v>0.196376321123942</v>
      </c>
      <c r="BQ77">
        <f t="shared" si="71"/>
        <v>0.0573361540410956</v>
      </c>
      <c r="BR77">
        <f t="shared" si="72"/>
        <v>0.0579812881124415</v>
      </c>
      <c r="BS77">
        <f t="shared" si="73"/>
        <v>0.0304968872636164</v>
      </c>
      <c r="BT77">
        <f t="shared" si="74"/>
        <v>0.00165716731722249</v>
      </c>
      <c r="BU77">
        <f t="shared" si="75"/>
        <v>0.000822209057459343</v>
      </c>
      <c r="BV77">
        <f t="shared" si="76"/>
        <v>0.0011571454035856</v>
      </c>
      <c r="BW77">
        <f t="shared" si="77"/>
        <v>0.0415605141868814</v>
      </c>
      <c r="BX77">
        <f t="shared" si="78"/>
        <v>0.0479399739249604</v>
      </c>
      <c r="BY77">
        <f t="shared" si="79"/>
        <v>0.0217984082032655</v>
      </c>
      <c r="BZ77">
        <f t="shared" si="80"/>
        <v>0.00717307871764099</v>
      </c>
      <c r="CA77">
        <f t="shared" si="81"/>
        <v>0.00134660360842559</v>
      </c>
      <c r="CB77">
        <f t="shared" si="82"/>
        <v>0.00105193646294489</v>
      </c>
      <c r="CD77">
        <f t="shared" si="85"/>
        <v>25.58692746</v>
      </c>
      <c r="CF77" s="7">
        <f>CD77-'BED Sadj'!AF78</f>
        <v>11.98692746</v>
      </c>
    </row>
    <row r="78" spans="1:84">
      <c r="A78">
        <v>20091</v>
      </c>
      <c r="B78">
        <f t="shared" si="83"/>
        <v>2009</v>
      </c>
      <c r="C78" t="s">
        <v>148</v>
      </c>
      <c r="D78">
        <f t="shared" si="60"/>
        <v>11.2060858</v>
      </c>
      <c r="E78">
        <f t="shared" si="61"/>
        <v>13.59246217</v>
      </c>
      <c r="F78">
        <f t="shared" si="62"/>
        <v>4.78533934</v>
      </c>
      <c r="G78">
        <f t="shared" si="63"/>
        <v>8.08435443</v>
      </c>
      <c r="H78">
        <v>0.804192996</v>
      </c>
      <c r="I78">
        <f t="shared" si="33"/>
        <v>1.92083241</v>
      </c>
      <c r="J78">
        <f t="shared" si="34"/>
        <v>12.95038736</v>
      </c>
      <c r="K78">
        <f t="shared" si="35"/>
        <v>15.26706524</v>
      </c>
      <c r="L78">
        <f t="shared" si="36"/>
        <v>6.96640404</v>
      </c>
      <c r="M78">
        <f t="shared" si="37"/>
        <v>7.31257027</v>
      </c>
      <c r="N78">
        <f t="shared" si="38"/>
        <v>0.96283218</v>
      </c>
      <c r="O78">
        <f t="shared" si="39"/>
        <v>2.78009611</v>
      </c>
      <c r="P78">
        <f t="shared" si="40"/>
        <v>11.18182892</v>
      </c>
      <c r="Q78">
        <f t="shared" si="41"/>
        <v>13.72937779</v>
      </c>
      <c r="R78">
        <f t="shared" si="42"/>
        <v>5.07378625</v>
      </c>
      <c r="S78">
        <f t="shared" si="43"/>
        <v>7.72659743</v>
      </c>
      <c r="T78">
        <f t="shared" si="44"/>
        <v>0.79723974</v>
      </c>
      <c r="U78">
        <f t="shared" si="45"/>
        <v>2.03988055</v>
      </c>
      <c r="V78">
        <f t="shared" si="46"/>
        <v>11.00134683</v>
      </c>
      <c r="W78">
        <f t="shared" si="47"/>
        <v>13.58449634</v>
      </c>
      <c r="X78">
        <f t="shared" si="48"/>
        <v>4.81697144</v>
      </c>
      <c r="Y78">
        <f t="shared" si="49"/>
        <v>7.84397078</v>
      </c>
      <c r="Z78">
        <f t="shared" si="50"/>
        <v>0.75950914</v>
      </c>
      <c r="AA78">
        <f t="shared" si="51"/>
        <v>1.96696582</v>
      </c>
      <c r="AC78">
        <v>0.112060858</v>
      </c>
      <c r="AD78">
        <v>0.1359246217</v>
      </c>
      <c r="AE78">
        <v>0.0478533934</v>
      </c>
      <c r="AF78">
        <v>0.0808435443</v>
      </c>
      <c r="AG78">
        <v>0.0070795838</v>
      </c>
      <c r="AH78">
        <v>0.0192083241</v>
      </c>
      <c r="AI78">
        <v>0.1295038736</v>
      </c>
      <c r="AJ78">
        <v>0.1526706524</v>
      </c>
      <c r="AK78">
        <v>0.0696640404</v>
      </c>
      <c r="AL78">
        <v>0.0731257027</v>
      </c>
      <c r="AM78">
        <v>0.0096283218</v>
      </c>
      <c r="AN78">
        <v>0.0278009611</v>
      </c>
      <c r="AO78">
        <v>0.1118182892</v>
      </c>
      <c r="AP78">
        <v>0.1372937779</v>
      </c>
      <c r="AQ78">
        <v>0.0507378625</v>
      </c>
      <c r="AR78">
        <v>0.0772659743</v>
      </c>
      <c r="AS78">
        <v>0.0079723974</v>
      </c>
      <c r="AT78">
        <v>0.0203988055</v>
      </c>
      <c r="AU78">
        <v>0.1100134683</v>
      </c>
      <c r="AV78">
        <v>0.1358449634</v>
      </c>
      <c r="AW78">
        <v>0.0481697144</v>
      </c>
      <c r="AX78">
        <v>0.0784397078</v>
      </c>
      <c r="AY78">
        <v>0.0075950914</v>
      </c>
      <c r="AZ78">
        <v>0.0196696582</v>
      </c>
      <c r="BB78">
        <f t="shared" si="84"/>
        <v>4.18182892</v>
      </c>
      <c r="BC78">
        <f t="shared" si="31"/>
        <v>11.18182892</v>
      </c>
      <c r="BD78">
        <f t="shared" si="64"/>
        <v>11.2060858</v>
      </c>
      <c r="BE78">
        <f t="shared" si="52"/>
        <v>13.59246217</v>
      </c>
      <c r="BF78">
        <f t="shared" si="53"/>
        <v>4.78533934</v>
      </c>
      <c r="BG78">
        <f t="shared" si="54"/>
        <v>8.08435443</v>
      </c>
      <c r="BH78">
        <f t="shared" si="55"/>
        <v>0.70795838</v>
      </c>
      <c r="BI78">
        <f t="shared" si="56"/>
        <v>1.92083241</v>
      </c>
      <c r="BK78">
        <f t="shared" si="65"/>
        <v>3.04258793221843</v>
      </c>
      <c r="BL78">
        <f t="shared" si="66"/>
        <v>2.80429544205342</v>
      </c>
      <c r="BM78">
        <f t="shared" si="67"/>
        <v>4.75704322558609</v>
      </c>
      <c r="BN78">
        <f t="shared" si="68"/>
        <v>0.595650789626904</v>
      </c>
      <c r="BO78">
        <f t="shared" si="69"/>
        <v>0.0251663907001859</v>
      </c>
      <c r="BP78">
        <f t="shared" si="70"/>
        <v>0.73833410613769</v>
      </c>
      <c r="BQ78">
        <f t="shared" si="71"/>
        <v>0.000588396227334369</v>
      </c>
      <c r="BR78">
        <f t="shared" si="72"/>
        <v>0.0187458869999844</v>
      </c>
      <c r="BS78">
        <f t="shared" si="73"/>
        <v>0.0832016198885482</v>
      </c>
      <c r="BT78">
        <f t="shared" si="74"/>
        <v>0.127990071049</v>
      </c>
      <c r="BU78">
        <f t="shared" si="75"/>
        <v>4.83477690015355e-5</v>
      </c>
      <c r="BV78">
        <f t="shared" si="76"/>
        <v>0.0141724596374596</v>
      </c>
      <c r="BW78">
        <f t="shared" si="77"/>
        <v>0.0419180458366613</v>
      </c>
      <c r="BX78">
        <f t="shared" si="78"/>
        <v>6.34544475888975e-5</v>
      </c>
      <c r="BY78">
        <f t="shared" si="79"/>
        <v>0.00100058975040997</v>
      </c>
      <c r="BZ78">
        <f t="shared" si="80"/>
        <v>0.0577842991873225</v>
      </c>
      <c r="CA78">
        <f t="shared" si="81"/>
        <v>0.00199664698702873</v>
      </c>
      <c r="CB78">
        <f t="shared" si="82"/>
        <v>0.00212829151822809</v>
      </c>
      <c r="CD78">
        <f t="shared" si="85"/>
        <v>24.78373795</v>
      </c>
      <c r="CF78" s="7">
        <f>CD78-'BED Sadj'!AF79</f>
        <v>11.58373795</v>
      </c>
    </row>
    <row r="79" spans="1:84">
      <c r="A79">
        <v>20092</v>
      </c>
      <c r="B79">
        <f t="shared" si="83"/>
        <v>2009</v>
      </c>
      <c r="C79" t="s">
        <v>149</v>
      </c>
      <c r="D79">
        <f t="shared" si="60"/>
        <v>11.22314847</v>
      </c>
      <c r="E79">
        <f t="shared" si="61"/>
        <v>12.5321323</v>
      </c>
      <c r="F79">
        <f t="shared" si="62"/>
        <v>4.43707204</v>
      </c>
      <c r="G79">
        <f t="shared" si="63"/>
        <v>7.41283208</v>
      </c>
      <c r="H79">
        <v>0.820291919</v>
      </c>
      <c r="I79">
        <f t="shared" si="33"/>
        <v>1.96501356</v>
      </c>
      <c r="J79">
        <f t="shared" si="34"/>
        <v>13.19071591</v>
      </c>
      <c r="K79">
        <f t="shared" si="35"/>
        <v>14.72915245</v>
      </c>
      <c r="L79">
        <f t="shared" si="36"/>
        <v>6.74804213</v>
      </c>
      <c r="M79">
        <f t="shared" si="37"/>
        <v>7.06014096</v>
      </c>
      <c r="N79">
        <f t="shared" si="38"/>
        <v>0.93283877</v>
      </c>
      <c r="O79">
        <f t="shared" si="39"/>
        <v>2.77988239</v>
      </c>
      <c r="P79">
        <f t="shared" si="40"/>
        <v>11.64836781</v>
      </c>
      <c r="Q79">
        <f t="shared" si="41"/>
        <v>12.9319299</v>
      </c>
      <c r="R79">
        <f t="shared" si="42"/>
        <v>4.76083459</v>
      </c>
      <c r="S79">
        <f t="shared" si="43"/>
        <v>7.52794038</v>
      </c>
      <c r="T79">
        <f t="shared" si="44"/>
        <v>0.7979129</v>
      </c>
      <c r="U79">
        <f t="shared" si="45"/>
        <v>1.89767187</v>
      </c>
      <c r="V79">
        <f t="shared" si="46"/>
        <v>11.63398742</v>
      </c>
      <c r="W79">
        <f t="shared" si="47"/>
        <v>12.91706336</v>
      </c>
      <c r="X79">
        <f t="shared" si="48"/>
        <v>4.64280891</v>
      </c>
      <c r="Y79">
        <f t="shared" si="49"/>
        <v>7.61929766</v>
      </c>
      <c r="Z79">
        <f t="shared" si="50"/>
        <v>0.79112304</v>
      </c>
      <c r="AA79">
        <f t="shared" si="51"/>
        <v>1.88680218</v>
      </c>
      <c r="AC79">
        <v>0.1122314847</v>
      </c>
      <c r="AD79">
        <v>0.125321323</v>
      </c>
      <c r="AE79">
        <v>0.0443707204</v>
      </c>
      <c r="AF79">
        <v>0.0741283208</v>
      </c>
      <c r="AG79">
        <v>0.0075968494</v>
      </c>
      <c r="AH79">
        <v>0.0196501356</v>
      </c>
      <c r="AI79">
        <v>0.1319071591</v>
      </c>
      <c r="AJ79">
        <v>0.1472915245</v>
      </c>
      <c r="AK79">
        <v>0.0674804213</v>
      </c>
      <c r="AL79">
        <v>0.0706014096</v>
      </c>
      <c r="AM79">
        <v>0.0093283877</v>
      </c>
      <c r="AN79">
        <v>0.0277988239</v>
      </c>
      <c r="AO79">
        <v>0.1164836781</v>
      </c>
      <c r="AP79">
        <v>0.129319299</v>
      </c>
      <c r="AQ79">
        <v>0.0476083459</v>
      </c>
      <c r="AR79">
        <v>0.0752794038</v>
      </c>
      <c r="AS79">
        <v>0.007979129</v>
      </c>
      <c r="AT79">
        <v>0.0189767187</v>
      </c>
      <c r="AU79">
        <v>0.1163398742</v>
      </c>
      <c r="AV79">
        <v>0.1291706336</v>
      </c>
      <c r="AW79">
        <v>0.0464280891</v>
      </c>
      <c r="AX79">
        <v>0.0761929766</v>
      </c>
      <c r="AY79">
        <v>0.0079112304</v>
      </c>
      <c r="AZ79">
        <v>0.0188680218</v>
      </c>
      <c r="BB79">
        <f t="shared" si="84"/>
        <v>4.64836781</v>
      </c>
      <c r="BC79">
        <f t="shared" si="31"/>
        <v>11.64836781</v>
      </c>
      <c r="BD79">
        <f t="shared" si="64"/>
        <v>11.22314847</v>
      </c>
      <c r="BE79">
        <f t="shared" si="52"/>
        <v>12.5321323</v>
      </c>
      <c r="BF79">
        <f t="shared" si="53"/>
        <v>4.43707204</v>
      </c>
      <c r="BG79">
        <f t="shared" si="54"/>
        <v>7.41283208</v>
      </c>
      <c r="BH79">
        <f t="shared" si="55"/>
        <v>0.75968494</v>
      </c>
      <c r="BI79">
        <f t="shared" si="56"/>
        <v>1.96501356</v>
      </c>
      <c r="BK79">
        <f t="shared" si="65"/>
        <v>3.87132163094815</v>
      </c>
      <c r="BL79">
        <f t="shared" si="66"/>
        <v>4.82689753950602</v>
      </c>
      <c r="BM79">
        <f t="shared" si="67"/>
        <v>5.34058275687461</v>
      </c>
      <c r="BN79">
        <f t="shared" si="68"/>
        <v>0.124391026126854</v>
      </c>
      <c r="BO79">
        <f t="shared" si="69"/>
        <v>0.0126667936700162</v>
      </c>
      <c r="BP79">
        <f t="shared" si="70"/>
        <v>0.664011210105569</v>
      </c>
      <c r="BQ79">
        <f t="shared" si="71"/>
        <v>0.180811487110036</v>
      </c>
      <c r="BR79">
        <f t="shared" si="72"/>
        <v>0.15983812096576</v>
      </c>
      <c r="BS79">
        <f t="shared" si="73"/>
        <v>0.104822188782502</v>
      </c>
      <c r="BT79">
        <f t="shared" si="74"/>
        <v>0.0132499207288902</v>
      </c>
      <c r="BU79">
        <f t="shared" si="75"/>
        <v>0.000500820491402363</v>
      </c>
      <c r="BV79">
        <f t="shared" si="76"/>
        <v>0.00453490321205612</v>
      </c>
      <c r="BW79">
        <f t="shared" si="77"/>
        <v>0.168788642837103</v>
      </c>
      <c r="BX79">
        <f t="shared" si="78"/>
        <v>0.148171920952723</v>
      </c>
      <c r="BY79">
        <f t="shared" si="79"/>
        <v>0.0423276596773969</v>
      </c>
      <c r="BZ79">
        <f t="shared" si="80"/>
        <v>0.0426280357247366</v>
      </c>
      <c r="CA79">
        <f t="shared" si="81"/>
        <v>0.00085082350211664</v>
      </c>
      <c r="CB79">
        <f t="shared" si="82"/>
        <v>0.00611701996150443</v>
      </c>
      <c r="CD79">
        <f t="shared" si="85"/>
        <v>23.83273753</v>
      </c>
      <c r="CF79" s="7">
        <f>CD79-'BED Sadj'!AF80</f>
        <v>10.43273753</v>
      </c>
    </row>
    <row r="80" spans="1:84">
      <c r="A80">
        <v>20093</v>
      </c>
      <c r="B80">
        <v>2009</v>
      </c>
      <c r="C80" t="s">
        <v>150</v>
      </c>
      <c r="D80">
        <f t="shared" si="60"/>
        <v>11.40186432</v>
      </c>
      <c r="E80">
        <f t="shared" si="61"/>
        <v>12.4120016</v>
      </c>
      <c r="F80">
        <f t="shared" si="62"/>
        <v>4.27935598</v>
      </c>
      <c r="G80">
        <f t="shared" si="63"/>
        <v>7.48603806</v>
      </c>
      <c r="H80">
        <v>0.745855034</v>
      </c>
      <c r="I80">
        <f t="shared" si="33"/>
        <v>1.95594578</v>
      </c>
      <c r="J80">
        <f t="shared" si="34"/>
        <v>13.36606464</v>
      </c>
      <c r="K80">
        <f t="shared" si="35"/>
        <v>14.22838307</v>
      </c>
      <c r="L80">
        <f t="shared" si="36"/>
        <v>6.58876629</v>
      </c>
      <c r="M80">
        <f t="shared" si="37"/>
        <v>6.76028149</v>
      </c>
      <c r="N80">
        <f t="shared" si="38"/>
        <v>0.89561423</v>
      </c>
      <c r="O80">
        <f t="shared" si="39"/>
        <v>2.7806922</v>
      </c>
      <c r="P80">
        <f t="shared" si="40"/>
        <v>11.77628525</v>
      </c>
      <c r="Q80">
        <f t="shared" si="41"/>
        <v>12.6985953</v>
      </c>
      <c r="R80">
        <f t="shared" si="42"/>
        <v>4.90832876</v>
      </c>
      <c r="S80">
        <f t="shared" si="43"/>
        <v>7.15070996</v>
      </c>
      <c r="T80">
        <f t="shared" si="44"/>
        <v>0.79533089</v>
      </c>
      <c r="U80">
        <f t="shared" si="45"/>
        <v>1.89408413</v>
      </c>
      <c r="V80">
        <f t="shared" si="46"/>
        <v>11.67619897</v>
      </c>
      <c r="W80">
        <f t="shared" si="47"/>
        <v>12.58730689</v>
      </c>
      <c r="X80">
        <f t="shared" si="48"/>
        <v>4.69370204</v>
      </c>
      <c r="Y80">
        <f t="shared" si="49"/>
        <v>7.29837781</v>
      </c>
      <c r="Z80">
        <f t="shared" si="50"/>
        <v>0.77809697</v>
      </c>
      <c r="AA80">
        <f t="shared" si="51"/>
        <v>1.8792036</v>
      </c>
      <c r="AC80">
        <v>0.1140186432</v>
      </c>
      <c r="AD80">
        <v>0.124120016</v>
      </c>
      <c r="AE80">
        <v>0.0427935598</v>
      </c>
      <c r="AF80">
        <v>0.0748603806</v>
      </c>
      <c r="AG80">
        <v>0.0078321699</v>
      </c>
      <c r="AH80">
        <v>0.0195594578</v>
      </c>
      <c r="AI80">
        <v>0.1336606464</v>
      </c>
      <c r="AJ80">
        <v>0.1422838307</v>
      </c>
      <c r="AK80">
        <v>0.0658876629</v>
      </c>
      <c r="AL80">
        <v>0.0676028149</v>
      </c>
      <c r="AM80">
        <v>0.0089561423</v>
      </c>
      <c r="AN80">
        <v>0.027806922</v>
      </c>
      <c r="AO80">
        <v>0.1177628525</v>
      </c>
      <c r="AP80">
        <v>0.126985953</v>
      </c>
      <c r="AQ80">
        <v>0.0490832876</v>
      </c>
      <c r="AR80">
        <v>0.0715070996</v>
      </c>
      <c r="AS80">
        <v>0.0079533089</v>
      </c>
      <c r="AT80">
        <v>0.0189408413</v>
      </c>
      <c r="AU80">
        <v>0.1167619897</v>
      </c>
      <c r="AV80">
        <v>0.1258730689</v>
      </c>
      <c r="AW80">
        <v>0.0469370204</v>
      </c>
      <c r="AX80">
        <v>0.0729837781</v>
      </c>
      <c r="AY80">
        <v>0.0077809697</v>
      </c>
      <c r="AZ80">
        <v>0.018792036</v>
      </c>
      <c r="BB80">
        <f t="shared" si="84"/>
        <v>4.77628525</v>
      </c>
      <c r="BC80">
        <f t="shared" si="31"/>
        <v>11.77628525</v>
      </c>
      <c r="BD80">
        <f t="shared" si="64"/>
        <v>11.40186432</v>
      </c>
      <c r="BE80">
        <f t="shared" si="52"/>
        <v>12.4120016</v>
      </c>
      <c r="BF80">
        <f t="shared" si="53"/>
        <v>4.27935598</v>
      </c>
      <c r="BG80">
        <f t="shared" si="54"/>
        <v>7.48603806</v>
      </c>
      <c r="BH80">
        <f t="shared" si="55"/>
        <v>0.78321699</v>
      </c>
      <c r="BI80">
        <f t="shared" si="56"/>
        <v>1.95594578</v>
      </c>
      <c r="BK80">
        <f t="shared" si="65"/>
        <v>3.85808289708809</v>
      </c>
      <c r="BL80">
        <f t="shared" si="66"/>
        <v>3.29924164455936</v>
      </c>
      <c r="BM80">
        <f t="shared" si="67"/>
        <v>5.3333759799343</v>
      </c>
      <c r="BN80">
        <f t="shared" si="68"/>
        <v>0.526722598898165</v>
      </c>
      <c r="BO80">
        <f t="shared" si="69"/>
        <v>0.0224278167865664</v>
      </c>
      <c r="BP80">
        <f t="shared" si="70"/>
        <v>0.680206657302817</v>
      </c>
      <c r="BQ80">
        <f t="shared" si="71"/>
        <v>0.140191032822064</v>
      </c>
      <c r="BR80">
        <f t="shared" si="72"/>
        <v>0.0821359488796905</v>
      </c>
      <c r="BS80">
        <f t="shared" si="73"/>
        <v>0.395606757980928</v>
      </c>
      <c r="BT80">
        <f t="shared" si="74"/>
        <v>0.112444934649611</v>
      </c>
      <c r="BU80">
        <f t="shared" si="75"/>
        <v>0.00244786032693275</v>
      </c>
      <c r="BV80">
        <f t="shared" si="76"/>
        <v>0.0038268637407225</v>
      </c>
      <c r="BW80">
        <f t="shared" si="77"/>
        <v>0.0752595001906216</v>
      </c>
      <c r="BX80">
        <f t="shared" si="78"/>
        <v>0.0307319447019837</v>
      </c>
      <c r="BY80">
        <f t="shared" si="79"/>
        <v>0.171682657437523</v>
      </c>
      <c r="BZ80">
        <f t="shared" si="80"/>
        <v>0.035216369430063</v>
      </c>
      <c r="CA80">
        <f t="shared" si="81"/>
        <v>0.0010395424370281</v>
      </c>
      <c r="CB80">
        <f t="shared" si="82"/>
        <v>0.00588936219115238</v>
      </c>
      <c r="CD80">
        <f t="shared" si="85"/>
        <v>23.95047535</v>
      </c>
      <c r="CF80" s="7">
        <f>CD80-'BED Sadj'!AF81</f>
        <v>11.25047535</v>
      </c>
    </row>
    <row r="81" spans="1:84">
      <c r="A81">
        <v>20094</v>
      </c>
      <c r="B81">
        <v>2009</v>
      </c>
      <c r="C81" t="s">
        <v>151</v>
      </c>
      <c r="D81">
        <f t="shared" si="60"/>
        <v>11.677559</v>
      </c>
      <c r="E81">
        <f t="shared" si="61"/>
        <v>12.07778654</v>
      </c>
      <c r="F81">
        <f t="shared" si="62"/>
        <v>4.43574405</v>
      </c>
      <c r="G81">
        <f t="shared" si="63"/>
        <v>6.76111093</v>
      </c>
      <c r="H81">
        <v>0.757369647</v>
      </c>
      <c r="I81">
        <f t="shared" si="33"/>
        <v>1.97348368</v>
      </c>
      <c r="J81">
        <f t="shared" si="34"/>
        <v>13.44877333</v>
      </c>
      <c r="K81">
        <f t="shared" si="35"/>
        <v>13.75348652</v>
      </c>
      <c r="L81">
        <f t="shared" si="36"/>
        <v>6.4349747</v>
      </c>
      <c r="M81">
        <f t="shared" si="37"/>
        <v>6.45494368</v>
      </c>
      <c r="N81">
        <f t="shared" si="38"/>
        <v>0.86332246</v>
      </c>
      <c r="O81">
        <f t="shared" si="39"/>
        <v>2.78336807</v>
      </c>
      <c r="P81">
        <f t="shared" si="40"/>
        <v>11.90355024</v>
      </c>
      <c r="Q81">
        <f t="shared" si="41"/>
        <v>12.23886356</v>
      </c>
      <c r="R81">
        <f t="shared" si="42"/>
        <v>4.5143612</v>
      </c>
      <c r="S81">
        <f t="shared" si="43"/>
        <v>6.75963741</v>
      </c>
      <c r="T81">
        <f t="shared" si="44"/>
        <v>0.78951915</v>
      </c>
      <c r="U81">
        <f t="shared" si="45"/>
        <v>1.81848148</v>
      </c>
      <c r="V81">
        <f t="shared" si="46"/>
        <v>11.80400417</v>
      </c>
      <c r="W81">
        <f t="shared" si="47"/>
        <v>12.1530583</v>
      </c>
      <c r="X81">
        <f t="shared" si="48"/>
        <v>4.35161067</v>
      </c>
      <c r="Y81">
        <f t="shared" si="49"/>
        <v>6.86866002</v>
      </c>
      <c r="Z81">
        <f t="shared" si="50"/>
        <v>0.7748625</v>
      </c>
      <c r="AA81">
        <f t="shared" si="51"/>
        <v>1.80154428</v>
      </c>
      <c r="AC81">
        <v>0.11677559</v>
      </c>
      <c r="AD81">
        <v>0.1207778654</v>
      </c>
      <c r="AE81">
        <v>0.0443574405</v>
      </c>
      <c r="AF81">
        <v>0.0676111093</v>
      </c>
      <c r="AG81">
        <v>0.0074650725</v>
      </c>
      <c r="AH81">
        <v>0.0197348368</v>
      </c>
      <c r="AI81">
        <v>0.1344877333</v>
      </c>
      <c r="AJ81">
        <v>0.1375348652</v>
      </c>
      <c r="AK81">
        <v>0.064349747</v>
      </c>
      <c r="AL81">
        <v>0.0645494368</v>
      </c>
      <c r="AM81">
        <v>0.0086332246</v>
      </c>
      <c r="AN81">
        <v>0.0278336807</v>
      </c>
      <c r="AO81">
        <v>0.1190355024</v>
      </c>
      <c r="AP81">
        <v>0.1223886356</v>
      </c>
      <c r="AQ81">
        <v>0.045143612</v>
      </c>
      <c r="AR81">
        <v>0.0675963741</v>
      </c>
      <c r="AS81">
        <v>0.0078951915</v>
      </c>
      <c r="AT81">
        <v>0.0181848148</v>
      </c>
      <c r="AU81">
        <v>0.1180400417</v>
      </c>
      <c r="AV81">
        <v>0.121530583</v>
      </c>
      <c r="AW81">
        <v>0.0435161067</v>
      </c>
      <c r="AX81">
        <v>0.0686866002</v>
      </c>
      <c r="AY81">
        <v>0.007748625</v>
      </c>
      <c r="AZ81">
        <v>0.0180154428</v>
      </c>
      <c r="BB81">
        <f t="shared" si="84"/>
        <v>4.90355024</v>
      </c>
      <c r="BC81">
        <f t="shared" si="31"/>
        <v>11.90355024</v>
      </c>
      <c r="BD81">
        <f t="shared" si="64"/>
        <v>11.677559</v>
      </c>
      <c r="BE81">
        <f t="shared" si="52"/>
        <v>12.07778654</v>
      </c>
      <c r="BF81">
        <f t="shared" si="53"/>
        <v>4.43574405</v>
      </c>
      <c r="BG81">
        <f t="shared" si="54"/>
        <v>6.76111093</v>
      </c>
      <c r="BH81">
        <f t="shared" si="55"/>
        <v>0.74650725</v>
      </c>
      <c r="BI81">
        <f t="shared" si="56"/>
        <v>1.97348368</v>
      </c>
      <c r="BK81">
        <f t="shared" si="65"/>
        <v>3.13720020279735</v>
      </c>
      <c r="BL81">
        <f t="shared" si="66"/>
        <v>2.807970422972</v>
      </c>
      <c r="BM81">
        <f t="shared" si="67"/>
        <v>3.99692319189942</v>
      </c>
      <c r="BN81">
        <f t="shared" si="68"/>
        <v>0.0937383849725628</v>
      </c>
      <c r="BO81">
        <f t="shared" si="69"/>
        <v>0.011225998582613</v>
      </c>
      <c r="BP81">
        <f t="shared" si="70"/>
        <v>0.655912725165672</v>
      </c>
      <c r="BQ81">
        <f t="shared" si="71"/>
        <v>0.051072040556738</v>
      </c>
      <c r="BR81">
        <f t="shared" si="72"/>
        <v>0.0259458063720805</v>
      </c>
      <c r="BS81">
        <f t="shared" si="73"/>
        <v>0.00618065627412256</v>
      </c>
      <c r="BT81">
        <f t="shared" si="74"/>
        <v>2.17126119040067e-6</v>
      </c>
      <c r="BU81">
        <f t="shared" si="75"/>
        <v>0.00103359054314701</v>
      </c>
      <c r="BV81">
        <f t="shared" si="76"/>
        <v>0.02402568200484</v>
      </c>
      <c r="BW81">
        <f t="shared" si="77"/>
        <v>0.015988381016329</v>
      </c>
      <c r="BX81">
        <f t="shared" si="78"/>
        <v>0.00566583785349755</v>
      </c>
      <c r="BY81">
        <f t="shared" si="79"/>
        <v>0.00707842563022424</v>
      </c>
      <c r="BZ81">
        <f t="shared" si="80"/>
        <v>0.0115668067598281</v>
      </c>
      <c r="CA81">
        <f t="shared" si="81"/>
        <v>0.00030599990607961</v>
      </c>
      <c r="CB81">
        <f t="shared" si="82"/>
        <v>0.02956315727236</v>
      </c>
      <c r="CD81">
        <f t="shared" si="85"/>
        <v>23.62092123</v>
      </c>
      <c r="CF81" s="7">
        <f>CD81-'BED Sadj'!AF82</f>
        <v>10.82092123</v>
      </c>
    </row>
    <row r="82" spans="1:84">
      <c r="A82">
        <v>20101</v>
      </c>
      <c r="B82">
        <v>2010</v>
      </c>
      <c r="C82" t="s">
        <v>152</v>
      </c>
      <c r="D82">
        <f t="shared" si="60"/>
        <v>12.0649561</v>
      </c>
      <c r="E82">
        <f t="shared" si="61"/>
        <v>11.85646161</v>
      </c>
      <c r="F82">
        <f t="shared" si="62"/>
        <v>4.79493801</v>
      </c>
      <c r="G82">
        <f t="shared" si="63"/>
        <v>6.33112969</v>
      </c>
      <c r="H82">
        <v>0.788452993</v>
      </c>
      <c r="I82">
        <f t="shared" si="33"/>
        <v>2.23932251</v>
      </c>
      <c r="J82">
        <f t="shared" si="34"/>
        <v>13.45250756</v>
      </c>
      <c r="K82">
        <f t="shared" si="35"/>
        <v>13.38477819</v>
      </c>
      <c r="L82">
        <f t="shared" si="36"/>
        <v>6.33456296</v>
      </c>
      <c r="M82">
        <f t="shared" si="37"/>
        <v>6.2067584</v>
      </c>
      <c r="N82">
        <f t="shared" si="38"/>
        <v>0.83517057</v>
      </c>
      <c r="O82">
        <f t="shared" si="39"/>
        <v>2.78210687</v>
      </c>
      <c r="P82">
        <f t="shared" si="40"/>
        <v>12.09436703</v>
      </c>
      <c r="Q82">
        <f t="shared" si="41"/>
        <v>12.06180343</v>
      </c>
      <c r="R82">
        <f t="shared" si="42"/>
        <v>4.75606157</v>
      </c>
      <c r="S82">
        <f t="shared" si="43"/>
        <v>6.46632531</v>
      </c>
      <c r="T82">
        <f t="shared" si="44"/>
        <v>0.78469709</v>
      </c>
      <c r="U82">
        <f t="shared" si="45"/>
        <v>2.07435787</v>
      </c>
      <c r="V82">
        <f t="shared" si="46"/>
        <v>12.02872592</v>
      </c>
      <c r="W82">
        <f t="shared" si="47"/>
        <v>12.0108558</v>
      </c>
      <c r="X82">
        <f t="shared" si="48"/>
        <v>4.6019705</v>
      </c>
      <c r="Y82">
        <f t="shared" si="49"/>
        <v>6.55878651</v>
      </c>
      <c r="Z82">
        <f t="shared" si="50"/>
        <v>0.77638818</v>
      </c>
      <c r="AA82">
        <f t="shared" si="51"/>
        <v>2.06509227</v>
      </c>
      <c r="AC82">
        <v>0.120649561</v>
      </c>
      <c r="AD82">
        <v>0.1185646161</v>
      </c>
      <c r="AE82">
        <v>0.0479493801</v>
      </c>
      <c r="AF82">
        <v>0.0633112969</v>
      </c>
      <c r="AG82">
        <v>0.0083295917</v>
      </c>
      <c r="AH82">
        <v>0.0223932251</v>
      </c>
      <c r="AI82">
        <v>0.1345250756</v>
      </c>
      <c r="AJ82">
        <v>0.1338477819</v>
      </c>
      <c r="AK82">
        <v>0.0633456296</v>
      </c>
      <c r="AL82">
        <v>0.062067584</v>
      </c>
      <c r="AM82">
        <v>0.0083517057</v>
      </c>
      <c r="AN82">
        <v>0.0278210687</v>
      </c>
      <c r="AO82">
        <v>0.1209436703</v>
      </c>
      <c r="AP82">
        <v>0.1206180343</v>
      </c>
      <c r="AQ82">
        <v>0.0475606157</v>
      </c>
      <c r="AR82">
        <v>0.0646632531</v>
      </c>
      <c r="AS82">
        <v>0.0078469709</v>
      </c>
      <c r="AT82">
        <v>0.0207435787</v>
      </c>
      <c r="AU82">
        <v>0.1202872592</v>
      </c>
      <c r="AV82">
        <v>0.120108558</v>
      </c>
      <c r="AW82">
        <v>0.046019705</v>
      </c>
      <c r="AX82">
        <v>0.0655878651</v>
      </c>
      <c r="AY82">
        <v>0.0077638818</v>
      </c>
      <c r="AZ82">
        <v>0.0206509227</v>
      </c>
      <c r="BB82">
        <f t="shared" si="84"/>
        <v>5.09436703</v>
      </c>
      <c r="BC82">
        <f t="shared" si="31"/>
        <v>12.09436703</v>
      </c>
      <c r="BD82">
        <f t="shared" si="64"/>
        <v>12.0649561</v>
      </c>
      <c r="BE82">
        <f t="shared" si="52"/>
        <v>11.85646161</v>
      </c>
      <c r="BF82">
        <f t="shared" si="53"/>
        <v>4.79493801</v>
      </c>
      <c r="BG82">
        <f t="shared" si="54"/>
        <v>6.33112969</v>
      </c>
      <c r="BH82">
        <f t="shared" si="55"/>
        <v>0.83295917</v>
      </c>
      <c r="BI82">
        <f t="shared" si="56"/>
        <v>2.23932251</v>
      </c>
      <c r="BK82">
        <f t="shared" si="65"/>
        <v>1.92529905414813</v>
      </c>
      <c r="BL82">
        <f t="shared" si="66"/>
        <v>2.33575156870289</v>
      </c>
      <c r="BM82">
        <f t="shared" si="67"/>
        <v>2.3704449866625</v>
      </c>
      <c r="BN82">
        <f t="shared" si="68"/>
        <v>0.0154682177762639</v>
      </c>
      <c r="BO82">
        <f t="shared" si="69"/>
        <v>0.00218253200075094</v>
      </c>
      <c r="BP82">
        <f t="shared" si="70"/>
        <v>0.294614861460609</v>
      </c>
      <c r="BQ82">
        <f t="shared" si="71"/>
        <v>0.000865002803464956</v>
      </c>
      <c r="BR82">
        <f t="shared" si="72"/>
        <v>0.0421652630409121</v>
      </c>
      <c r="BS82">
        <f t="shared" si="73"/>
        <v>0.00151137758707361</v>
      </c>
      <c r="BT82">
        <f t="shared" si="74"/>
        <v>0.0182778556671847</v>
      </c>
      <c r="BU82">
        <f t="shared" si="75"/>
        <v>1.41068073454078e-5</v>
      </c>
      <c r="BV82">
        <f t="shared" si="76"/>
        <v>0.0272133324503296</v>
      </c>
      <c r="BW82">
        <f t="shared" si="77"/>
        <v>0.00131262594283243</v>
      </c>
      <c r="BX82">
        <f t="shared" si="78"/>
        <v>0.023837565905756</v>
      </c>
      <c r="BY82">
        <f t="shared" si="79"/>
        <v>0.0372364599156001</v>
      </c>
      <c r="BZ82">
        <f t="shared" si="80"/>
        <v>0.0518276276925128</v>
      </c>
      <c r="CA82">
        <f t="shared" si="81"/>
        <v>0.000145559712724965</v>
      </c>
      <c r="CB82">
        <f t="shared" si="82"/>
        <v>0.0303561765304576</v>
      </c>
      <c r="CD82">
        <f t="shared" si="85"/>
        <v>24.02398297</v>
      </c>
      <c r="CF82" s="7">
        <f>CD82-'BED Sadj'!AF83</f>
        <v>12.02398297</v>
      </c>
    </row>
    <row r="83" spans="1:84">
      <c r="A83">
        <v>20102</v>
      </c>
      <c r="B83">
        <v>2010</v>
      </c>
      <c r="C83" t="s">
        <v>153</v>
      </c>
      <c r="D83">
        <f t="shared" si="60"/>
        <v>12.52478095</v>
      </c>
      <c r="E83">
        <f t="shared" si="61"/>
        <v>11.99747675</v>
      </c>
      <c r="F83">
        <f t="shared" si="62"/>
        <v>4.96458046</v>
      </c>
      <c r="G83">
        <f t="shared" si="63"/>
        <v>6.14149009</v>
      </c>
      <c r="H83">
        <v>0.757477323</v>
      </c>
      <c r="I83">
        <f t="shared" ref="I83:AA83" si="86">AH83*100</f>
        <v>2.25999827</v>
      </c>
      <c r="J83">
        <f t="shared" si="86"/>
        <v>13.87887732</v>
      </c>
      <c r="K83">
        <f t="shared" si="86"/>
        <v>13.35103731</v>
      </c>
      <c r="L83">
        <f t="shared" si="86"/>
        <v>6.34526069</v>
      </c>
      <c r="M83">
        <f t="shared" si="86"/>
        <v>6.17357677</v>
      </c>
      <c r="N83">
        <f t="shared" si="86"/>
        <v>0.82885318</v>
      </c>
      <c r="O83">
        <f t="shared" si="86"/>
        <v>2.81067715</v>
      </c>
      <c r="P83">
        <f t="shared" si="86"/>
        <v>12.77232989</v>
      </c>
      <c r="Q83">
        <f t="shared" si="86"/>
        <v>12.14690629</v>
      </c>
      <c r="R83">
        <f t="shared" si="86"/>
        <v>5.00307898</v>
      </c>
      <c r="S83">
        <f t="shared" si="86"/>
        <v>6.43319387</v>
      </c>
      <c r="T83">
        <f t="shared" si="86"/>
        <v>0.76800618</v>
      </c>
      <c r="U83">
        <f t="shared" si="86"/>
        <v>2.24692533</v>
      </c>
      <c r="V83">
        <f t="shared" si="86"/>
        <v>12.73325507</v>
      </c>
      <c r="W83">
        <f t="shared" si="86"/>
        <v>12.10189676</v>
      </c>
      <c r="X83">
        <f t="shared" si="86"/>
        <v>4.88293921</v>
      </c>
      <c r="Y83">
        <f t="shared" si="86"/>
        <v>6.49524869</v>
      </c>
      <c r="Z83">
        <f t="shared" si="86"/>
        <v>0.7595322</v>
      </c>
      <c r="AA83">
        <f t="shared" si="86"/>
        <v>2.20591954</v>
      </c>
      <c r="AC83">
        <v>0.1252478095</v>
      </c>
      <c r="AD83">
        <v>0.1199747675</v>
      </c>
      <c r="AE83">
        <v>0.0496458046</v>
      </c>
      <c r="AF83">
        <v>0.0614149009</v>
      </c>
      <c r="AG83">
        <v>0.0082681224</v>
      </c>
      <c r="AH83">
        <v>0.0225999827</v>
      </c>
      <c r="AI83">
        <v>0.1387887732</v>
      </c>
      <c r="AJ83">
        <v>0.1335103731</v>
      </c>
      <c r="AK83">
        <v>0.0634526069</v>
      </c>
      <c r="AL83">
        <v>0.0617357677</v>
      </c>
      <c r="AM83">
        <v>0.0082885318</v>
      </c>
      <c r="AN83">
        <v>0.0281067715</v>
      </c>
      <c r="AO83">
        <v>0.1277232989</v>
      </c>
      <c r="AP83">
        <v>0.1214690629</v>
      </c>
      <c r="AQ83">
        <v>0.0500307898</v>
      </c>
      <c r="AR83">
        <v>0.0643319387</v>
      </c>
      <c r="AS83">
        <v>0.0076800618</v>
      </c>
      <c r="AT83">
        <v>0.0224692533</v>
      </c>
      <c r="AU83">
        <v>0.1273325507</v>
      </c>
      <c r="AV83">
        <v>0.1210189676</v>
      </c>
      <c r="AW83">
        <v>0.0488293921</v>
      </c>
      <c r="AX83">
        <v>0.0649524869</v>
      </c>
      <c r="AY83">
        <v>0.007595322</v>
      </c>
      <c r="AZ83">
        <v>0.0220591954</v>
      </c>
      <c r="BB83">
        <f t="shared" si="84"/>
        <v>5.77232989</v>
      </c>
      <c r="BC83">
        <f t="shared" si="31"/>
        <v>12.77232989</v>
      </c>
      <c r="BD83">
        <f t="shared" ref="BD83:BI97" si="87">100*AC83</f>
        <v>12.52478095</v>
      </c>
      <c r="BE83">
        <f t="shared" si="87"/>
        <v>11.99747675</v>
      </c>
      <c r="BF83">
        <f t="shared" si="87"/>
        <v>4.96458046</v>
      </c>
      <c r="BG83">
        <f t="shared" si="87"/>
        <v>6.14149009</v>
      </c>
      <c r="BH83">
        <f t="shared" si="87"/>
        <v>0.82681224</v>
      </c>
      <c r="BI83">
        <f t="shared" si="87"/>
        <v>2.25999827</v>
      </c>
      <c r="BK83">
        <f t="shared" ref="BK83:BP83" si="88">(D83-J83)^2</f>
        <v>1.83357697924717</v>
      </c>
      <c r="BL83">
        <f t="shared" si="88"/>
        <v>1.83212618958751</v>
      </c>
      <c r="BM83">
        <f t="shared" si="88"/>
        <v>1.90627789751285</v>
      </c>
      <c r="BN83">
        <f t="shared" si="88"/>
        <v>0.00102955503342245</v>
      </c>
      <c r="BO83">
        <f t="shared" si="88"/>
        <v>0.00509451296248445</v>
      </c>
      <c r="BP83">
        <f t="shared" si="88"/>
        <v>0.303247228878054</v>
      </c>
      <c r="BQ83">
        <f t="shared" ref="BQ83:BV83" si="89">(D83-P83)^2</f>
        <v>0.0612804776951235</v>
      </c>
      <c r="BR83">
        <f t="shared" si="89"/>
        <v>0.0223291874246116</v>
      </c>
      <c r="BS83">
        <f t="shared" si="89"/>
        <v>0.00148213604219041</v>
      </c>
      <c r="BT83">
        <f t="shared" si="89"/>
        <v>0.0850910952662882</v>
      </c>
      <c r="BU83">
        <f t="shared" si="89"/>
        <v>0.000110856829726448</v>
      </c>
      <c r="BV83">
        <f t="shared" si="89"/>
        <v>0.000170901760243607</v>
      </c>
      <c r="BW83">
        <f t="shared" ref="BW83:CB83" si="90">(D83-V83)^2</f>
        <v>0.0434614587097737</v>
      </c>
      <c r="BX83">
        <f t="shared" si="90"/>
        <v>0.0109035384884005</v>
      </c>
      <c r="BY83">
        <f t="shared" si="90"/>
        <v>0.00666529370156259</v>
      </c>
      <c r="BZ83">
        <f t="shared" si="90"/>
        <v>0.12514514707396</v>
      </c>
      <c r="CA83">
        <f t="shared" si="90"/>
        <v>4.22251948512882e-6</v>
      </c>
      <c r="CB83">
        <f t="shared" si="90"/>
        <v>0.00292450903841291</v>
      </c>
      <c r="CD83">
        <f t="shared" si="85"/>
        <v>24.45766374</v>
      </c>
      <c r="CF83" s="7">
        <f>CD83-'BED Sadj'!AF84</f>
        <v>11.95766374</v>
      </c>
    </row>
    <row r="84" spans="1:84">
      <c r="A84">
        <v>20103</v>
      </c>
      <c r="B84">
        <v>2010</v>
      </c>
      <c r="C84" t="s">
        <v>154</v>
      </c>
      <c r="D84">
        <v>12.175567773</v>
      </c>
      <c r="E84">
        <f t="shared" si="61"/>
        <v>11.735004554</v>
      </c>
      <c r="F84">
        <v>4.634366311</v>
      </c>
      <c r="G84">
        <v>6.127573754</v>
      </c>
      <c r="H84">
        <v>0.806790233</v>
      </c>
      <c r="AC84">
        <v>0.12175567773</v>
      </c>
      <c r="AD84">
        <f>SUM(AE84:AG84)</f>
        <v>0.11735004554</v>
      </c>
      <c r="AE84">
        <v>0.04634366311</v>
      </c>
      <c r="AF84">
        <v>0.0629384801</v>
      </c>
      <c r="AG84">
        <v>0.00806790233</v>
      </c>
      <c r="BD84">
        <f t="shared" si="87"/>
        <v>12.175567773</v>
      </c>
      <c r="BE84">
        <f t="shared" si="87"/>
        <v>11.735004554</v>
      </c>
      <c r="BF84">
        <f t="shared" si="87"/>
        <v>4.634366311</v>
      </c>
      <c r="BG84">
        <f t="shared" si="87"/>
        <v>6.29384801</v>
      </c>
      <c r="BH84">
        <f t="shared" si="87"/>
        <v>0.806790233</v>
      </c>
      <c r="CD84">
        <f t="shared" si="85"/>
        <v>23.910572327</v>
      </c>
      <c r="CF84" s="7">
        <f>CD84-'BED Sadj'!AF85</f>
        <v>11.510572327</v>
      </c>
    </row>
    <row r="85" spans="1:84">
      <c r="A85">
        <v>20104</v>
      </c>
      <c r="B85">
        <v>2010</v>
      </c>
      <c r="C85" t="s">
        <v>155</v>
      </c>
      <c r="D85">
        <v>12.469803244</v>
      </c>
      <c r="E85">
        <f t="shared" si="61"/>
        <v>11.537892516</v>
      </c>
      <c r="F85">
        <v>4.731292132</v>
      </c>
      <c r="G85">
        <v>5.983866804</v>
      </c>
      <c r="H85">
        <v>0.818268954</v>
      </c>
      <c r="AC85">
        <v>0.12469803244</v>
      </c>
      <c r="AD85">
        <f t="shared" ref="AD85:AD97" si="91">SUM(AE85:AG85)</f>
        <v>0.11537892516</v>
      </c>
      <c r="AE85">
        <v>0.04731292132</v>
      </c>
      <c r="AF85">
        <v>0.0598833143</v>
      </c>
      <c r="AG85">
        <v>0.00818268954</v>
      </c>
      <c r="BD85">
        <f t="shared" si="87"/>
        <v>12.469803244</v>
      </c>
      <c r="BE85">
        <f t="shared" si="87"/>
        <v>11.537892516</v>
      </c>
      <c r="BF85">
        <f t="shared" si="87"/>
        <v>4.731292132</v>
      </c>
      <c r="BG85">
        <f t="shared" ref="BG85:BG97" si="92">100*AF85</f>
        <v>5.98833143</v>
      </c>
      <c r="BH85">
        <f t="shared" ref="BH85:BH97" si="93">100*AG85</f>
        <v>0.818268954</v>
      </c>
      <c r="CD85">
        <f t="shared" si="85"/>
        <v>24.00769576</v>
      </c>
      <c r="CF85" s="7">
        <f>CD85-'BED Sadj'!AF86</f>
        <v>11.40769576</v>
      </c>
    </row>
    <row r="86" spans="1:84">
      <c r="A86">
        <v>20111</v>
      </c>
      <c r="B86">
        <v>2011</v>
      </c>
      <c r="C86" t="s">
        <v>156</v>
      </c>
      <c r="D86">
        <v>11.859526743</v>
      </c>
      <c r="E86">
        <f t="shared" si="61"/>
        <v>11.492465618</v>
      </c>
      <c r="F86">
        <v>4.69240195</v>
      </c>
      <c r="G86">
        <v>5.77276508</v>
      </c>
      <c r="H86">
        <v>0.844732098</v>
      </c>
      <c r="AC86">
        <v>0.11859526743</v>
      </c>
      <c r="AD86">
        <f t="shared" si="91"/>
        <v>0.11492465618</v>
      </c>
      <c r="AE86">
        <v>0.0469240195</v>
      </c>
      <c r="AF86">
        <v>0.0595533157</v>
      </c>
      <c r="AG86">
        <v>0.00844732098</v>
      </c>
      <c r="BD86">
        <f t="shared" si="87"/>
        <v>11.859526743</v>
      </c>
      <c r="BE86">
        <f t="shared" si="87"/>
        <v>11.492465618</v>
      </c>
      <c r="BF86">
        <f t="shared" si="87"/>
        <v>4.69240195</v>
      </c>
      <c r="BG86">
        <f t="shared" si="92"/>
        <v>5.95533157</v>
      </c>
      <c r="BH86">
        <f t="shared" si="93"/>
        <v>0.844732098</v>
      </c>
      <c r="CD86">
        <f t="shared" si="85"/>
        <v>23.351992361</v>
      </c>
      <c r="CF86" s="7">
        <f>CD86-'BED Sadj'!AF87</f>
        <v>11.551992361</v>
      </c>
    </row>
    <row r="87" spans="1:84">
      <c r="A87">
        <v>20112</v>
      </c>
      <c r="B87">
        <v>2011</v>
      </c>
      <c r="C87" t="s">
        <v>157</v>
      </c>
      <c r="D87">
        <v>12.547590644</v>
      </c>
      <c r="E87">
        <f t="shared" si="61"/>
        <v>11.663086458</v>
      </c>
      <c r="F87">
        <v>4.929297345</v>
      </c>
      <c r="G87">
        <v>5.930061514</v>
      </c>
      <c r="H87">
        <v>0.752893013</v>
      </c>
      <c r="AC87">
        <v>0.12547590644</v>
      </c>
      <c r="AD87">
        <f t="shared" si="91"/>
        <v>0.11663086458</v>
      </c>
      <c r="AE87">
        <v>0.04929297345</v>
      </c>
      <c r="AF87">
        <v>0.059808961</v>
      </c>
      <c r="AG87">
        <v>0.00752893013</v>
      </c>
      <c r="BD87">
        <f t="shared" si="87"/>
        <v>12.547590644</v>
      </c>
      <c r="BE87">
        <f t="shared" si="87"/>
        <v>11.663086458</v>
      </c>
      <c r="BF87">
        <f t="shared" si="87"/>
        <v>4.929297345</v>
      </c>
      <c r="BG87">
        <f t="shared" si="92"/>
        <v>5.9808961</v>
      </c>
      <c r="BH87">
        <f t="shared" si="93"/>
        <v>0.752893013</v>
      </c>
      <c r="CD87">
        <f t="shared" si="85"/>
        <v>24.210677102</v>
      </c>
      <c r="CF87" s="7">
        <f>CD87-'BED Sadj'!AF88</f>
        <v>11.810677102</v>
      </c>
    </row>
    <row r="88" spans="1:84">
      <c r="A88">
        <v>20113</v>
      </c>
      <c r="B88">
        <v>2011</v>
      </c>
      <c r="C88" t="s">
        <v>158</v>
      </c>
      <c r="D88">
        <v>12.793165487</v>
      </c>
      <c r="E88">
        <f t="shared" si="61"/>
        <v>11.771974022</v>
      </c>
      <c r="F88">
        <v>4.932355649</v>
      </c>
      <c r="G88">
        <v>6.078503488</v>
      </c>
      <c r="H88">
        <v>0.762061633</v>
      </c>
      <c r="AC88">
        <v>0.12793165487</v>
      </c>
      <c r="AD88">
        <f t="shared" si="91"/>
        <v>0.11771974022</v>
      </c>
      <c r="AE88">
        <v>0.04932355649</v>
      </c>
      <c r="AF88">
        <v>0.0607755674</v>
      </c>
      <c r="AG88">
        <v>0.00762061633</v>
      </c>
      <c r="BD88">
        <f t="shared" si="87"/>
        <v>12.793165487</v>
      </c>
      <c r="BE88">
        <f t="shared" si="87"/>
        <v>11.771974022</v>
      </c>
      <c r="BF88">
        <f t="shared" si="87"/>
        <v>4.932355649</v>
      </c>
      <c r="BG88">
        <f t="shared" si="92"/>
        <v>6.07755674</v>
      </c>
      <c r="BH88">
        <f t="shared" si="93"/>
        <v>0.762061633</v>
      </c>
      <c r="CD88">
        <f t="shared" si="85"/>
        <v>24.565139509</v>
      </c>
      <c r="CF88" s="7">
        <f>CD88-'BED Sadj'!AF89</f>
        <v>11.965139509</v>
      </c>
    </row>
    <row r="89" spans="1:84">
      <c r="A89">
        <v>20114</v>
      </c>
      <c r="B89">
        <v>2011</v>
      </c>
      <c r="C89" t="s">
        <v>159</v>
      </c>
      <c r="D89">
        <v>12.421926197</v>
      </c>
      <c r="E89">
        <f t="shared" si="61"/>
        <v>11.8613656</v>
      </c>
      <c r="F89">
        <v>4.941096676</v>
      </c>
      <c r="G89">
        <v>5.906248446</v>
      </c>
      <c r="H89">
        <v>0.804516024</v>
      </c>
      <c r="AC89">
        <v>0.12421926197</v>
      </c>
      <c r="AD89">
        <f t="shared" si="91"/>
        <v>0.118613656</v>
      </c>
      <c r="AE89">
        <v>0.04941096676</v>
      </c>
      <c r="AF89">
        <v>0.061157529</v>
      </c>
      <c r="AG89">
        <v>0.00804516024</v>
      </c>
      <c r="BD89">
        <f t="shared" si="87"/>
        <v>12.421926197</v>
      </c>
      <c r="BE89">
        <f t="shared" si="87"/>
        <v>11.8613656</v>
      </c>
      <c r="BF89">
        <f t="shared" si="87"/>
        <v>4.941096676</v>
      </c>
      <c r="BG89">
        <f t="shared" si="92"/>
        <v>6.1157529</v>
      </c>
      <c r="BH89">
        <f t="shared" si="93"/>
        <v>0.804516024</v>
      </c>
      <c r="CD89">
        <f t="shared" si="85"/>
        <v>24.283291797</v>
      </c>
      <c r="CF89" s="7">
        <f>CD89-'BED Sadj'!AF90</f>
        <v>11.983291797</v>
      </c>
    </row>
    <row r="90" spans="1:84">
      <c r="A90">
        <v>20121</v>
      </c>
      <c r="B90">
        <v>2012</v>
      </c>
      <c r="C90" t="s">
        <v>160</v>
      </c>
      <c r="D90">
        <v>12.491687843</v>
      </c>
      <c r="E90">
        <f t="shared" si="61"/>
        <v>11.625985324</v>
      </c>
      <c r="F90">
        <v>5.096058136</v>
      </c>
      <c r="G90">
        <v>5.697822028</v>
      </c>
      <c r="H90">
        <v>0.795419188</v>
      </c>
      <c r="AC90" s="8">
        <v>0.12491687843</v>
      </c>
      <c r="AD90">
        <f t="shared" si="91"/>
        <v>0.11625985324</v>
      </c>
      <c r="AE90">
        <v>0.05096058136</v>
      </c>
      <c r="AF90">
        <v>0.05734508</v>
      </c>
      <c r="AG90">
        <v>0.00795419188</v>
      </c>
      <c r="BD90">
        <f t="shared" si="87"/>
        <v>12.491687843</v>
      </c>
      <c r="BE90">
        <f t="shared" si="87"/>
        <v>11.625985324</v>
      </c>
      <c r="BF90">
        <f t="shared" si="87"/>
        <v>5.096058136</v>
      </c>
      <c r="BG90">
        <f t="shared" si="92"/>
        <v>5.734508</v>
      </c>
      <c r="BH90">
        <f t="shared" si="93"/>
        <v>0.795419188</v>
      </c>
      <c r="CD90">
        <f t="shared" si="85"/>
        <v>24.117673167</v>
      </c>
      <c r="CF90" s="7">
        <f>CD90-'BED Sadj'!AF91</f>
        <v>12.217673167</v>
      </c>
    </row>
    <row r="91" spans="1:84">
      <c r="A91">
        <v>20122</v>
      </c>
      <c r="B91">
        <v>2012</v>
      </c>
      <c r="C91" s="5" t="s">
        <v>161</v>
      </c>
      <c r="D91">
        <v>12.56215403</v>
      </c>
      <c r="E91">
        <f t="shared" si="61"/>
        <v>12.120142158</v>
      </c>
      <c r="F91">
        <v>5.249356193</v>
      </c>
      <c r="G91">
        <v>6.00088513</v>
      </c>
      <c r="H91">
        <v>0.806826125</v>
      </c>
      <c r="AC91" s="8">
        <v>0.1256215403</v>
      </c>
      <c r="AD91">
        <f t="shared" si="91"/>
        <v>0.12120142158</v>
      </c>
      <c r="AE91">
        <v>0.05249356193</v>
      </c>
      <c r="AF91">
        <v>0.0606395984</v>
      </c>
      <c r="AG91">
        <v>0.00806826125</v>
      </c>
      <c r="BD91">
        <f t="shared" si="87"/>
        <v>12.56215403</v>
      </c>
      <c r="BE91">
        <f t="shared" si="87"/>
        <v>12.120142158</v>
      </c>
      <c r="BF91">
        <f t="shared" si="87"/>
        <v>5.249356193</v>
      </c>
      <c r="BG91">
        <f t="shared" si="92"/>
        <v>6.06395984</v>
      </c>
      <c r="BH91">
        <f t="shared" si="93"/>
        <v>0.806826125</v>
      </c>
      <c r="CD91">
        <f t="shared" si="85"/>
        <v>24.682296188</v>
      </c>
      <c r="CF91" s="7">
        <f>CD91-'BED Sadj'!AF92</f>
        <v>12.382296188</v>
      </c>
    </row>
    <row r="92" spans="1:84">
      <c r="A92">
        <v>20123</v>
      </c>
      <c r="B92">
        <v>2012</v>
      </c>
      <c r="C92" s="5" t="s">
        <v>162</v>
      </c>
      <c r="D92">
        <v>12.253355173</v>
      </c>
      <c r="E92">
        <f t="shared" si="61"/>
        <v>11.96301093</v>
      </c>
      <c r="F92">
        <v>5.046763524</v>
      </c>
      <c r="G92">
        <v>5.977072062</v>
      </c>
      <c r="H92">
        <v>0.858449136</v>
      </c>
      <c r="AC92">
        <v>0.12253355173</v>
      </c>
      <c r="AD92">
        <f t="shared" si="91"/>
        <v>0.1196301093</v>
      </c>
      <c r="AE92">
        <v>0.05046763524</v>
      </c>
      <c r="AF92">
        <v>0.0605779827</v>
      </c>
      <c r="AG92">
        <v>0.00858449136</v>
      </c>
      <c r="BD92">
        <f t="shared" si="87"/>
        <v>12.253355173</v>
      </c>
      <c r="BE92">
        <f t="shared" si="87"/>
        <v>11.96301093</v>
      </c>
      <c r="BF92">
        <f t="shared" si="87"/>
        <v>5.046763524</v>
      </c>
      <c r="BG92">
        <f t="shared" si="92"/>
        <v>6.05779827</v>
      </c>
      <c r="BH92">
        <f t="shared" si="93"/>
        <v>0.858449136</v>
      </c>
      <c r="CD92">
        <f t="shared" si="85"/>
        <v>24.216366103</v>
      </c>
      <c r="CF92" s="7">
        <f>CD92-'BED Sadj'!AF93</f>
        <v>12.016366103</v>
      </c>
    </row>
    <row r="93" spans="1:84">
      <c r="A93">
        <v>20124</v>
      </c>
      <c r="B93">
        <v>2012</v>
      </c>
      <c r="C93" s="5" t="s">
        <v>163</v>
      </c>
      <c r="D93">
        <v>12.533810839</v>
      </c>
      <c r="E93">
        <f t="shared" si="61"/>
        <v>11.710523204</v>
      </c>
      <c r="F93">
        <v>5.020106558</v>
      </c>
      <c r="G93">
        <v>5.779559822</v>
      </c>
      <c r="H93">
        <v>0.804551916</v>
      </c>
      <c r="AC93">
        <v>0.12533810839</v>
      </c>
      <c r="AD93">
        <f t="shared" si="91"/>
        <v>0.11710523204</v>
      </c>
      <c r="AE93">
        <v>0.05020106558</v>
      </c>
      <c r="AF93">
        <v>0.0588586473</v>
      </c>
      <c r="AG93">
        <v>0.00804551916</v>
      </c>
      <c r="BD93">
        <f t="shared" si="87"/>
        <v>12.533810839</v>
      </c>
      <c r="BE93">
        <f t="shared" si="87"/>
        <v>11.710523204</v>
      </c>
      <c r="BF93">
        <f t="shared" si="87"/>
        <v>5.020106558</v>
      </c>
      <c r="BG93">
        <f t="shared" si="92"/>
        <v>5.88586473</v>
      </c>
      <c r="BH93">
        <f t="shared" si="93"/>
        <v>0.804551916</v>
      </c>
      <c r="CD93">
        <f t="shared" si="85"/>
        <v>24.244334043</v>
      </c>
      <c r="CF93" s="7">
        <f>CD93-'BED Sadj'!AF94</f>
        <v>12.044334043</v>
      </c>
    </row>
    <row r="94" customFormat="1" spans="1:84">
      <c r="A94">
        <v>20131</v>
      </c>
      <c r="B94">
        <v>2013</v>
      </c>
      <c r="C94" s="5" t="s">
        <v>164</v>
      </c>
      <c r="D94">
        <v>12.385557252</v>
      </c>
      <c r="E94">
        <f t="shared" si="61"/>
        <v>11.588234966</v>
      </c>
      <c r="F94">
        <v>5.311979288</v>
      </c>
      <c r="G94">
        <v>5.433605608</v>
      </c>
      <c r="H94">
        <v>0.800003498</v>
      </c>
      <c r="AC94">
        <v>0.12385557252</v>
      </c>
      <c r="AD94">
        <f t="shared" si="91"/>
        <v>0.11588234966</v>
      </c>
      <c r="AE94">
        <v>0.05311979288</v>
      </c>
      <c r="AF94">
        <v>0.0547625218</v>
      </c>
      <c r="AG94">
        <v>0.00800003498</v>
      </c>
      <c r="BD94">
        <f t="shared" si="87"/>
        <v>12.385557252</v>
      </c>
      <c r="BE94">
        <f t="shared" si="87"/>
        <v>11.588234966</v>
      </c>
      <c r="BF94">
        <f t="shared" ref="BF94:BF95" si="94">100*AE94</f>
        <v>5.311979288</v>
      </c>
      <c r="BG94">
        <f t="shared" si="92"/>
        <v>5.47625218</v>
      </c>
      <c r="BH94">
        <f t="shared" si="93"/>
        <v>0.800003498</v>
      </c>
      <c r="CD94">
        <f t="shared" si="85"/>
        <v>23.973792218</v>
      </c>
      <c r="CF94" s="7">
        <f>CD94-'BED Sadj'!AF95</f>
        <v>11.973792218</v>
      </c>
    </row>
    <row r="95" customFormat="1" spans="1:84">
      <c r="A95">
        <v>20132</v>
      </c>
      <c r="B95">
        <v>2013</v>
      </c>
      <c r="C95" s="5" t="s">
        <v>165</v>
      </c>
      <c r="D95">
        <v>12.533810839</v>
      </c>
      <c r="E95">
        <f t="shared" si="61"/>
        <v>11.983432626</v>
      </c>
      <c r="F95">
        <v>5.234498558</v>
      </c>
      <c r="G95">
        <v>5.779559822</v>
      </c>
      <c r="H95">
        <v>0.863069338</v>
      </c>
      <c r="AC95">
        <v>0.12533810839</v>
      </c>
      <c r="AD95">
        <f t="shared" si="91"/>
        <v>0.11983432626</v>
      </c>
      <c r="AE95">
        <v>0.05234498558</v>
      </c>
      <c r="AF95">
        <v>0.0588586473</v>
      </c>
      <c r="AG95">
        <v>0.00863069338</v>
      </c>
      <c r="BD95">
        <f t="shared" si="87"/>
        <v>12.533810839</v>
      </c>
      <c r="BE95">
        <f t="shared" si="87"/>
        <v>11.983432626</v>
      </c>
      <c r="BF95">
        <f t="shared" si="94"/>
        <v>5.234498558</v>
      </c>
      <c r="BG95">
        <f t="shared" si="92"/>
        <v>5.88586473</v>
      </c>
      <c r="BH95">
        <f t="shared" si="93"/>
        <v>0.863069338</v>
      </c>
      <c r="BZ95" s="7"/>
      <c r="CD95">
        <f t="shared" si="85"/>
        <v>24.517243465</v>
      </c>
      <c r="CF95" s="7">
        <f>CD95-'BED Sadj'!AF96</f>
        <v>12.317243465</v>
      </c>
    </row>
    <row r="96" customFormat="1" spans="1:84">
      <c r="A96">
        <v>20133</v>
      </c>
      <c r="B96">
        <v>2013</v>
      </c>
      <c r="C96" s="5" t="s">
        <v>166</v>
      </c>
      <c r="D96">
        <v>13.12608648</v>
      </c>
      <c r="E96">
        <f t="shared" si="61"/>
        <v>12.751360466</v>
      </c>
      <c r="F96">
        <v>5.82321262</v>
      </c>
      <c r="G96">
        <v>6.09962293</v>
      </c>
      <c r="H96">
        <v>0.828524916</v>
      </c>
      <c r="AC96">
        <v>0.1312608648</v>
      </c>
      <c r="AD96">
        <f t="shared" si="91"/>
        <v>0.12751360466</v>
      </c>
      <c r="AE96">
        <v>0.0582321262</v>
      </c>
      <c r="AF96">
        <v>0.0609962293</v>
      </c>
      <c r="AG96">
        <v>0.00828524916</v>
      </c>
      <c r="BD96">
        <f t="shared" si="87"/>
        <v>13.12608648</v>
      </c>
      <c r="BE96">
        <f t="shared" si="87"/>
        <v>12.751360466</v>
      </c>
      <c r="BF96">
        <f t="shared" ref="BF96:BF97" si="95">100*AE96</f>
        <v>5.82321262</v>
      </c>
      <c r="BG96">
        <f t="shared" si="92"/>
        <v>6.09962293</v>
      </c>
      <c r="BH96">
        <f t="shared" si="93"/>
        <v>0.828524916</v>
      </c>
      <c r="CD96">
        <f t="shared" si="85"/>
        <v>25.877446946</v>
      </c>
      <c r="CF96" s="7"/>
    </row>
    <row r="97" customFormat="1" spans="1:84">
      <c r="A97">
        <v>20134</v>
      </c>
      <c r="B97">
        <v>2013</v>
      </c>
      <c r="C97" s="5" t="s">
        <v>167</v>
      </c>
      <c r="D97">
        <v>13.00838719</v>
      </c>
      <c r="E97">
        <f t="shared" si="61"/>
        <v>12.361718708</v>
      </c>
      <c r="F97">
        <v>6.0375494</v>
      </c>
      <c r="G97">
        <v>5.57010538</v>
      </c>
      <c r="H97">
        <v>0.754063928</v>
      </c>
      <c r="AC97">
        <v>0.1300838719</v>
      </c>
      <c r="AD97">
        <f t="shared" si="91"/>
        <v>0.12361718708</v>
      </c>
      <c r="AE97">
        <v>0.060375494</v>
      </c>
      <c r="AF97">
        <v>0.0557010538</v>
      </c>
      <c r="AG97">
        <v>0.00754063928</v>
      </c>
      <c r="BD97">
        <f t="shared" si="87"/>
        <v>13.00838719</v>
      </c>
      <c r="BE97">
        <f t="shared" si="87"/>
        <v>12.361718708</v>
      </c>
      <c r="BF97">
        <f t="shared" si="95"/>
        <v>6.0375494</v>
      </c>
      <c r="BG97">
        <f t="shared" si="92"/>
        <v>5.57010538</v>
      </c>
      <c r="BH97">
        <f t="shared" si="93"/>
        <v>0.754063928</v>
      </c>
      <c r="CD97">
        <f t="shared" si="85"/>
        <v>25.370105898</v>
      </c>
      <c r="CF97" s="7"/>
    </row>
    <row r="98" customFormat="1" spans="3:3">
      <c r="C98" s="5"/>
    </row>
  </sheetData>
  <pageMargins left="0.75" right="0.75" top="1" bottom="1" header="0.5" footer="0.5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Z171"/>
  <sheetViews>
    <sheetView workbookViewId="0">
      <selection activeCell="L22" sqref="L22"/>
    </sheetView>
  </sheetViews>
  <sheetFormatPr defaultColWidth="8.86" defaultRowHeight="12.1"/>
  <sheetData>
    <row r="1" spans="2:52">
      <c r="B1" s="1" t="s">
        <v>168</v>
      </c>
      <c r="C1" s="2"/>
      <c r="D1" s="2"/>
      <c r="E1" s="2"/>
      <c r="F1" s="2"/>
      <c r="G1" s="2"/>
      <c r="H1" s="2"/>
      <c r="I1" s="2"/>
      <c r="J1" s="2">
        <v>2</v>
      </c>
      <c r="U1">
        <v>3</v>
      </c>
      <c r="AE1">
        <v>4</v>
      </c>
      <c r="AO1">
        <v>5</v>
      </c>
      <c r="AZ1">
        <v>6</v>
      </c>
    </row>
    <row r="2" spans="2:10">
      <c r="B2" s="1" t="s">
        <v>169</v>
      </c>
      <c r="C2" s="2"/>
      <c r="D2" s="2"/>
      <c r="E2" s="2"/>
      <c r="F2" s="2"/>
      <c r="G2" s="2"/>
      <c r="H2" s="2"/>
      <c r="I2" s="1" t="s">
        <v>170</v>
      </c>
      <c r="J2" s="2"/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>
      <c r="B4" s="2"/>
      <c r="C4" s="2"/>
      <c r="D4" s="2"/>
      <c r="E4" s="2"/>
      <c r="F4" s="2"/>
      <c r="G4" s="2"/>
      <c r="H4" s="2"/>
      <c r="I4" s="2"/>
      <c r="J4" s="2"/>
    </row>
    <row r="5" spans="2:10">
      <c r="B5" s="2"/>
      <c r="C5" s="2"/>
      <c r="D5" s="2"/>
      <c r="E5" s="2"/>
      <c r="F5" s="2"/>
      <c r="G5" s="2"/>
      <c r="H5" s="2"/>
      <c r="I5" s="2"/>
      <c r="J5" s="2"/>
    </row>
    <row r="6" spans="2:10">
      <c r="B6" s="2"/>
      <c r="C6" s="2"/>
      <c r="D6" s="2"/>
      <c r="E6" s="2"/>
      <c r="F6" s="2"/>
      <c r="G6" s="2"/>
      <c r="H6" s="2"/>
      <c r="I6" s="2"/>
      <c r="J6" s="2"/>
    </row>
    <row r="7" spans="2:10">
      <c r="B7" s="2"/>
      <c r="C7" s="2"/>
      <c r="D7" s="2"/>
      <c r="E7" s="2"/>
      <c r="F7" s="2"/>
      <c r="G7" s="2"/>
      <c r="H7" s="2"/>
      <c r="I7" s="2"/>
      <c r="J7" s="2"/>
    </row>
    <row r="8" spans="2:10">
      <c r="B8" s="2"/>
      <c r="C8" s="2"/>
      <c r="D8" s="2"/>
      <c r="E8" s="2"/>
      <c r="F8" s="2"/>
      <c r="G8" s="2"/>
      <c r="H8" s="2"/>
      <c r="I8" s="2"/>
      <c r="J8" s="2"/>
    </row>
    <row r="9" spans="2:10">
      <c r="B9" s="2"/>
      <c r="C9" s="2"/>
      <c r="D9" s="2"/>
      <c r="E9" s="2"/>
      <c r="F9" s="2"/>
      <c r="G9" s="2"/>
      <c r="H9" s="2"/>
      <c r="I9" s="2"/>
      <c r="J9" s="2"/>
    </row>
    <row r="10" spans="2:10">
      <c r="B10" s="2"/>
      <c r="C10" s="2"/>
      <c r="D10" s="2"/>
      <c r="E10" s="2"/>
      <c r="F10" s="2"/>
      <c r="G10" s="2"/>
      <c r="H10" s="2"/>
      <c r="I10" s="2"/>
      <c r="J10" s="2"/>
    </row>
    <row r="11" spans="2:10">
      <c r="B11" s="2"/>
      <c r="C11" s="2"/>
      <c r="D11" s="2"/>
      <c r="E11" s="2"/>
      <c r="F11" s="2"/>
      <c r="G11" s="2"/>
      <c r="H11" s="2"/>
      <c r="I11" s="2"/>
      <c r="J11" s="2"/>
    </row>
    <row r="12" spans="2:10">
      <c r="B12" s="2"/>
      <c r="C12" s="2"/>
      <c r="D12" s="2"/>
      <c r="E12" s="2"/>
      <c r="F12" s="2"/>
      <c r="G12" s="2"/>
      <c r="H12" s="2"/>
      <c r="I12" s="2"/>
      <c r="J12" s="2"/>
    </row>
    <row r="13" spans="2:10">
      <c r="B13" s="2"/>
      <c r="C13" s="2"/>
      <c r="D13" s="2"/>
      <c r="E13" s="2"/>
      <c r="F13" s="2"/>
      <c r="G13" s="2"/>
      <c r="H13" s="2"/>
      <c r="I13" s="2"/>
      <c r="J13" s="2"/>
    </row>
    <row r="14" spans="2:10">
      <c r="B14" s="2"/>
      <c r="C14" s="2"/>
      <c r="D14" s="2"/>
      <c r="E14" s="2"/>
      <c r="F14" s="2"/>
      <c r="G14" s="2"/>
      <c r="H14" s="2"/>
      <c r="I14" s="2"/>
      <c r="J14" s="2"/>
    </row>
    <row r="15" spans="2:10">
      <c r="B15" s="2"/>
      <c r="C15" s="2"/>
      <c r="D15" s="2"/>
      <c r="E15" s="2"/>
      <c r="F15" s="2"/>
      <c r="G15" s="2"/>
      <c r="H15" s="2"/>
      <c r="I15" s="2"/>
      <c r="J15" s="2"/>
    </row>
    <row r="16" spans="2:10">
      <c r="B16" s="2"/>
      <c r="C16" s="2"/>
      <c r="D16" s="2"/>
      <c r="E16" s="2"/>
      <c r="F16" s="2"/>
      <c r="G16" s="2"/>
      <c r="H16" s="2"/>
      <c r="I16" s="2"/>
      <c r="J16" s="2"/>
    </row>
    <row r="17" spans="2:10">
      <c r="B17" s="2"/>
      <c r="C17" s="2"/>
      <c r="D17" s="2"/>
      <c r="E17" s="2"/>
      <c r="F17" s="2"/>
      <c r="G17" s="2"/>
      <c r="H17" s="2"/>
      <c r="I17" s="2"/>
      <c r="J17" s="2"/>
    </row>
    <row r="18" spans="2:10">
      <c r="B18" s="2"/>
      <c r="C18" s="2"/>
      <c r="D18" s="2"/>
      <c r="E18" s="2"/>
      <c r="F18" s="2"/>
      <c r="G18" s="2"/>
      <c r="H18" s="2"/>
      <c r="I18" s="2"/>
      <c r="J18" s="2"/>
    </row>
    <row r="19" spans="2:10">
      <c r="B19" s="2"/>
      <c r="C19" s="2"/>
      <c r="D19" s="2"/>
      <c r="E19" s="2"/>
      <c r="F19" s="2"/>
      <c r="G19" s="2"/>
      <c r="H19" s="2"/>
      <c r="I19" s="2"/>
      <c r="J19" s="2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>
      <c r="B21" s="2"/>
      <c r="C21" s="2"/>
      <c r="D21" s="2"/>
      <c r="E21" s="2"/>
      <c r="F21" s="2"/>
      <c r="G21" s="2"/>
      <c r="H21" s="2"/>
      <c r="I21" s="2"/>
      <c r="J21" s="2"/>
    </row>
    <row r="22" spans="2:10">
      <c r="B22" s="2"/>
      <c r="C22" s="2"/>
      <c r="D22" s="2"/>
      <c r="E22" s="2"/>
      <c r="F22" s="2"/>
      <c r="G22" s="2"/>
      <c r="H22" s="2"/>
      <c r="I22" s="2"/>
      <c r="J22" s="2"/>
    </row>
    <row r="23" spans="2:41">
      <c r="B23" s="2"/>
      <c r="C23" s="2"/>
      <c r="D23" s="2"/>
      <c r="E23" s="2"/>
      <c r="F23" s="2"/>
      <c r="G23" s="2"/>
      <c r="H23" s="2"/>
      <c r="I23" s="2"/>
      <c r="J23" s="2">
        <v>8</v>
      </c>
      <c r="U23">
        <v>9</v>
      </c>
      <c r="AE23">
        <v>10</v>
      </c>
      <c r="AO23">
        <v>11</v>
      </c>
    </row>
    <row r="24" spans="2:10">
      <c r="B24" s="2"/>
      <c r="C24" s="2"/>
      <c r="D24" s="2"/>
      <c r="E24" s="2"/>
      <c r="F24" s="2"/>
      <c r="G24" s="2"/>
      <c r="H24" s="2"/>
      <c r="I24" s="2"/>
      <c r="J24" s="2"/>
    </row>
    <row r="25" spans="2:10">
      <c r="B25" s="1" t="s">
        <v>171</v>
      </c>
      <c r="C25" s="2"/>
      <c r="D25" s="2"/>
      <c r="E25" s="2"/>
      <c r="F25" s="2"/>
      <c r="G25" s="2"/>
      <c r="H25" s="2"/>
      <c r="I25" s="1" t="s">
        <v>170</v>
      </c>
      <c r="J25" s="2"/>
    </row>
    <row r="26" spans="2:10">
      <c r="B26" s="2"/>
      <c r="C26" s="2"/>
      <c r="D26" s="2"/>
      <c r="E26" s="2"/>
      <c r="F26" s="2"/>
      <c r="G26" s="2"/>
      <c r="H26" s="2"/>
      <c r="I26" s="2"/>
      <c r="J26" s="2"/>
    </row>
    <row r="27" spans="2:10">
      <c r="B27" s="2"/>
      <c r="C27" s="2"/>
      <c r="D27" s="2"/>
      <c r="E27" s="2"/>
      <c r="F27" s="2"/>
      <c r="G27" s="2"/>
      <c r="H27" s="2"/>
      <c r="I27" s="2"/>
      <c r="J27" s="2"/>
    </row>
    <row r="28" spans="2:10">
      <c r="B28" s="2"/>
      <c r="C28" s="2"/>
      <c r="D28" s="2"/>
      <c r="E28" s="2"/>
      <c r="F28" s="2"/>
      <c r="G28" s="2"/>
      <c r="H28" s="2"/>
      <c r="I28" s="2"/>
      <c r="J28" s="2"/>
    </row>
    <row r="29" spans="2:10">
      <c r="B29" s="2"/>
      <c r="C29" s="2"/>
      <c r="D29" s="2"/>
      <c r="E29" s="2"/>
      <c r="F29" s="2"/>
      <c r="G29" s="2"/>
      <c r="H29" s="2"/>
      <c r="I29" s="2"/>
      <c r="J29" s="2"/>
    </row>
    <row r="30" spans="2:10">
      <c r="B30" s="2"/>
      <c r="C30" s="2"/>
      <c r="D30" s="2"/>
      <c r="E30" s="2"/>
      <c r="F30" s="2"/>
      <c r="G30" s="2"/>
      <c r="H30" s="2"/>
      <c r="I30" s="2"/>
      <c r="J30" s="2"/>
    </row>
    <row r="31" spans="2:10">
      <c r="B31" s="2"/>
      <c r="C31" s="2"/>
      <c r="D31" s="2"/>
      <c r="E31" s="2"/>
      <c r="F31" s="2"/>
      <c r="G31" s="2"/>
      <c r="H31" s="2"/>
      <c r="I31" s="2"/>
      <c r="J31" s="2"/>
    </row>
    <row r="32" spans="2:10">
      <c r="B32" s="2"/>
      <c r="C32" s="2"/>
      <c r="D32" s="2"/>
      <c r="E32" s="2"/>
      <c r="F32" s="2"/>
      <c r="G32" s="2"/>
      <c r="H32" s="2"/>
      <c r="I32" s="2"/>
      <c r="J32" s="2"/>
    </row>
    <row r="33" spans="2:10">
      <c r="B33" s="2"/>
      <c r="C33" s="2"/>
      <c r="D33" s="2"/>
      <c r="E33" s="2"/>
      <c r="F33" s="2"/>
      <c r="G33" s="2"/>
      <c r="H33" s="2"/>
      <c r="I33" s="2"/>
      <c r="J33" s="2"/>
    </row>
    <row r="34" spans="2:10">
      <c r="B34" s="2"/>
      <c r="C34" s="2"/>
      <c r="D34" s="2"/>
      <c r="E34" s="2"/>
      <c r="F34" s="2"/>
      <c r="G34" s="2"/>
      <c r="H34" s="2"/>
      <c r="I34" s="2"/>
      <c r="J34" s="2"/>
    </row>
    <row r="35" spans="2:10">
      <c r="B35" s="2"/>
      <c r="C35" s="2"/>
      <c r="D35" s="2"/>
      <c r="E35" s="2"/>
      <c r="F35" s="2"/>
      <c r="G35" s="2"/>
      <c r="H35" s="2"/>
      <c r="I35" s="2"/>
      <c r="J35" s="2"/>
    </row>
    <row r="36" spans="2:10">
      <c r="B36" s="2"/>
      <c r="C36" s="2"/>
      <c r="D36" s="2"/>
      <c r="E36" s="2"/>
      <c r="F36" s="2"/>
      <c r="G36" s="2"/>
      <c r="H36" s="2"/>
      <c r="I36" s="2"/>
      <c r="J36" s="2"/>
    </row>
    <row r="37" spans="2:10">
      <c r="B37" s="2"/>
      <c r="C37" s="2"/>
      <c r="D37" s="2"/>
      <c r="E37" s="2"/>
      <c r="F37" s="2"/>
      <c r="G37" s="2"/>
      <c r="H37" s="2"/>
      <c r="I37" s="2"/>
      <c r="J37" s="2"/>
    </row>
    <row r="38" spans="2:10">
      <c r="B38" s="2"/>
      <c r="C38" s="2"/>
      <c r="D38" s="2"/>
      <c r="E38" s="2"/>
      <c r="F38" s="2"/>
      <c r="G38" s="2"/>
      <c r="H38" s="2"/>
      <c r="I38" s="2"/>
      <c r="J38" s="2"/>
    </row>
    <row r="39" spans="2:10">
      <c r="B39" s="2"/>
      <c r="C39" s="2"/>
      <c r="D39" s="2"/>
      <c r="E39" s="2"/>
      <c r="F39" s="2"/>
      <c r="G39" s="2"/>
      <c r="H39" s="2"/>
      <c r="I39" s="2"/>
      <c r="J39" s="2"/>
    </row>
    <row r="40" spans="2:10">
      <c r="B40" s="2"/>
      <c r="C40" s="2"/>
      <c r="D40" s="2"/>
      <c r="E40" s="2"/>
      <c r="F40" s="2"/>
      <c r="G40" s="2"/>
      <c r="H40" s="2"/>
      <c r="I40" s="2"/>
      <c r="J40" s="2"/>
    </row>
    <row r="41" spans="2:10">
      <c r="B41" s="2"/>
      <c r="C41" s="2"/>
      <c r="D41" s="2"/>
      <c r="E41" s="2"/>
      <c r="F41" s="2"/>
      <c r="G41" s="2"/>
      <c r="H41" s="2"/>
      <c r="I41" s="2"/>
      <c r="J41" s="2"/>
    </row>
    <row r="42" spans="2:10">
      <c r="B42" s="2"/>
      <c r="C42" s="2"/>
      <c r="D42" s="2"/>
      <c r="E42" s="2"/>
      <c r="F42" s="2"/>
      <c r="G42" s="2"/>
      <c r="H42" s="2"/>
      <c r="I42" s="2"/>
      <c r="J42" s="2"/>
    </row>
    <row r="43" spans="2:10">
      <c r="B43" s="2"/>
      <c r="C43" s="2"/>
      <c r="D43" s="2"/>
      <c r="E43" s="2"/>
      <c r="F43" s="2"/>
      <c r="G43" s="2"/>
      <c r="H43" s="2"/>
      <c r="I43" s="2"/>
      <c r="J43" s="2"/>
    </row>
    <row r="44" spans="2:10">
      <c r="B44" s="2"/>
      <c r="C44" s="2"/>
      <c r="D44" s="2"/>
      <c r="E44" s="2"/>
      <c r="F44" s="2"/>
      <c r="G44" s="2"/>
      <c r="H44" s="2"/>
      <c r="I44" s="2"/>
      <c r="J44" s="2"/>
    </row>
    <row r="45" spans="2:10">
      <c r="B45" s="2"/>
      <c r="C45" s="2"/>
      <c r="D45" s="2"/>
      <c r="E45" s="2"/>
      <c r="F45" s="2"/>
      <c r="G45" s="2"/>
      <c r="H45" s="2"/>
      <c r="I45" s="2"/>
      <c r="J45" s="2"/>
    </row>
    <row r="46" spans="2:10">
      <c r="B46" s="2"/>
      <c r="C46" s="2"/>
      <c r="D46" s="2"/>
      <c r="E46" s="2"/>
      <c r="F46" s="2"/>
      <c r="G46" s="2"/>
      <c r="H46" s="2"/>
      <c r="I46" s="2"/>
      <c r="J46" s="2"/>
    </row>
    <row r="48" spans="2:21">
      <c r="B48" s="3"/>
      <c r="J48">
        <v>13</v>
      </c>
      <c r="U48">
        <v>14</v>
      </c>
    </row>
    <row r="67" spans="1:4">
      <c r="A67" s="4"/>
      <c r="B67" s="4"/>
      <c r="C67" s="4"/>
      <c r="D67" s="4"/>
    </row>
    <row r="68" spans="1:4">
      <c r="A68" s="4"/>
      <c r="B68" s="4"/>
      <c r="C68" s="4"/>
      <c r="D68" s="4"/>
    </row>
    <row r="69" spans="1:4">
      <c r="A69" s="4"/>
      <c r="B69" s="4"/>
      <c r="C69" s="4"/>
      <c r="D69" s="4"/>
    </row>
    <row r="70" spans="1:4">
      <c r="A70" s="4"/>
      <c r="B70" s="4"/>
      <c r="C70" s="4"/>
      <c r="D70" s="4"/>
    </row>
    <row r="71" spans="1:4">
      <c r="A71" s="4"/>
      <c r="B71" s="4"/>
      <c r="C71" s="4"/>
      <c r="D71" s="4"/>
    </row>
    <row r="72" spans="1:4">
      <c r="A72" s="4"/>
      <c r="B72" s="4"/>
      <c r="C72" s="4"/>
      <c r="D72" s="4"/>
    </row>
    <row r="73" spans="1:4">
      <c r="A73" s="4"/>
      <c r="B73" s="4"/>
      <c r="C73" s="4"/>
      <c r="D73" s="4"/>
    </row>
    <row r="74" spans="1:4">
      <c r="A74" s="4"/>
      <c r="B74" s="4"/>
      <c r="C74" s="4"/>
      <c r="D74" s="4"/>
    </row>
    <row r="75" spans="1:4">
      <c r="A75" s="4"/>
      <c r="B75" s="4"/>
      <c r="C75" s="4"/>
      <c r="D75" s="4"/>
    </row>
    <row r="76" spans="1:4">
      <c r="A76" s="4"/>
      <c r="B76" s="4"/>
      <c r="C76" s="4"/>
      <c r="D76" s="4"/>
    </row>
    <row r="77" spans="1:4">
      <c r="A77" s="4"/>
      <c r="B77" s="4"/>
      <c r="C77" s="4"/>
      <c r="D77" s="4"/>
    </row>
    <row r="78" spans="1:4">
      <c r="A78" s="4"/>
      <c r="B78" s="4"/>
      <c r="C78" s="4"/>
      <c r="D78" s="4"/>
    </row>
    <row r="79" spans="1:4">
      <c r="A79" s="4"/>
      <c r="B79" s="4"/>
      <c r="C79" s="4"/>
      <c r="D79" s="4"/>
    </row>
    <row r="80" spans="1:4">
      <c r="A80" s="4"/>
      <c r="B80" s="4"/>
      <c r="C80" s="4"/>
      <c r="D80" s="4"/>
    </row>
    <row r="81" spans="1:4">
      <c r="A81" s="4"/>
      <c r="B81" s="4"/>
      <c r="C81" s="4"/>
      <c r="D81" s="4"/>
    </row>
    <row r="82" spans="1:4">
      <c r="A82" s="4"/>
      <c r="B82" s="4"/>
      <c r="C82" s="4"/>
      <c r="D82" s="4"/>
    </row>
    <row r="83" spans="1:4">
      <c r="A83" s="4"/>
      <c r="B83" s="4"/>
      <c r="C83" s="4"/>
      <c r="D83" s="4"/>
    </row>
    <row r="84" spans="1:4">
      <c r="A84" s="4"/>
      <c r="B84" s="4"/>
      <c r="C84" s="4"/>
      <c r="D84" s="4"/>
    </row>
    <row r="85" spans="1:4">
      <c r="A85" s="4"/>
      <c r="B85" s="4"/>
      <c r="C85" s="4"/>
      <c r="D85" s="4"/>
    </row>
    <row r="86" spans="1:4">
      <c r="A86" s="4"/>
      <c r="B86" s="4"/>
      <c r="C86" s="4"/>
      <c r="D86" s="4"/>
    </row>
    <row r="87" spans="1:4">
      <c r="A87" s="4"/>
      <c r="B87" s="4"/>
      <c r="C87" s="4"/>
      <c r="D87" s="4"/>
    </row>
    <row r="88" spans="1:4">
      <c r="A88" s="4"/>
      <c r="B88" s="4"/>
      <c r="C88" s="4"/>
      <c r="D88" s="4"/>
    </row>
    <row r="89" spans="1:4">
      <c r="A89" s="4"/>
      <c r="B89" s="4"/>
      <c r="C89" s="4"/>
      <c r="D89" s="4"/>
    </row>
    <row r="90" spans="1:4">
      <c r="A90" s="4"/>
      <c r="B90" s="4"/>
      <c r="C90" s="4"/>
      <c r="D90" s="4"/>
    </row>
    <row r="91" spans="1:4">
      <c r="A91" s="4"/>
      <c r="B91" s="4"/>
      <c r="C91" s="4"/>
      <c r="D91" s="4"/>
    </row>
    <row r="92" spans="1:4">
      <c r="A92" s="4"/>
      <c r="B92" s="4"/>
      <c r="C92" s="4"/>
      <c r="D92" s="4"/>
    </row>
    <row r="93" spans="1:4">
      <c r="A93" s="4"/>
      <c r="B93" s="4"/>
      <c r="C93" s="4"/>
      <c r="D93" s="4"/>
    </row>
    <row r="94" spans="1:4">
      <c r="A94" s="4"/>
      <c r="B94" s="4"/>
      <c r="C94" s="4"/>
      <c r="D94" s="4"/>
    </row>
    <row r="95" spans="1:4">
      <c r="A95" s="4"/>
      <c r="B95" s="4"/>
      <c r="C95" s="4"/>
      <c r="D95" s="4"/>
    </row>
    <row r="96" spans="1:4">
      <c r="A96" s="4"/>
      <c r="B96" s="4"/>
      <c r="C96" s="4"/>
      <c r="D96" s="4"/>
    </row>
    <row r="97" spans="1:4">
      <c r="A97" s="4"/>
      <c r="B97" s="4"/>
      <c r="C97" s="4"/>
      <c r="D97" s="4"/>
    </row>
    <row r="98" spans="1:4">
      <c r="A98" s="4"/>
      <c r="B98" s="4"/>
      <c r="C98" s="4"/>
      <c r="D98" s="4"/>
    </row>
    <row r="99" spans="1:4">
      <c r="A99" s="4"/>
      <c r="B99" s="4"/>
      <c r="C99" s="4"/>
      <c r="D99" s="4"/>
    </row>
    <row r="100" spans="1:4">
      <c r="A100" s="4"/>
      <c r="B100" s="4"/>
      <c r="C100" s="4"/>
      <c r="D100" s="4"/>
    </row>
    <row r="101" spans="1:4">
      <c r="A101" s="4"/>
      <c r="B101" s="4"/>
      <c r="C101" s="4"/>
      <c r="D101" s="4"/>
    </row>
    <row r="102" spans="1:4">
      <c r="A102" s="4"/>
      <c r="B102" s="4"/>
      <c r="C102" s="4"/>
      <c r="D102" s="4"/>
    </row>
    <row r="103" spans="1:4">
      <c r="A103" s="4"/>
      <c r="B103" s="4"/>
      <c r="C103" s="4"/>
      <c r="D103" s="4"/>
    </row>
    <row r="104" spans="1:4">
      <c r="A104" s="4"/>
      <c r="B104" s="4"/>
      <c r="C104" s="4"/>
      <c r="D104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</sheetData>
  <pageMargins left="0.75" right="0.75" top="1" bottom="1" header="0.5" footer="0.5"/>
  <pageSetup paperSize="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FRBP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BED Sadj</vt:lpstr>
      <vt:lpstr>Unempl Data</vt:lpstr>
      <vt:lpstr>Predicted Series Sadj</vt:lpstr>
      <vt:lpstr>Figures1&amp;2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c1rjf01</dc:creator>
  <cp:lastModifiedBy>John Haltiwanger</cp:lastModifiedBy>
  <dcterms:created xsi:type="dcterms:W3CDTF">2009-09-22T10:15:00Z</dcterms:created>
  <cp:lastPrinted>2009-10-09T14:05:00Z</cp:lastPrinted>
  <dcterms:modified xsi:type="dcterms:W3CDTF">2016-12-14T10:31:20Z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