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<sst xmlns="http://schemas.openxmlformats.org/spreadsheetml/2006/main" uniqueCount="56">
  <si>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</si>
  <si>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</si>
  <si>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</si>
  <si>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</si>
  <si>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</si>
  <si>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</si>
  <si>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</si>
  <si>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</si>
  <si>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</si>
  <si>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</si>
  <si>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</si>
  <si>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</si>
  <si>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</si>
  <si>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</si>
  <si>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</si>
  <si>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</si>
  <si>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</si>
  <si>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</si>
  <si>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</si>
  <si>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</si>
  <si>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</si>
  <si>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</si>
  <si>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</si>
  <si>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国内ウェディング</t>
  </si>
  <si>
    <t>①細野高原使用料
②挙式会場設営
バンブーウッドチェア＆クッション(40脚)/ガーランドリング(造花フラワー＆チュール付き)/エントランスオブジェ2台/説教台
③牧師先生＆音楽奏者</t>
  </si>
  <si>
    <t>ヘアメイク(2日間)</t>
  </si>
  <si>
    <t>フォトグラファー(2日間)</t>
  </si>
  <si>
    <t>ビデオグラファー(2日間)</t>
  </si>
  <si>
    <t>アテンド</t>
  </si>
  <si>
    <t>ブーケ＆ブートニア 　※目安</t>
  </si>
  <si>
    <t>フラワーシャワー(30名様分)　※目安</t>
  </si>
  <si>
    <t>キャンピングカー(2日間)</t>
  </si>
  <si>
    <t>20名様用送迎車　※滞在先から往復送迎</t>
  </si>
  <si>
    <t>設営料(30名様の場合)</t>
  </si>
  <si>
    <t>設営料(1名様分)</t>
  </si>
  <si>
    <t>レンタル料(テントもしくはドレープ/ライティング/各種テーブル/音響設備)</t>
  </si>
  <si>
    <t>テーブルクロス　※目安</t>
  </si>
  <si>
    <t>ナプキン　※目安</t>
  </si>
  <si>
    <t>テーブル装花　※目安</t>
  </si>
  <si>
    <t>ビュッフェメニュー
・オマール海老の冷製サラダ仕立てに変更：＋￥3,000
・ローストビーフのお肉を変更：松坂牛＋￥7,200/伊豆牛＋￥3,600
・鮮魚のカルパッチョを高級魚に変更：＋￥2,400</t>
  </si>
  <si>
    <t>ドリンク(乾杯用スパークリングワイン・瓶ビール・ワイン・ウィスキー・カクテル/4種・サングリア・ノンアルコールカクテル・ソフトドリンク)</t>
  </si>
  <si>
    <t>オリジナル2段ケーキ　※目安</t>
  </si>
  <si>
    <t>司会者</t>
  </si>
  <si>
    <t>レンタル料(ベンチ/足元ライト/提灯ガーランド)</t>
  </si>
  <si>
    <t>料理&amp;ドリンク</t>
  </si>
  <si>
    <t>かき氷機(レンタル)</t>
  </si>
  <si>
    <t>綿菓子機(レンタル)</t>
  </si>
  <si>
    <t>マシュマロ焼きコンロ(レンタル)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</si>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</sst>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44364.22804398148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100</v>
      </c>
      <c r="E3" s="91">
        <v>100</v>
      </c>
      <c r="F3" s="92">
        <v>640000</v>
      </c>
      <c r="G3" s="92">
        <v>555000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 t="str">
        <f>H3</f>
        <v>0</v>
      </c>
      <c r="O3" s="90">
        <v>6400</v>
      </c>
      <c r="P3" s="90">
        <v>5550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 t="str">
        <f>Q3</f>
        <v>0</v>
      </c>
      <c r="X3" s="93">
        <v>0</v>
      </c>
      <c r="Y3" s="93">
        <v>1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100</v>
      </c>
      <c r="E4" s="91">
        <v>100</v>
      </c>
      <c r="F4" s="92">
        <v>180000</v>
      </c>
      <c r="G4" s="92">
        <v>130000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 t="str">
        <f>H4</f>
        <v>0</v>
      </c>
      <c r="O4" s="90">
        <v>1800</v>
      </c>
      <c r="P4" s="90">
        <v>1300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 t="str">
        <f>Q4</f>
        <v>0</v>
      </c>
      <c r="X4" s="93">
        <v>0</v>
      </c>
      <c r="Y4" s="93">
        <v>1</v>
      </c>
    </row>
    <row r="5" spans="1:26" customHeight="1" ht="24">
      <c r="A5" s="95" t="s">
        <v>23</v>
      </c>
      <c r="B5" s="95" t="s">
        <v>26</v>
      </c>
      <c r="C5" s="90">
        <v>1</v>
      </c>
      <c r="D5" s="91">
        <v>100</v>
      </c>
      <c r="E5" s="91">
        <v>100</v>
      </c>
      <c r="F5" s="92">
        <v>250000</v>
      </c>
      <c r="G5" s="92">
        <v>175000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 t="str">
        <f>H5</f>
        <v>0</v>
      </c>
      <c r="O5" s="90">
        <v>2500</v>
      </c>
      <c r="P5" s="90">
        <v>1750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 t="str">
        <f>Q5</f>
        <v>0</v>
      </c>
      <c r="X5" s="93">
        <v>0</v>
      </c>
      <c r="Y5" s="93">
        <v>1</v>
      </c>
    </row>
    <row r="6" spans="1:26" customHeight="1" ht="24">
      <c r="A6" s="95" t="s">
        <v>23</v>
      </c>
      <c r="B6" s="95" t="s">
        <v>27</v>
      </c>
      <c r="C6" s="90">
        <v>1</v>
      </c>
      <c r="D6" s="91">
        <v>100</v>
      </c>
      <c r="E6" s="91">
        <v>100</v>
      </c>
      <c r="F6" s="92">
        <v>320000</v>
      </c>
      <c r="G6" s="92">
        <v>265000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 t="str">
        <f>H6</f>
        <v>0</v>
      </c>
      <c r="O6" s="90">
        <v>3200</v>
      </c>
      <c r="P6" s="90">
        <v>2650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 t="str">
        <f>Q6</f>
        <v>0</v>
      </c>
      <c r="X6" s="93">
        <v>0</v>
      </c>
      <c r="Y6" s="93">
        <v>1</v>
      </c>
    </row>
    <row r="7" spans="1:26" customHeight="1" ht="24">
      <c r="A7" s="95" t="s">
        <v>23</v>
      </c>
      <c r="B7" s="95" t="s">
        <v>28</v>
      </c>
      <c r="C7" s="90">
        <v>1</v>
      </c>
      <c r="D7" s="91">
        <v>100</v>
      </c>
      <c r="E7" s="91">
        <v>100</v>
      </c>
      <c r="F7" s="92">
        <v>100000</v>
      </c>
      <c r="G7" s="92">
        <v>60000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 t="str">
        <f>H7</f>
        <v>0</v>
      </c>
      <c r="O7" s="90">
        <v>1000</v>
      </c>
      <c r="P7" s="90">
        <v>600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 t="str">
        <f>Q7</f>
        <v>0</v>
      </c>
      <c r="X7" s="93">
        <v>0</v>
      </c>
      <c r="Y7" s="93">
        <v>1</v>
      </c>
    </row>
    <row r="8" spans="1:26" customHeight="1" ht="24">
      <c r="A8" s="95" t="s">
        <v>23</v>
      </c>
      <c r="B8" s="95" t="s">
        <v>29</v>
      </c>
      <c r="C8" s="90">
        <v>1</v>
      </c>
      <c r="D8" s="91">
        <v>100</v>
      </c>
      <c r="E8" s="91">
        <v>100</v>
      </c>
      <c r="F8" s="92">
        <v>55000</v>
      </c>
      <c r="G8" s="92">
        <v>40000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 t="str">
        <f>H8</f>
        <v>0</v>
      </c>
      <c r="O8" s="90">
        <v>550</v>
      </c>
      <c r="P8" s="90">
        <v>400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 t="str">
        <f>Q8</f>
        <v>0</v>
      </c>
      <c r="X8" s="93">
        <v>0</v>
      </c>
      <c r="Y8" s="93">
        <v>1</v>
      </c>
    </row>
    <row r="9" spans="1:26" customHeight="1" ht="24">
      <c r="A9" s="95" t="s">
        <v>23</v>
      </c>
      <c r="B9" s="95" t="s">
        <v>30</v>
      </c>
      <c r="C9" s="90">
        <v>1</v>
      </c>
      <c r="D9" s="91">
        <v>100</v>
      </c>
      <c r="E9" s="91">
        <v>100</v>
      </c>
      <c r="F9" s="92">
        <v>30000</v>
      </c>
      <c r="G9" s="92">
        <v>20000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300</v>
      </c>
      <c r="P9" s="90">
        <v>200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23</v>
      </c>
      <c r="B10" s="95" t="s">
        <v>31</v>
      </c>
      <c r="C10" s="90">
        <v>1</v>
      </c>
      <c r="D10" s="91">
        <v>100</v>
      </c>
      <c r="E10" s="91">
        <v>100</v>
      </c>
      <c r="F10" s="92">
        <v>80000</v>
      </c>
      <c r="G10" s="92">
        <v>66000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 t="str">
        <f>H10</f>
        <v>0</v>
      </c>
      <c r="O10" s="90">
        <v>800</v>
      </c>
      <c r="P10" s="90">
        <v>660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 t="str">
        <f>Q10</f>
        <v>0</v>
      </c>
      <c r="X10" s="93">
        <v>0</v>
      </c>
      <c r="Y10" s="93">
        <v>1</v>
      </c>
    </row>
    <row r="11" spans="1:26" customHeight="1" ht="24">
      <c r="A11" s="95" t="s">
        <v>23</v>
      </c>
      <c r="B11" s="95" t="s">
        <v>32</v>
      </c>
      <c r="C11" s="90">
        <v>2</v>
      </c>
      <c r="D11" s="91">
        <v>100</v>
      </c>
      <c r="E11" s="91">
        <v>100</v>
      </c>
      <c r="F11" s="92">
        <v>130000</v>
      </c>
      <c r="G11" s="92">
        <v>105000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 t="str">
        <f>H11</f>
        <v>0</v>
      </c>
      <c r="O11" s="90">
        <v>1300</v>
      </c>
      <c r="P11" s="90">
        <v>1050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 t="str">
        <f>Q11</f>
        <v>0</v>
      </c>
      <c r="X11" s="93">
        <v>0</v>
      </c>
      <c r="Y11" s="93">
        <v>1</v>
      </c>
    </row>
    <row r="12" spans="1:26" customHeight="1" ht="24">
      <c r="A12" s="95" t="s">
        <v>23</v>
      </c>
      <c r="B12" s="95" t="s">
        <v>33</v>
      </c>
      <c r="C12" s="90">
        <v>1</v>
      </c>
      <c r="D12" s="91">
        <v>100</v>
      </c>
      <c r="E12" s="91">
        <v>100</v>
      </c>
      <c r="F12" s="92">
        <v>245000</v>
      </c>
      <c r="G12" s="92">
        <v>220000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 t="str">
        <f>H12</f>
        <v>0</v>
      </c>
      <c r="O12" s="90">
        <v>2450</v>
      </c>
      <c r="P12" s="90">
        <v>2200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 t="str">
        <f>Q12</f>
        <v>0</v>
      </c>
      <c r="X12" s="93">
        <v>0</v>
      </c>
      <c r="Y12" s="93">
        <v>1</v>
      </c>
    </row>
    <row r="13" spans="1:26" customHeight="1" ht="24">
      <c r="A13" s="95" t="s">
        <v>23</v>
      </c>
      <c r="B13" s="95" t="s">
        <v>34</v>
      </c>
      <c r="C13" s="90">
        <v>2</v>
      </c>
      <c r="D13" s="91">
        <v>100</v>
      </c>
      <c r="E13" s="91">
        <v>100</v>
      </c>
      <c r="F13" s="92">
        <v>6500</v>
      </c>
      <c r="G13" s="92">
        <v>5500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 t="str">
        <f>H13</f>
        <v>0</v>
      </c>
      <c r="O13" s="90">
        <v>65</v>
      </c>
      <c r="P13" s="90">
        <v>55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 t="str">
        <f>Q13</f>
        <v>0</v>
      </c>
      <c r="X13" s="93">
        <v>0</v>
      </c>
      <c r="Y13" s="93">
        <v>1</v>
      </c>
    </row>
    <row r="14" spans="1:26" customHeight="1" ht="24">
      <c r="A14" s="95" t="s">
        <v>23</v>
      </c>
      <c r="B14" s="95" t="s">
        <v>35</v>
      </c>
      <c r="C14" s="90">
        <v>1</v>
      </c>
      <c r="D14" s="91">
        <v>100</v>
      </c>
      <c r="E14" s="91">
        <v>100</v>
      </c>
      <c r="F14" s="92">
        <v>530000</v>
      </c>
      <c r="G14" s="92">
        <v>478280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 t="str">
        <f>H14</f>
        <v>0</v>
      </c>
      <c r="O14" s="90">
        <v>5300</v>
      </c>
      <c r="P14" s="90">
        <v>4782.8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 t="str">
        <f>Q14</f>
        <v>0</v>
      </c>
      <c r="X14" s="93">
        <v>0</v>
      </c>
      <c r="Y14" s="93">
        <v>1</v>
      </c>
    </row>
    <row r="15" spans="1:26" customHeight="1" ht="24">
      <c r="A15" s="95" t="s">
        <v>23</v>
      </c>
      <c r="B15" s="95" t="s">
        <v>36</v>
      </c>
      <c r="C15" s="90">
        <v>1</v>
      </c>
      <c r="D15" s="91">
        <v>100</v>
      </c>
      <c r="E15" s="91">
        <v>100</v>
      </c>
      <c r="F15" s="92">
        <v>50000</v>
      </c>
      <c r="G15" s="92">
        <v>39600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 t="str">
        <f>H15</f>
        <v>0</v>
      </c>
      <c r="O15" s="90">
        <v>500</v>
      </c>
      <c r="P15" s="90">
        <v>396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 t="str">
        <f>Q15</f>
        <v>0</v>
      </c>
      <c r="X15" s="93">
        <v>0</v>
      </c>
      <c r="Y15" s="93">
        <v>1</v>
      </c>
    </row>
    <row r="16" spans="1:26" customHeight="1" ht="24">
      <c r="A16" s="95" t="s">
        <v>23</v>
      </c>
      <c r="B16" s="95" t="s">
        <v>37</v>
      </c>
      <c r="C16" s="90">
        <v>1</v>
      </c>
      <c r="D16" s="91">
        <v>100</v>
      </c>
      <c r="E16" s="91">
        <v>100</v>
      </c>
      <c r="F16" s="92">
        <v>15000</v>
      </c>
      <c r="G16" s="92">
        <v>12375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 t="str">
        <f>H16</f>
        <v>0</v>
      </c>
      <c r="O16" s="90">
        <v>150</v>
      </c>
      <c r="P16" s="90">
        <v>123.75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 t="str">
        <f>Q16</f>
        <v>0</v>
      </c>
      <c r="X16" s="93">
        <v>0</v>
      </c>
      <c r="Y16" s="93">
        <v>1</v>
      </c>
    </row>
    <row r="17" spans="1:26" customHeight="1" ht="24">
      <c r="A17" s="95" t="s">
        <v>23</v>
      </c>
      <c r="B17" s="95" t="s">
        <v>38</v>
      </c>
      <c r="C17" s="90">
        <v>1</v>
      </c>
      <c r="D17" s="91">
        <v>100</v>
      </c>
      <c r="E17" s="91">
        <v>100</v>
      </c>
      <c r="F17" s="92">
        <v>250000</v>
      </c>
      <c r="G17" s="92">
        <v>150000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 t="str">
        <f>H17</f>
        <v>0</v>
      </c>
      <c r="O17" s="90">
        <v>2500</v>
      </c>
      <c r="P17" s="90">
        <v>1500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 t="str">
        <f>Q17</f>
        <v>0</v>
      </c>
      <c r="X17" s="93">
        <v>0</v>
      </c>
      <c r="Y17" s="93">
        <v>1</v>
      </c>
    </row>
    <row r="18" spans="1:26" customHeight="1" ht="24">
      <c r="A18" s="95" t="s">
        <v>23</v>
      </c>
      <c r="B18" s="95" t="s">
        <v>39</v>
      </c>
      <c r="C18" s="90">
        <v>32</v>
      </c>
      <c r="D18" s="91">
        <v>100</v>
      </c>
      <c r="E18" s="91">
        <v>100</v>
      </c>
      <c r="F18" s="92">
        <v>15500</v>
      </c>
      <c r="G18" s="92">
        <v>15400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 t="str">
        <f>H18</f>
        <v>0</v>
      </c>
      <c r="O18" s="90">
        <v>155</v>
      </c>
      <c r="P18" s="90">
        <v>154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 t="str">
        <f>Q18</f>
        <v>0</v>
      </c>
      <c r="X18" s="93">
        <v>0</v>
      </c>
      <c r="Y18" s="93">
        <v>1</v>
      </c>
    </row>
    <row r="19" spans="1:26" customHeight="1" ht="24">
      <c r="A19" s="95" t="s">
        <v>23</v>
      </c>
      <c r="B19" s="95" t="s">
        <v>40</v>
      </c>
      <c r="C19" s="90">
        <v>32</v>
      </c>
      <c r="D19" s="91">
        <v>100</v>
      </c>
      <c r="E19" s="91">
        <v>100</v>
      </c>
      <c r="F19" s="92">
        <v>4500</v>
      </c>
      <c r="G19" s="92">
        <v>4400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 t="str">
        <f>H19</f>
        <v>0</v>
      </c>
      <c r="O19" s="90">
        <v>45</v>
      </c>
      <c r="P19" s="90">
        <v>44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 t="str">
        <f>Q19</f>
        <v>0</v>
      </c>
      <c r="X19" s="93">
        <v>0</v>
      </c>
      <c r="Y19" s="93">
        <v>1</v>
      </c>
    </row>
    <row r="20" spans="1:26" customHeight="1" ht="24">
      <c r="A20" s="95" t="s">
        <v>23</v>
      </c>
      <c r="B20" s="95" t="s">
        <v>41</v>
      </c>
      <c r="C20" s="90">
        <v>1</v>
      </c>
      <c r="D20" s="91">
        <v>100</v>
      </c>
      <c r="E20" s="91">
        <v>100</v>
      </c>
      <c r="F20" s="92">
        <v>70000</v>
      </c>
      <c r="G20" s="92">
        <v>40000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 t="str">
        <f>H20</f>
        <v>0</v>
      </c>
      <c r="O20" s="90">
        <v>700</v>
      </c>
      <c r="P20" s="90">
        <v>400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 t="str">
        <f>Q20</f>
        <v>0</v>
      </c>
      <c r="X20" s="93">
        <v>0</v>
      </c>
      <c r="Y20" s="93">
        <v>1</v>
      </c>
    </row>
    <row r="21" spans="1:26" customHeight="1" ht="24">
      <c r="A21" s="95" t="s">
        <v>23</v>
      </c>
      <c r="B21" s="95" t="s">
        <v>42</v>
      </c>
      <c r="C21" s="90">
        <v>1</v>
      </c>
      <c r="D21" s="91">
        <v>100</v>
      </c>
      <c r="E21" s="91">
        <v>100</v>
      </c>
      <c r="F21" s="92">
        <v>90000</v>
      </c>
      <c r="G21" s="92">
        <v>70400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 t="str">
        <f>H21</f>
        <v>0</v>
      </c>
      <c r="O21" s="90">
        <v>900</v>
      </c>
      <c r="P21" s="90">
        <v>704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 t="str">
        <f>Q21</f>
        <v>0</v>
      </c>
      <c r="X21" s="93">
        <v>0</v>
      </c>
      <c r="Y21" s="93">
        <v>1</v>
      </c>
    </row>
    <row r="22" spans="1:26" customHeight="1" ht="24">
      <c r="A22" s="95" t="s">
        <v>23</v>
      </c>
      <c r="B22" s="95" t="s">
        <v>43</v>
      </c>
      <c r="C22" s="90">
        <v>1</v>
      </c>
      <c r="D22" s="91">
        <v>100</v>
      </c>
      <c r="E22" s="91">
        <v>100</v>
      </c>
      <c r="F22" s="92">
        <v>85000</v>
      </c>
      <c r="G22" s="92">
        <v>59900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 t="str">
        <f>H22</f>
        <v>0</v>
      </c>
      <c r="O22" s="90">
        <v>850</v>
      </c>
      <c r="P22" s="90">
        <v>599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 t="str">
        <f>Q22</f>
        <v>0</v>
      </c>
      <c r="X22" s="93">
        <v>0</v>
      </c>
      <c r="Y22" s="93">
        <v>1</v>
      </c>
    </row>
    <row r="23" spans="1:26" customHeight="1" ht="24">
      <c r="A23" s="95" t="s">
        <v>23</v>
      </c>
      <c r="B23" s="95" t="s">
        <v>44</v>
      </c>
      <c r="C23" s="90">
        <v>32</v>
      </c>
      <c r="D23" s="91">
        <v>100</v>
      </c>
      <c r="E23" s="91">
        <v>100</v>
      </c>
      <c r="F23" s="92">
        <v>8000</v>
      </c>
      <c r="G23" s="92">
        <v>7700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 t="str">
        <f>H23</f>
        <v>0</v>
      </c>
      <c r="O23" s="90">
        <v>80</v>
      </c>
      <c r="P23" s="90">
        <v>77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 t="str">
        <f>Q23</f>
        <v>0</v>
      </c>
      <c r="X23" s="93">
        <v>0</v>
      </c>
      <c r="Y23" s="93">
        <v>1</v>
      </c>
    </row>
    <row r="24" spans="1:26" customHeight="1" ht="24">
      <c r="A24" s="95" t="s">
        <v>23</v>
      </c>
      <c r="B24" s="95" t="s">
        <v>45</v>
      </c>
      <c r="C24" s="90">
        <v>1</v>
      </c>
      <c r="D24" s="91">
        <v>100</v>
      </c>
      <c r="E24" s="91">
        <v>100</v>
      </c>
      <c r="F24" s="92">
        <v>30000</v>
      </c>
      <c r="G24" s="92">
        <v>21947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 t="str">
        <f>H24</f>
        <v>0</v>
      </c>
      <c r="O24" s="90">
        <v>300</v>
      </c>
      <c r="P24" s="90">
        <v>219.47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 t="str">
        <f>Q24</f>
        <v>0</v>
      </c>
      <c r="X24" s="93">
        <v>0</v>
      </c>
      <c r="Y24" s="93">
        <v>1</v>
      </c>
    </row>
    <row r="25" spans="1:26" customHeight="1" ht="24">
      <c r="A25" s="95" t="s">
        <v>23</v>
      </c>
      <c r="B25" s="95" t="s">
        <v>46</v>
      </c>
      <c r="C25" s="90">
        <v>1</v>
      </c>
      <c r="D25" s="91">
        <v>100</v>
      </c>
      <c r="E25" s="91">
        <v>100</v>
      </c>
      <c r="F25" s="92">
        <v>20000</v>
      </c>
      <c r="G25" s="92">
        <v>15000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 t="str">
        <f>H25</f>
        <v>0</v>
      </c>
      <c r="O25" s="90">
        <v>200</v>
      </c>
      <c r="P25" s="90">
        <v>150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 t="str">
        <f>Q25</f>
        <v>0</v>
      </c>
      <c r="X25" s="93">
        <v>0</v>
      </c>
      <c r="Y25" s="93">
        <v>1</v>
      </c>
    </row>
    <row r="26" spans="1:26" customHeight="1" ht="24">
      <c r="A26" s="95" t="s">
        <v>23</v>
      </c>
      <c r="B26" s="95" t="s">
        <v>47</v>
      </c>
      <c r="C26" s="90">
        <v>1</v>
      </c>
      <c r="D26" s="91">
        <v>100</v>
      </c>
      <c r="E26" s="91">
        <v>100</v>
      </c>
      <c r="F26" s="92">
        <v>5000</v>
      </c>
      <c r="G26" s="92">
        <v>3000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 t="str">
        <f>H26</f>
        <v>0</v>
      </c>
      <c r="O26" s="90">
        <v>50</v>
      </c>
      <c r="P26" s="90">
        <v>30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 t="str">
        <f>Q26</f>
        <v>0</v>
      </c>
      <c r="X26" s="93">
        <v>0</v>
      </c>
      <c r="Y26" s="93">
        <v>1</v>
      </c>
    </row>
    <row r="27" spans="1:26" customHeight="1" ht="24" s="12" customFormat="1">
      <c r="A27" s="70"/>
      <c r="B27" s="19"/>
      <c r="C27" s="20"/>
      <c r="D27" s="21"/>
      <c r="E27" s="21"/>
      <c r="F27" s="4"/>
      <c r="G27" s="4"/>
      <c r="H27" s="4" t="str">
        <f>SUM(H3:H26)</f>
        <v>0</v>
      </c>
      <c r="I27" s="4" t="str">
        <f>SUM(I3:I26)</f>
        <v>0</v>
      </c>
      <c r="J27" s="4" t="str">
        <f>H27-I27</f>
        <v>0</v>
      </c>
      <c r="K27" s="22" t="str">
        <f>J27/H27</f>
        <v>0</v>
      </c>
      <c r="L27" s="4" t="str">
        <f>SUM(L3:L26)</f>
        <v>0</v>
      </c>
      <c r="M27" s="4" t="str">
        <f>SUM(M3:M26)</f>
        <v>0</v>
      </c>
      <c r="N27" s="4" t="str">
        <f>SUM(N3:N26)</f>
        <v>0</v>
      </c>
      <c r="O27" s="5"/>
      <c r="P27" s="5"/>
      <c r="Q27" s="5" t="str">
        <f>SUM(Q3:Q26)</f>
        <v>0</v>
      </c>
      <c r="R27" s="5" t="str">
        <f>SUM(R3:R26)</f>
        <v>0</v>
      </c>
      <c r="S27" s="5" t="str">
        <f>Q27-R27</f>
        <v>0</v>
      </c>
      <c r="T27" s="22" t="str">
        <f>S27/Q27</f>
        <v>0</v>
      </c>
      <c r="U27" s="5" t="str">
        <f>SUM(U3:U26)</f>
        <v>0</v>
      </c>
      <c r="V27" s="5" t="str">
        <f>SUM(V3:V26)</f>
        <v>0</v>
      </c>
      <c r="W27" s="73" t="str">
        <f>SUM(W3:W26)</f>
        <v>0</v>
      </c>
      <c r="X27" s="23"/>
      <c r="Y27" s="23"/>
    </row>
    <row r="28" spans="1:26" customHeight="1" ht="24" s="32" customFormat="1">
      <c r="A28" s="24"/>
      <c r="B28" s="25" t="s">
        <v>48</v>
      </c>
      <c r="C28" s="26">
        <v>0</v>
      </c>
      <c r="D28" s="27"/>
      <c r="E28" s="27"/>
      <c r="F28" s="28"/>
      <c r="G28" s="28"/>
      <c r="H28" s="28" t="str">
        <f>C28*(H27-N27)</f>
        <v>0</v>
      </c>
      <c r="I28" s="28"/>
      <c r="J28" s="28"/>
      <c r="K28" s="29"/>
      <c r="L28" s="28"/>
      <c r="M28" s="28"/>
      <c r="N28" s="28"/>
      <c r="O28" s="30"/>
      <c r="P28" s="30"/>
      <c r="Q28" s="30" t="str">
        <f>C28*(Q27-W27)</f>
        <v>0</v>
      </c>
      <c r="R28" s="30"/>
      <c r="S28" s="30"/>
      <c r="T28" s="29"/>
      <c r="U28" s="30"/>
      <c r="V28" s="30"/>
      <c r="W28" s="74"/>
      <c r="X28" s="31"/>
      <c r="Y28" s="31"/>
    </row>
    <row r="29" spans="1:26" customHeight="1" ht="24">
      <c r="A29" s="33" t="s">
        <v>49</v>
      </c>
      <c r="B29" s="33" t="s">
        <v>50</v>
      </c>
      <c r="C29" s="15">
        <v>0.1</v>
      </c>
      <c r="D29" s="13"/>
      <c r="E29" s="13"/>
      <c r="F29" s="14"/>
      <c r="G29" s="14"/>
      <c r="H29" s="14" t="str">
        <f>C29*H27</f>
        <v>0</v>
      </c>
      <c r="I29" s="14"/>
      <c r="J29" s="14"/>
      <c r="K29" s="15"/>
      <c r="L29" s="14"/>
      <c r="M29" s="4" t="str">
        <f>H29</f>
        <v>0</v>
      </c>
      <c r="N29" s="4"/>
      <c r="O29" s="16"/>
      <c r="P29" s="16"/>
      <c r="Q29" s="16" t="str">
        <f>C29*Q27</f>
        <v>0</v>
      </c>
      <c r="R29" s="16"/>
      <c r="S29" s="16"/>
      <c r="T29" s="15"/>
      <c r="U29" s="16"/>
      <c r="V29" s="16" t="str">
        <f>Q29</f>
        <v>0</v>
      </c>
      <c r="W29" s="72"/>
      <c r="X29" s="17"/>
      <c r="Y29" s="17"/>
    </row>
    <row r="30" spans="1:26" customHeight="1" ht="24" s="12" customFormat="1">
      <c r="A30" s="34"/>
      <c r="B30" s="34" t="s">
        <v>51</v>
      </c>
      <c r="C30" s="35"/>
      <c r="D30" s="36"/>
      <c r="E30" s="36"/>
      <c r="F30" s="37"/>
      <c r="G30" s="37"/>
      <c r="H30" s="37" t="str">
        <f>SUM(H27:H29)</f>
        <v>0</v>
      </c>
      <c r="I30" s="37"/>
      <c r="J30" s="37"/>
      <c r="K30" s="38"/>
      <c r="L30" s="39" t="str">
        <f>L27</f>
        <v>0</v>
      </c>
      <c r="M30" s="39" t="str">
        <f>SUM(M27:M29)</f>
        <v>0</v>
      </c>
      <c r="N30" s="39"/>
      <c r="O30" s="40"/>
      <c r="P30" s="40"/>
      <c r="Q30" s="40" t="str">
        <f>SUM(Q27:Q29)</f>
        <v>0</v>
      </c>
      <c r="R30" s="40"/>
      <c r="S30" s="40"/>
      <c r="T30" s="38"/>
      <c r="U30" s="41" t="str">
        <f>U27</f>
        <v>0</v>
      </c>
      <c r="V30" s="41" t="str">
        <f>SUM(V27:V29)</f>
        <v>0</v>
      </c>
      <c r="W30" s="73"/>
      <c r="X30" s="42"/>
      <c r="Y30" s="42"/>
    </row>
    <row r="31" spans="1:26" customHeight="1" ht="24" s="54" customFormat="1">
      <c r="A31" s="43"/>
      <c r="B31" s="44" t="s">
        <v>52</v>
      </c>
      <c r="C31" s="45">
        <v>0</v>
      </c>
      <c r="D31" s="46"/>
      <c r="E31" s="46"/>
      <c r="F31" s="47"/>
      <c r="G31" s="47"/>
      <c r="H31" s="2" t="str">
        <f>C31*H30</f>
        <v>0</v>
      </c>
      <c r="I31" s="48"/>
      <c r="J31" s="48"/>
      <c r="K31" s="49"/>
      <c r="L31" s="78" t="str">
        <f>H31*X31</f>
        <v>0</v>
      </c>
      <c r="M31" s="78" t="str">
        <f>H31*Y31</f>
        <v>0</v>
      </c>
      <c r="N31" s="2"/>
      <c r="O31" s="50"/>
      <c r="P31" s="50"/>
      <c r="Q31" s="51" t="str">
        <f>C31*Q30</f>
        <v>0</v>
      </c>
      <c r="R31" s="52"/>
      <c r="S31" s="52"/>
      <c r="T31" s="53"/>
      <c r="U31" s="3" t="str">
        <f>Q31*X31</f>
        <v>0</v>
      </c>
      <c r="V31" s="3" t="str">
        <f>Q31*Y31</f>
        <v>0</v>
      </c>
      <c r="W31" s="75"/>
      <c r="X31" s="77">
        <v>0.2</v>
      </c>
      <c r="Y31" s="77">
        <v>0.8</v>
      </c>
    </row>
    <row r="32" spans="1:26" customHeight="1" ht="24" s="32" customFormat="1">
      <c r="A32" s="55"/>
      <c r="B32" s="1" t="s">
        <v>53</v>
      </c>
      <c r="C32" s="56">
        <v>0</v>
      </c>
      <c r="D32" s="57" t="s">
        <v>54</v>
      </c>
      <c r="E32" s="57">
        <v>100</v>
      </c>
      <c r="F32" s="48"/>
      <c r="G32" s="48"/>
      <c r="H32" s="58" t="str">
        <f>C32</f>
        <v>0</v>
      </c>
      <c r="I32" s="47"/>
      <c r="J32" s="47"/>
      <c r="K32" s="45"/>
      <c r="L32" s="78" t="str">
        <f>H32*X31</f>
        <v>0</v>
      </c>
      <c r="M32" s="78" t="str">
        <f>H32*Y31</f>
        <v>0</v>
      </c>
      <c r="N32" s="2"/>
      <c r="O32" s="59"/>
      <c r="P32" s="59"/>
      <c r="Q32" s="79" t="str">
        <f>IF(E32&gt;0, H32/E32, 0)</f>
        <v>0</v>
      </c>
      <c r="R32" s="50"/>
      <c r="S32" s="50"/>
      <c r="T32" s="31"/>
      <c r="U32" s="3" t="str">
        <f>Q32*X31</f>
        <v>0</v>
      </c>
      <c r="V32" s="3" t="str">
        <f>Q32*Y31</f>
        <v>0</v>
      </c>
      <c r="W32" s="74"/>
      <c r="X32" s="31"/>
      <c r="Y32" s="31"/>
    </row>
    <row r="33" spans="1:26" customHeight="1" ht="24">
      <c r="A33" s="60"/>
      <c r="B3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3" s="61"/>
      <c r="D33" s="62"/>
      <c r="E33" s="62"/>
      <c r="F33" s="63"/>
      <c r="G33" s="63"/>
      <c r="H33" s="63" t="str">
        <f>SUM(H27:H29)-SUM(H31:H32)</f>
        <v>0</v>
      </c>
      <c r="I33" s="63" t="str">
        <f>I27</f>
        <v>0</v>
      </c>
      <c r="J33" s="63" t="str">
        <f>H33-I33</f>
        <v>0</v>
      </c>
      <c r="K33" s="64" t="str">
        <f>J33/H33</f>
        <v>0</v>
      </c>
      <c r="L33" s="63" t="str">
        <f>SUM(L29:L30)-SUM(L31:L32)</f>
        <v>0</v>
      </c>
      <c r="M33" s="63" t="str">
        <f>SUM(M27:M29)-SUM(M31:M32)</f>
        <v>0</v>
      </c>
      <c r="N33" s="63"/>
      <c r="O33" s="65"/>
      <c r="P33" s="65"/>
      <c r="Q33" s="65" t="str">
        <f>SUM(Q27:Q29)-SUM(Q31:Q32)</f>
        <v>0</v>
      </c>
      <c r="R33" s="65" t="str">
        <f>R27</f>
        <v>0</v>
      </c>
      <c r="S33" s="65" t="str">
        <f>Q33-R33</f>
        <v>0</v>
      </c>
      <c r="T33" s="17" t="str">
        <f>S33/Q33</f>
        <v>0</v>
      </c>
      <c r="U33" s="65" t="str">
        <f>SUM($U29:$U30)-SUM($U31:$U32)</f>
        <v>0</v>
      </c>
      <c r="V33" s="65" t="str">
        <f>SUM(V27:V29)-SUM(V31:V32)</f>
        <v>0</v>
      </c>
      <c r="W33" s="72"/>
      <c r="X33" s="17"/>
      <c r="Y3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