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<sst xmlns="http://schemas.openxmlformats.org/spreadsheetml/2006/main" uniqueCount="51">
  <si>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</si>
  <si>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</si>
  <si>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</si>
  <si>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</si>
  <si>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</si>
  <si>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</si>
  <si>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</si>
  <si>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</si>
  <si>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</si>
  <si>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</si>
  <si>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</si>
  <si>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</si>
  <si>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</si>
  <si>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</si>
  <si>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</si>
  <si>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</si>
  <si>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</si>
  <si>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</si>
  <si>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</si>
  <si>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</si>
  <si>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</si>
  <si>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</si>
  <si>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</si>
  <si>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モアナルアガーデンウエディング</t>
  </si>
  <si>
    <t>モアナルアガーデン使用料(1時間)/司会者(介添人兼任)/音楽奏者 1 名(ウクレレシンガー)/ 会場セットアップ料/結婚証明書(モアナルアガーデンオリジナル)/リングピロー/会場装花(アートフラワー)、花器/列席者チェア(ダークブラウンチバリチェア・列席人数に応じ 20 脚まで)/ガーデン入場料(20名様分まで)/リムジン送迎（ホテル⇔教会間・2時間）</t>
  </si>
  <si>
    <t>ヘアメイクアーティスト：Real Weddingsオリジナル</t>
  </si>
  <si>
    <t>ヘアメイク&amp;着付け(120分)</t>
  </si>
  <si>
    <t>フォトグラファー：VISIONARI/Takako, Megumi, Cliff, Ryan, Jason</t>
  </si>
  <si>
    <t xml:space="preserve">Plan（アルバムなし）：フォトグラファーTakako or Megumi or Cliff or Ryan or Jason/メイク、ホテル内、(リムジン)、セレモニー、フォトツアー2ヶ所又は フォトツアー1ヶ所+レセプション冒頭/350cut～/DVD(データ)・インターネットスライドショー	</t>
  </si>
  <si>
    <t>つきっきりコーディネーター</t>
  </si>
  <si>
    <t>ホテル出発→教会→フォトツアー1カ所(ワイキキ周辺）→レセプション前半</t>
  </si>
  <si>
    <t>KAWI ENTERPRISE LTD.</t>
  </si>
  <si>
    <t>挙式のみ撮影　
記録(約20分)もしくは、ダイジェスト(約5分)　DVD納品</t>
  </si>
  <si>
    <t>カップル用リムジン</t>
  </si>
  <si>
    <t>フォトツアー1ヶ所（ワイキキ周辺）</t>
  </si>
  <si>
    <t>14名様用ミニバン</t>
  </si>
  <si>
    <t>ホテル⇔会場間（ワイキキ周辺）/往復</t>
  </si>
  <si>
    <t>Real Weddings オリジナル</t>
  </si>
  <si>
    <t>ブーケ＆ブートニア　☆プレゼント☆</t>
  </si>
  <si>
    <t>フラワーシャワー(10名様分)</t>
  </si>
  <si>
    <t>ハウツリーラナイ/サンスーシールーム</t>
  </si>
  <si>
    <t>Dinner Menu A</t>
  </si>
  <si>
    <t>Round Cake/Basic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</si>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</sst>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0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42987.46527777778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</v>
      </c>
      <c r="F3" s="92">
        <v>322400</v>
      </c>
      <c r="G3" s="92">
        <v>247854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2480</v>
      </c>
      <c r="P3" s="90">
        <v>2065.45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120</v>
      </c>
      <c r="F4" s="92">
        <v>52000</v>
      </c>
      <c r="G4" s="92">
        <v>66000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400</v>
      </c>
      <c r="P4" s="90">
        <v>550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120</v>
      </c>
      <c r="F5" s="92">
        <v>178750</v>
      </c>
      <c r="G5" s="92">
        <v>131937.6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1375</v>
      </c>
      <c r="P5" s="90">
        <v>1099.48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29</v>
      </c>
      <c r="B6" s="95" t="s">
        <v>30</v>
      </c>
      <c r="C6" s="90">
        <v>1</v>
      </c>
      <c r="D6" s="91">
        <v>130</v>
      </c>
      <c r="E6" s="91">
        <v>120</v>
      </c>
      <c r="F6" s="92">
        <v>58500</v>
      </c>
      <c r="G6" s="92">
        <v>21600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450</v>
      </c>
      <c r="P6" s="90">
        <v>180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31</v>
      </c>
      <c r="B7" s="95" t="s">
        <v>32</v>
      </c>
      <c r="C7" s="90">
        <v>1</v>
      </c>
      <c r="D7" s="91">
        <v>130</v>
      </c>
      <c r="E7" s="91">
        <v>120</v>
      </c>
      <c r="F7" s="92">
        <v>91000</v>
      </c>
      <c r="G7" s="92">
        <v>63000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700</v>
      </c>
      <c r="P7" s="90">
        <v>525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33</v>
      </c>
      <c r="B8" s="95" t="s">
        <v>34</v>
      </c>
      <c r="C8" s="90">
        <v>1</v>
      </c>
      <c r="D8" s="91">
        <v>130</v>
      </c>
      <c r="E8" s="91">
        <v>120</v>
      </c>
      <c r="F8" s="92">
        <v>19500</v>
      </c>
      <c r="G8" s="92">
        <v>9423.6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150</v>
      </c>
      <c r="P8" s="90">
        <v>78.53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35</v>
      </c>
      <c r="B9" s="95" t="s">
        <v>36</v>
      </c>
      <c r="C9" s="90">
        <v>1</v>
      </c>
      <c r="D9" s="91">
        <v>130</v>
      </c>
      <c r="E9" s="91">
        <v>120</v>
      </c>
      <c r="F9" s="92">
        <v>45500</v>
      </c>
      <c r="G9" s="92">
        <v>28586.4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350</v>
      </c>
      <c r="P9" s="90">
        <v>238.22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37</v>
      </c>
      <c r="B10" s="95" t="s">
        <v>38</v>
      </c>
      <c r="C10" s="90">
        <v>1</v>
      </c>
      <c r="D10" s="91">
        <v>130</v>
      </c>
      <c r="E10" s="91">
        <v>120</v>
      </c>
      <c r="F10" s="92">
        <v>0</v>
      </c>
      <c r="G10" s="92">
        <v>24000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0</v>
      </c>
      <c r="P10" s="90">
        <v>200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37</v>
      </c>
      <c r="B11" s="95" t="s">
        <v>39</v>
      </c>
      <c r="C11" s="90">
        <v>1</v>
      </c>
      <c r="D11" s="91">
        <v>130</v>
      </c>
      <c r="E11" s="91">
        <v>120</v>
      </c>
      <c r="F11" s="92">
        <v>19500</v>
      </c>
      <c r="G11" s="92">
        <v>7200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150</v>
      </c>
      <c r="P11" s="90">
        <v>60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40</v>
      </c>
      <c r="B12" s="95" t="s">
        <v>41</v>
      </c>
      <c r="C12" s="90">
        <v>11</v>
      </c>
      <c r="D12" s="91">
        <v>130</v>
      </c>
      <c r="E12" s="91">
        <v>120</v>
      </c>
      <c r="F12" s="92">
        <v>14950</v>
      </c>
      <c r="G12" s="92">
        <v>11400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115</v>
      </c>
      <c r="P12" s="90">
        <v>95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40</v>
      </c>
      <c r="B13" s="95" t="s">
        <v>42</v>
      </c>
      <c r="C13" s="90">
        <v>1</v>
      </c>
      <c r="D13" s="91">
        <v>130</v>
      </c>
      <c r="E13" s="91">
        <v>120</v>
      </c>
      <c r="F13" s="92">
        <v>16770</v>
      </c>
      <c r="G13" s="92">
        <v>13200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129</v>
      </c>
      <c r="P13" s="90">
        <v>110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 s="12" customFormat="1">
      <c r="A14" s="70"/>
      <c r="B14" s="19"/>
      <c r="C14" s="20"/>
      <c r="D14" s="21"/>
      <c r="E14" s="21"/>
      <c r="F14" s="4"/>
      <c r="G14" s="4"/>
      <c r="H14" s="4" t="str">
        <f>SUM(H3:H13)</f>
        <v>0</v>
      </c>
      <c r="I14" s="4" t="str">
        <f>SUM(I3:I13)</f>
        <v>0</v>
      </c>
      <c r="J14" s="4" t="str">
        <f>H14-I14</f>
        <v>0</v>
      </c>
      <c r="K14" s="22" t="str">
        <f>J14/H14</f>
        <v>0</v>
      </c>
      <c r="L14" s="4" t="str">
        <f>SUM(L3:L13)</f>
        <v>0</v>
      </c>
      <c r="M14" s="4" t="str">
        <f>SUM(M3:M13)</f>
        <v>0</v>
      </c>
      <c r="N14" s="4" t="str">
        <f>SUM(N3:N13)</f>
        <v>0</v>
      </c>
      <c r="O14" s="5"/>
      <c r="P14" s="5"/>
      <c r="Q14" s="5" t="str">
        <f>SUM(Q3:Q13)</f>
        <v>0</v>
      </c>
      <c r="R14" s="5" t="str">
        <f>SUM(R3:R13)</f>
        <v>0</v>
      </c>
      <c r="S14" s="5" t="str">
        <f>Q14-R14</f>
        <v>0</v>
      </c>
      <c r="T14" s="22" t="str">
        <f>S14/Q14</f>
        <v>0</v>
      </c>
      <c r="U14" s="5" t="str">
        <f>SUM(U3:U13)</f>
        <v>0</v>
      </c>
      <c r="V14" s="5" t="str">
        <f>SUM(V3:V13)</f>
        <v>0</v>
      </c>
      <c r="W14" s="73" t="str">
        <f>SUM(W3:W13)</f>
        <v>0</v>
      </c>
      <c r="X14" s="23"/>
      <c r="Y14" s="23"/>
    </row>
    <row r="15" spans="1:26" customHeight="1" ht="24" s="32" customFormat="1">
      <c r="A15" s="24"/>
      <c r="B15" s="25" t="s">
        <v>43</v>
      </c>
      <c r="C15" s="26">
        <v>0.04712</v>
      </c>
      <c r="D15" s="27"/>
      <c r="E15" s="27"/>
      <c r="F15" s="28"/>
      <c r="G15" s="28"/>
      <c r="H15" s="28" t="str">
        <f>C15*(H14-N14)</f>
        <v>0</v>
      </c>
      <c r="I15" s="28"/>
      <c r="J15" s="28"/>
      <c r="K15" s="29"/>
      <c r="L15" s="28"/>
      <c r="M15" s="28"/>
      <c r="N15" s="28"/>
      <c r="O15" s="30"/>
      <c r="P15" s="30"/>
      <c r="Q15" s="30" t="str">
        <f>C15*(Q14-W14)</f>
        <v>0</v>
      </c>
      <c r="R15" s="30"/>
      <c r="S15" s="30"/>
      <c r="T15" s="29"/>
      <c r="U15" s="30"/>
      <c r="V15" s="30"/>
      <c r="W15" s="74"/>
      <c r="X15" s="31"/>
      <c r="Y15" s="31"/>
    </row>
    <row r="16" spans="1:26" customHeight="1" ht="24">
      <c r="A16" s="33" t="s">
        <v>44</v>
      </c>
      <c r="B16" s="33" t="s">
        <v>45</v>
      </c>
      <c r="C16" s="15">
        <v>0.1</v>
      </c>
      <c r="D16" s="13"/>
      <c r="E16" s="13"/>
      <c r="F16" s="14"/>
      <c r="G16" s="14"/>
      <c r="H16" s="14" t="str">
        <f>C16*H14</f>
        <v>0</v>
      </c>
      <c r="I16" s="14"/>
      <c r="J16" s="14"/>
      <c r="K16" s="15"/>
      <c r="L16" s="14"/>
      <c r="M16" s="4" t="str">
        <f>H16</f>
        <v>0</v>
      </c>
      <c r="N16" s="4"/>
      <c r="O16" s="16"/>
      <c r="P16" s="16"/>
      <c r="Q16" s="16" t="str">
        <f>C16*Q14</f>
        <v>0</v>
      </c>
      <c r="R16" s="16"/>
      <c r="S16" s="16"/>
      <c r="T16" s="15"/>
      <c r="U16" s="16"/>
      <c r="V16" s="16" t="str">
        <f>Q16</f>
        <v>0</v>
      </c>
      <c r="W16" s="72"/>
      <c r="X16" s="17"/>
      <c r="Y16" s="17"/>
    </row>
    <row r="17" spans="1:26" customHeight="1" ht="24" s="12" customFormat="1">
      <c r="A17" s="34"/>
      <c r="B17" s="34" t="s">
        <v>46</v>
      </c>
      <c r="C17" s="35"/>
      <c r="D17" s="36"/>
      <c r="E17" s="36"/>
      <c r="F17" s="37"/>
      <c r="G17" s="37"/>
      <c r="H17" s="37" t="str">
        <f>SUM(H14:H16)</f>
        <v>0</v>
      </c>
      <c r="I17" s="37"/>
      <c r="J17" s="37"/>
      <c r="K17" s="38"/>
      <c r="L17" s="39" t="str">
        <f>L14</f>
        <v>0</v>
      </c>
      <c r="M17" s="39" t="str">
        <f>SUM(M14:M16)</f>
        <v>0</v>
      </c>
      <c r="N17" s="39"/>
      <c r="O17" s="40"/>
      <c r="P17" s="40"/>
      <c r="Q17" s="40" t="str">
        <f>SUM(Q14:Q16)</f>
        <v>0</v>
      </c>
      <c r="R17" s="40"/>
      <c r="S17" s="40"/>
      <c r="T17" s="38"/>
      <c r="U17" s="41" t="str">
        <f>U14</f>
        <v>0</v>
      </c>
      <c r="V17" s="41" t="str">
        <f>SUM(V14:V16)</f>
        <v>0</v>
      </c>
      <c r="W17" s="73"/>
      <c r="X17" s="42"/>
      <c r="Y17" s="42"/>
    </row>
    <row r="18" spans="1:26" customHeight="1" ht="24" s="54" customFormat="1">
      <c r="A18" s="43"/>
      <c r="B18" s="44" t="s">
        <v>47</v>
      </c>
      <c r="C18" s="45">
        <v>0</v>
      </c>
      <c r="D18" s="46"/>
      <c r="E18" s="46"/>
      <c r="F18" s="47"/>
      <c r="G18" s="47"/>
      <c r="H18" s="2" t="str">
        <f>C18*H17</f>
        <v>0</v>
      </c>
      <c r="I18" s="48"/>
      <c r="J18" s="48"/>
      <c r="K18" s="49"/>
      <c r="L18" s="78" t="str">
        <f>H18*X18</f>
        <v>0</v>
      </c>
      <c r="M18" s="78" t="str">
        <f>H18*Y18</f>
        <v>0</v>
      </c>
      <c r="N18" s="2"/>
      <c r="O18" s="50"/>
      <c r="P18" s="50"/>
      <c r="Q18" s="51" t="str">
        <f>C18*Q17</f>
        <v>0</v>
      </c>
      <c r="R18" s="52"/>
      <c r="S18" s="52"/>
      <c r="T18" s="53"/>
      <c r="U18" s="3" t="str">
        <f>Q18*X18</f>
        <v>0</v>
      </c>
      <c r="V18" s="3" t="str">
        <f>Q18*Y18</f>
        <v>0</v>
      </c>
      <c r="W18" s="75"/>
      <c r="X18" s="77">
        <v>0.2</v>
      </c>
      <c r="Y18" s="77">
        <v>0.8</v>
      </c>
    </row>
    <row r="19" spans="1:26" customHeight="1" ht="24" s="32" customFormat="1">
      <c r="A19" s="55"/>
      <c r="B19" s="1" t="s">
        <v>48</v>
      </c>
      <c r="C19" s="56">
        <v>0</v>
      </c>
      <c r="D19" s="57" t="s">
        <v>49</v>
      </c>
      <c r="E19" s="57">
        <v>100</v>
      </c>
      <c r="F19" s="48"/>
      <c r="G19" s="48"/>
      <c r="H19" s="58" t="str">
        <f>C19</f>
        <v>0</v>
      </c>
      <c r="I19" s="47"/>
      <c r="J19" s="47"/>
      <c r="K19" s="45"/>
      <c r="L19" s="78" t="str">
        <f>H19*X18</f>
        <v>0</v>
      </c>
      <c r="M19" s="78" t="str">
        <f>H19*Y18</f>
        <v>0</v>
      </c>
      <c r="N19" s="2"/>
      <c r="O19" s="59"/>
      <c r="P19" s="59"/>
      <c r="Q19" s="79" t="str">
        <f>IF(E19&gt;0, H19/E19, 0)</f>
        <v>0</v>
      </c>
      <c r="R19" s="50"/>
      <c r="S19" s="50"/>
      <c r="T19" s="31"/>
      <c r="U19" s="3" t="str">
        <f>Q19*X18</f>
        <v>0</v>
      </c>
      <c r="V19" s="3" t="str">
        <f>Q19*Y18</f>
        <v>0</v>
      </c>
      <c r="W19" s="74"/>
      <c r="X19" s="31"/>
      <c r="Y19" s="31"/>
    </row>
    <row r="20" spans="1:26" customHeight="1" ht="24">
      <c r="A20" s="60"/>
      <c r="B20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0" s="61"/>
      <c r="D20" s="62"/>
      <c r="E20" s="62"/>
      <c r="F20" s="63"/>
      <c r="G20" s="63"/>
      <c r="H20" s="63" t="str">
        <f>SUM(H14:H16)-SUM(H18:H19)</f>
        <v>0</v>
      </c>
      <c r="I20" s="63" t="str">
        <f>I14</f>
        <v>0</v>
      </c>
      <c r="J20" s="63" t="str">
        <f>H20-I20</f>
        <v>0</v>
      </c>
      <c r="K20" s="64" t="str">
        <f>J20/H20</f>
        <v>0</v>
      </c>
      <c r="L20" s="63" t="str">
        <f>SUM(L16:L17)-SUM(L18:L19)</f>
        <v>0</v>
      </c>
      <c r="M20" s="63" t="str">
        <f>SUM(M14:M16)-SUM(M18:M19)</f>
        <v>0</v>
      </c>
      <c r="N20" s="63"/>
      <c r="O20" s="65"/>
      <c r="P20" s="65"/>
      <c r="Q20" s="65" t="str">
        <f>SUM(Q14:Q16)-SUM(Q18:Q19)</f>
        <v>0</v>
      </c>
      <c r="R20" s="65" t="str">
        <f>R14</f>
        <v>0</v>
      </c>
      <c r="S20" s="65" t="str">
        <f>Q20-R20</f>
        <v>0</v>
      </c>
      <c r="T20" s="17" t="str">
        <f>S20/Q20</f>
        <v>0</v>
      </c>
      <c r="U20" s="65" t="str">
        <f>SUM($U16:$U17)-SUM($U18:$U19)</f>
        <v>0</v>
      </c>
      <c r="V20" s="65" t="str">
        <f>SUM(V14:V16)-SUM(V18:V19)</f>
        <v>0</v>
      </c>
      <c r="W20" s="72"/>
      <c r="X20" s="17"/>
      <c r="Y20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