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<sst xmlns="http://schemas.openxmlformats.org/spreadsheetml/2006/main" uniqueCount="56">
  <si>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</si>
  <si>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</si>
  <si>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</si>
  <si>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</si>
  <si>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</si>
  <si>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</si>
  <si>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</si>
  <si>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</si>
  <si>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</si>
  <si>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</si>
  <si>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</si>
  <si>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</si>
  <si>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</si>
  <si>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</si>
  <si>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</si>
  <si>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</si>
  <si>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</si>
  <si>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</si>
  <si>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</si>
  <si>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</si>
  <si>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</si>
  <si>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</si>
  <si>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</si>
  <si>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ハワイアンヴィラ</t>
  </si>
  <si>
    <t>ハワイアンヴィラ会場使用/屋根のある家具、バー、お手洗い付きオープンスペースの使用料/ウェディングウッドガゼボアーチ/ウェディングウッドガゼボアーチ用リネン/ヴィンテージ椅子のミックスと木のベンチ（最大１８名が着席可能です）/挙式立会人/ハワイアンウクレレシンガー/お世話係/結婚証明書（ハワイ州の法的な効力なし）/グアヴァジュース＆レモネードとお水のウェルカムドリンクサービース/新郎新婦用の往復SUV/LOVEサインのレンタル（高さ６０cmほどの文字サインとなります。邸宅ガーデンに飾り、ゲスト様との写真撮影にも使うことが可能です）/JUST MARRIEDのプレートのレンタル/MR&amp;MRSのサインプレートのレンタル/挙式用椅子の周りにおくランタンレンタル　※新郎新婦様を含むご列席者様が31名以上の場合、別途会場使用料が掛かります</t>
  </si>
  <si>
    <t>ヘアメイクアーティスト：Real Weddingsオリジナル</t>
  </si>
  <si>
    <t>つきっきりヘアメイク(7時間）*クイックヘアチェンジ2回付き</t>
  </si>
  <si>
    <t>つきっきりコーディネーター</t>
  </si>
  <si>
    <t>ホテル出発→挙式→レセプション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</si>
  <si>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</si>
  <si>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</si>
  <si>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ブライズルーム使用料</t>
  </si>
  <si>
    <t>フラワーシャワー(10名分)</t>
  </si>
  <si>
    <t>フラワーシャワー(追加5名様分)</t>
  </si>
  <si>
    <t>ご列席者様用14名乗りミニバ(会場⇔ワイキキもしくはカハラホテル・往復)</t>
  </si>
  <si>
    <t>ブーケ　※テーブル装花と同花材(グリーンもしくは、ピンク)</t>
  </si>
  <si>
    <t>フラワーデコレーション(10名様掛けテーブル)</t>
  </si>
  <si>
    <t>フラワーデコレーション(追加4名様毎)</t>
  </si>
  <si>
    <t>レセプションコーディネーター</t>
  </si>
  <si>
    <t>会場準備～パーティー前半(3時間)</t>
  </si>
  <si>
    <t>レンタル備品代　※席のあるお子様は同料金がかかります</t>
  </si>
  <si>
    <t>シェフデリバリーフィー</t>
  </si>
  <si>
    <t>サーバー　※10名様～20名様の場合</t>
  </si>
  <si>
    <t>バーテンダー1名</t>
  </si>
  <si>
    <t>木の下につける細かいライト＆シャンデリア２個　※テント使用なし場合</t>
  </si>
  <si>
    <t>ハイビスカスビュッフェスタイル　※10名様以上からとなります</t>
  </si>
  <si>
    <t>お飲み物代</t>
  </si>
  <si>
    <t>ウエディングケーキ(4&amp;6inch：2段)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</si>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</sst>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43343.09679398148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273000</v>
      </c>
      <c r="G3" s="92">
        <v>218750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2100</v>
      </c>
      <c r="P3" s="90">
        <v>1750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84500</v>
      </c>
      <c r="G5" s="92">
        <v>62500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650</v>
      </c>
      <c r="P5" s="90">
        <v>500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195000</v>
      </c>
      <c r="G6" s="92">
        <v>137435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1500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23</v>
      </c>
      <c r="B7" s="95" t="s">
        <v>31</v>
      </c>
      <c r="C7" s="90">
        <v>1</v>
      </c>
      <c r="D7" s="91">
        <v>130</v>
      </c>
      <c r="E7" s="91">
        <v>125</v>
      </c>
      <c r="F7" s="92">
        <v>45500</v>
      </c>
      <c r="G7" s="92">
        <v>37500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300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23</v>
      </c>
      <c r="B8" s="95" t="s">
        <v>32</v>
      </c>
      <c r="C8" s="90">
        <v>1</v>
      </c>
      <c r="D8" s="91">
        <v>130</v>
      </c>
      <c r="E8" s="91">
        <v>125</v>
      </c>
      <c r="F8" s="92">
        <v>13000</v>
      </c>
      <c r="G8" s="92">
        <v>9375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100</v>
      </c>
      <c r="P8" s="90">
        <v>75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23</v>
      </c>
      <c r="B9" s="95" t="s">
        <v>33</v>
      </c>
      <c r="C9" s="90">
        <v>2</v>
      </c>
      <c r="D9" s="91">
        <v>130</v>
      </c>
      <c r="E9" s="91">
        <v>125</v>
      </c>
      <c r="F9" s="92">
        <v>6500</v>
      </c>
      <c r="G9" s="92">
        <v>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</v>
      </c>
      <c r="P9" s="90">
        <v>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23</v>
      </c>
      <c r="B10" s="95" t="s">
        <v>34</v>
      </c>
      <c r="C10" s="90">
        <v>2</v>
      </c>
      <c r="D10" s="91">
        <v>130</v>
      </c>
      <c r="E10" s="91">
        <v>125</v>
      </c>
      <c r="F10" s="92">
        <v>36400</v>
      </c>
      <c r="G10" s="92">
        <v>32500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280</v>
      </c>
      <c r="P10" s="90">
        <v>260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23</v>
      </c>
      <c r="B11" s="95" t="s">
        <v>35</v>
      </c>
      <c r="C11" s="90">
        <v>1</v>
      </c>
      <c r="D11" s="91">
        <v>130</v>
      </c>
      <c r="E11" s="91">
        <v>125</v>
      </c>
      <c r="F11" s="92">
        <v>45500</v>
      </c>
      <c r="G11" s="92">
        <v>35000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280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23</v>
      </c>
      <c r="B12" s="95" t="s">
        <v>36</v>
      </c>
      <c r="C12" s="90">
        <v>1</v>
      </c>
      <c r="D12" s="91">
        <v>130</v>
      </c>
      <c r="E12" s="91">
        <v>125</v>
      </c>
      <c r="F12" s="92">
        <v>234000</v>
      </c>
      <c r="G12" s="92">
        <v>181250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1800</v>
      </c>
      <c r="P12" s="90">
        <v>1450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23</v>
      </c>
      <c r="B13" s="95" t="s">
        <v>37</v>
      </c>
      <c r="C13" s="90">
        <v>3</v>
      </c>
      <c r="D13" s="91">
        <v>130</v>
      </c>
      <c r="E13" s="91">
        <v>125</v>
      </c>
      <c r="F13" s="92">
        <v>78000</v>
      </c>
      <c r="G13" s="92">
        <v>62500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600</v>
      </c>
      <c r="P13" s="90">
        <v>500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39</v>
      </c>
      <c r="C14" s="90">
        <v>1</v>
      </c>
      <c r="D14" s="91">
        <v>130</v>
      </c>
      <c r="E14" s="91">
        <v>125</v>
      </c>
      <c r="F14" s="92">
        <v>23400</v>
      </c>
      <c r="G14" s="92">
        <v>15000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180</v>
      </c>
      <c r="P14" s="90">
        <v>120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23</v>
      </c>
      <c r="B15" s="95" t="s">
        <v>40</v>
      </c>
      <c r="C15" s="90">
        <v>20</v>
      </c>
      <c r="D15" s="91">
        <v>130</v>
      </c>
      <c r="E15" s="91">
        <v>125</v>
      </c>
      <c r="F15" s="92">
        <v>7800</v>
      </c>
      <c r="G15" s="92">
        <v>6250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60</v>
      </c>
      <c r="P15" s="90">
        <v>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23</v>
      </c>
      <c r="B16" s="95" t="s">
        <v>41</v>
      </c>
      <c r="C16" s="90">
        <v>1</v>
      </c>
      <c r="D16" s="91">
        <v>130</v>
      </c>
      <c r="E16" s="91">
        <v>125</v>
      </c>
      <c r="F16" s="92">
        <v>65000</v>
      </c>
      <c r="G16" s="92">
        <v>50000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500</v>
      </c>
      <c r="P16" s="90">
        <v>400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23</v>
      </c>
      <c r="B17" s="95" t="s">
        <v>42</v>
      </c>
      <c r="C17" s="90">
        <v>1</v>
      </c>
      <c r="D17" s="91">
        <v>130</v>
      </c>
      <c r="E17" s="91">
        <v>125</v>
      </c>
      <c r="F17" s="92">
        <v>65000</v>
      </c>
      <c r="G17" s="92">
        <v>50000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500</v>
      </c>
      <c r="P17" s="90">
        <v>400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23</v>
      </c>
      <c r="B18" s="95" t="s">
        <v>43</v>
      </c>
      <c r="C18" s="90">
        <v>1</v>
      </c>
      <c r="D18" s="91">
        <v>130</v>
      </c>
      <c r="E18" s="91">
        <v>125</v>
      </c>
      <c r="F18" s="92">
        <v>19500</v>
      </c>
      <c r="G18" s="92">
        <v>15625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150</v>
      </c>
      <c r="P18" s="90">
        <v>125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23</v>
      </c>
      <c r="B19" s="95" t="s">
        <v>44</v>
      </c>
      <c r="C19" s="90">
        <v>1</v>
      </c>
      <c r="D19" s="91">
        <v>130</v>
      </c>
      <c r="E19" s="91">
        <v>125</v>
      </c>
      <c r="F19" s="92">
        <v>123500</v>
      </c>
      <c r="G19" s="92">
        <v>100000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950</v>
      </c>
      <c r="P19" s="90">
        <v>800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23</v>
      </c>
      <c r="B20" s="95" t="s">
        <v>45</v>
      </c>
      <c r="C20" s="90">
        <v>20</v>
      </c>
      <c r="D20" s="91">
        <v>130</v>
      </c>
      <c r="E20" s="91">
        <v>125</v>
      </c>
      <c r="F20" s="92">
        <v>9750</v>
      </c>
      <c r="G20" s="92">
        <v>6875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75</v>
      </c>
      <c r="P20" s="90">
        <v>55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23</v>
      </c>
      <c r="B21" s="95" t="s">
        <v>46</v>
      </c>
      <c r="C21" s="90">
        <v>20</v>
      </c>
      <c r="D21" s="91">
        <v>130</v>
      </c>
      <c r="E21" s="91">
        <v>125</v>
      </c>
      <c r="F21" s="92">
        <v>7800</v>
      </c>
      <c r="G21" s="92">
        <v>6250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60</v>
      </c>
      <c r="P21" s="90">
        <v>50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23</v>
      </c>
      <c r="B22" s="95" t="s">
        <v>47</v>
      </c>
      <c r="C22" s="90">
        <v>1</v>
      </c>
      <c r="D22" s="91">
        <v>130</v>
      </c>
      <c r="E22" s="91">
        <v>125</v>
      </c>
      <c r="F22" s="92">
        <v>52000</v>
      </c>
      <c r="G22" s="92">
        <v>37500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400</v>
      </c>
      <c r="P22" s="90">
        <v>300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 s="12" customFormat="1">
      <c r="A23" s="70"/>
      <c r="B23" s="19"/>
      <c r="C23" s="20"/>
      <c r="D23" s="21"/>
      <c r="E23" s="21"/>
      <c r="F23" s="4"/>
      <c r="G23" s="4"/>
      <c r="H23" s="4" t="str">
        <f>SUM(H3:H22)</f>
        <v>0</v>
      </c>
      <c r="I23" s="4" t="str">
        <f>SUM(I3:I22)</f>
        <v>0</v>
      </c>
      <c r="J23" s="4" t="str">
        <f>H23-I23</f>
        <v>0</v>
      </c>
      <c r="K23" s="22" t="str">
        <f>J23/H23</f>
        <v>0</v>
      </c>
      <c r="L23" s="4" t="str">
        <f>SUM(L3:L22)</f>
        <v>0</v>
      </c>
      <c r="M23" s="4" t="str">
        <f>SUM(M3:M22)</f>
        <v>0</v>
      </c>
      <c r="N23" s="4" t="str">
        <f>SUM(N3:N22)</f>
        <v>0</v>
      </c>
      <c r="O23" s="5"/>
      <c r="P23" s="5"/>
      <c r="Q23" s="5" t="str">
        <f>SUM(Q3:Q22)</f>
        <v>0</v>
      </c>
      <c r="R23" s="5" t="str">
        <f>SUM(R3:R22)</f>
        <v>0</v>
      </c>
      <c r="S23" s="5" t="str">
        <f>Q23-R23</f>
        <v>0</v>
      </c>
      <c r="T23" s="22" t="str">
        <f>S23/Q23</f>
        <v>0</v>
      </c>
      <c r="U23" s="5" t="str">
        <f>SUM(U3:U22)</f>
        <v>0</v>
      </c>
      <c r="V23" s="5" t="str">
        <f>SUM(V3:V22)</f>
        <v>0</v>
      </c>
      <c r="W23" s="73" t="str">
        <f>SUM(W3:W22)</f>
        <v>0</v>
      </c>
      <c r="X23" s="23"/>
      <c r="Y23" s="23"/>
    </row>
    <row r="24" spans="1:26" customHeight="1" ht="24" s="32" customFormat="1">
      <c r="A24" s="24"/>
      <c r="B24" s="25" t="s">
        <v>48</v>
      </c>
      <c r="C24" s="26">
        <v>0.04712</v>
      </c>
      <c r="D24" s="27"/>
      <c r="E24" s="27"/>
      <c r="F24" s="28"/>
      <c r="G24" s="28"/>
      <c r="H24" s="28" t="str">
        <f>C24*(H23-N23)</f>
        <v>0</v>
      </c>
      <c r="I24" s="28"/>
      <c r="J24" s="28"/>
      <c r="K24" s="29"/>
      <c r="L24" s="28"/>
      <c r="M24" s="28"/>
      <c r="N24" s="28"/>
      <c r="O24" s="30"/>
      <c r="P24" s="30"/>
      <c r="Q24" s="30" t="str">
        <f>C24*(Q23-W23)</f>
        <v>0</v>
      </c>
      <c r="R24" s="30"/>
      <c r="S24" s="30"/>
      <c r="T24" s="29"/>
      <c r="U24" s="30"/>
      <c r="V24" s="30"/>
      <c r="W24" s="74"/>
      <c r="X24" s="31"/>
      <c r="Y24" s="31"/>
    </row>
    <row r="25" spans="1:26" customHeight="1" ht="24">
      <c r="A25" s="33" t="s">
        <v>49</v>
      </c>
      <c r="B25" s="33" t="s">
        <v>50</v>
      </c>
      <c r="C25" s="15">
        <v>0.1</v>
      </c>
      <c r="D25" s="13"/>
      <c r="E25" s="13"/>
      <c r="F25" s="14"/>
      <c r="G25" s="14"/>
      <c r="H25" s="14" t="str">
        <f>C25*H23</f>
        <v>0</v>
      </c>
      <c r="I25" s="14"/>
      <c r="J25" s="14"/>
      <c r="K25" s="15"/>
      <c r="L25" s="14"/>
      <c r="M25" s="4" t="str">
        <f>H25</f>
        <v>0</v>
      </c>
      <c r="N25" s="4"/>
      <c r="O25" s="16"/>
      <c r="P25" s="16"/>
      <c r="Q25" s="16" t="str">
        <f>C25*Q23</f>
        <v>0</v>
      </c>
      <c r="R25" s="16"/>
      <c r="S25" s="16"/>
      <c r="T25" s="15"/>
      <c r="U25" s="16"/>
      <c r="V25" s="16" t="str">
        <f>Q25</f>
        <v>0</v>
      </c>
      <c r="W25" s="72"/>
      <c r="X25" s="17"/>
      <c r="Y25" s="17"/>
    </row>
    <row r="26" spans="1:26" customHeight="1" ht="24" s="12" customFormat="1">
      <c r="A26" s="34"/>
      <c r="B26" s="34" t="s">
        <v>51</v>
      </c>
      <c r="C26" s="35"/>
      <c r="D26" s="36"/>
      <c r="E26" s="36"/>
      <c r="F26" s="37"/>
      <c r="G26" s="37"/>
      <c r="H26" s="37" t="str">
        <f>SUM(H23:H25)</f>
        <v>0</v>
      </c>
      <c r="I26" s="37"/>
      <c r="J26" s="37"/>
      <c r="K26" s="38"/>
      <c r="L26" s="39" t="str">
        <f>L23</f>
        <v>0</v>
      </c>
      <c r="M26" s="39" t="str">
        <f>SUM(M23:M25)</f>
        <v>0</v>
      </c>
      <c r="N26" s="39"/>
      <c r="O26" s="40"/>
      <c r="P26" s="40"/>
      <c r="Q26" s="40" t="str">
        <f>SUM(Q23:Q25)</f>
        <v>0</v>
      </c>
      <c r="R26" s="40"/>
      <c r="S26" s="40"/>
      <c r="T26" s="38"/>
      <c r="U26" s="41" t="str">
        <f>U23</f>
        <v>0</v>
      </c>
      <c r="V26" s="41" t="str">
        <f>SUM(V23:V25)</f>
        <v>0</v>
      </c>
      <c r="W26" s="73"/>
      <c r="X26" s="42"/>
      <c r="Y26" s="42"/>
    </row>
    <row r="27" spans="1:26" customHeight="1" ht="24" s="54" customFormat="1">
      <c r="A27" s="43"/>
      <c r="B27" s="44" t="s">
        <v>52</v>
      </c>
      <c r="C27" s="45">
        <v>0</v>
      </c>
      <c r="D27" s="46"/>
      <c r="E27" s="46"/>
      <c r="F27" s="47"/>
      <c r="G27" s="47"/>
      <c r="H27" s="2" t="str">
        <f>C27*H26</f>
        <v>0</v>
      </c>
      <c r="I27" s="48"/>
      <c r="J27" s="48"/>
      <c r="K27" s="49"/>
      <c r="L27" s="78" t="str">
        <f>H27*X27</f>
        <v>0</v>
      </c>
      <c r="M27" s="78" t="str">
        <f>H27*Y27</f>
        <v>0</v>
      </c>
      <c r="N27" s="2"/>
      <c r="O27" s="50"/>
      <c r="P27" s="50"/>
      <c r="Q27" s="51" t="str">
        <f>C27*Q26</f>
        <v>0</v>
      </c>
      <c r="R27" s="52"/>
      <c r="S27" s="52"/>
      <c r="T27" s="53"/>
      <c r="U27" s="3" t="str">
        <f>Q27*X27</f>
        <v>0</v>
      </c>
      <c r="V27" s="3" t="str">
        <f>Q27*Y27</f>
        <v>0</v>
      </c>
      <c r="W27" s="75"/>
      <c r="X27" s="77">
        <v>0.2</v>
      </c>
      <c r="Y27" s="77">
        <v>0.8</v>
      </c>
    </row>
    <row r="28" spans="1:26" customHeight="1" ht="24" s="32" customFormat="1">
      <c r="A28" s="55"/>
      <c r="B28" s="1" t="s">
        <v>53</v>
      </c>
      <c r="C28" s="56">
        <v>0</v>
      </c>
      <c r="D28" s="57" t="s">
        <v>54</v>
      </c>
      <c r="E28" s="57">
        <v>100</v>
      </c>
      <c r="F28" s="48"/>
      <c r="G28" s="48"/>
      <c r="H28" s="58" t="str">
        <f>C28</f>
        <v>0</v>
      </c>
      <c r="I28" s="47"/>
      <c r="J28" s="47"/>
      <c r="K28" s="45"/>
      <c r="L28" s="78" t="str">
        <f>H28*X27</f>
        <v>0</v>
      </c>
      <c r="M28" s="78" t="str">
        <f>H28*Y27</f>
        <v>0</v>
      </c>
      <c r="N28" s="2"/>
      <c r="O28" s="59"/>
      <c r="P28" s="59"/>
      <c r="Q28" s="79" t="str">
        <f>IF(E28&gt;0, H28/E28, 0)</f>
        <v>0</v>
      </c>
      <c r="R28" s="50"/>
      <c r="S28" s="50"/>
      <c r="T28" s="31"/>
      <c r="U28" s="3" t="str">
        <f>Q28*X27</f>
        <v>0</v>
      </c>
      <c r="V28" s="3" t="str">
        <f>Q28*Y27</f>
        <v>0</v>
      </c>
      <c r="W28" s="74"/>
      <c r="X28" s="31"/>
      <c r="Y28" s="31"/>
    </row>
    <row r="29" spans="1:26" customHeight="1" ht="24">
      <c r="A29" s="60"/>
      <c r="B2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9" s="61"/>
      <c r="D29" s="62"/>
      <c r="E29" s="62"/>
      <c r="F29" s="63"/>
      <c r="G29" s="63"/>
      <c r="H29" s="63" t="str">
        <f>SUM(H23:H25)-SUM(H27:H28)</f>
        <v>0</v>
      </c>
      <c r="I29" s="63" t="str">
        <f>I23</f>
        <v>0</v>
      </c>
      <c r="J29" s="63" t="str">
        <f>H29-I29</f>
        <v>0</v>
      </c>
      <c r="K29" s="64" t="str">
        <f>J29/H29</f>
        <v>0</v>
      </c>
      <c r="L29" s="63" t="str">
        <f>SUM(L25:L26)-SUM(L27:L28)</f>
        <v>0</v>
      </c>
      <c r="M29" s="63" t="str">
        <f>SUM(M23:M25)-SUM(M27:M28)</f>
        <v>0</v>
      </c>
      <c r="N29" s="63"/>
      <c r="O29" s="65"/>
      <c r="P29" s="65"/>
      <c r="Q29" s="65" t="str">
        <f>SUM(Q23:Q25)-SUM(Q27:Q28)</f>
        <v>0</v>
      </c>
      <c r="R29" s="65" t="str">
        <f>R23</f>
        <v>0</v>
      </c>
      <c r="S29" s="65" t="str">
        <f>Q29-R29</f>
        <v>0</v>
      </c>
      <c r="T29" s="17" t="str">
        <f>S29/Q29</f>
        <v>0</v>
      </c>
      <c r="U29" s="65" t="str">
        <f>SUM($U25:$U26)-SUM($U27:$U28)</f>
        <v>0</v>
      </c>
      <c r="V29" s="65" t="str">
        <f>SUM(V23:V25)-SUM(V27:V28)</f>
        <v>0</v>
      </c>
      <c r="W29" s="72"/>
      <c r="X29" s="17"/>
      <c r="Y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