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<sst xmlns="http://schemas.openxmlformats.org/spreadsheetml/2006/main" uniqueCount="64">
  <si>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</si>
  <si>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</si>
  <si>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</si>
  <si>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</si>
  <si>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</si>
  <si>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</si>
  <si>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</si>
  <si>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</si>
  <si>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</si>
  <si>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</si>
  <si>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</si>
  <si>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</si>
  <si>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</si>
  <si>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</si>
  <si>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</si>
  <si>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</si>
  <si>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</si>
  <si>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</si>
  <si>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</si>
  <si>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</si>
  <si>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</si>
  <si>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</si>
  <si>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</si>
  <si>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モアナルアガーデンウエディング</t>
  </si>
  <si>
    <t>モアナルアガーデン・ハワイアンスタイル挙式・マカイマウンド使用料(2時間)/ハワイアンスタイル司式者カフ/音楽奏者 1 名(ウクレレシンガー)/介添人(ガーデン到着～ガーデン出発まで)/ 会場セットアップ料/結婚証明書(モアナルアガーデンオリジナル)/リングピロー/ホワイトバージンロード/会場装花(アートフラワー)/列席者チェア(チバリチェア・ダークブラン・列席人数に応じ 20 脚まで)/マイレレイ(2本)/式次第/ガーデン入場料(35名様分まで)/リムジン送迎（ホテル⇔教会間・3時間）※ご列席者20名様以上の場合はガーデン内のみのゲストアテンダーが必ず必要となります。</t>
  </si>
  <si>
    <t>ヘアメイクアーティスト：Hisami</t>
  </si>
  <si>
    <t>つきっきり(7時間以内)+クイックヘアチェンジ2回付</t>
  </si>
  <si>
    <t>延長1時間</t>
  </si>
  <si>
    <t>リハーサルメイク(120分)
※1/3(Fri): 16:45-18:45</t>
  </si>
  <si>
    <t>フォトグラファー：VISIONARI/Takako,Megumi,Ryan,Jason,Yumiko</t>
  </si>
  <si>
    <t xml:space="preserve">Plan（アルバムなし）：フォトグラファーJUNIOR/メイク、ホテル内、(リムジン)、セレモニー、フォトツアー2ヶ所又は フォトツアー1ヶ所+レセプション冒頭/350cut～/データ・インターネットスライドショー	</t>
  </si>
  <si>
    <t>VISIONARI PHOTO PLAN</t>
  </si>
  <si>
    <t>サンディビーチ出張料</t>
  </si>
  <si>
    <t>KAWI ENTERPRISE LTD.</t>
  </si>
  <si>
    <t>ウェディングステージA:ホテル館内撮影(ワイキキ周辺)＋挙式撮影：記録(シンプル)　※DVD納品</t>
  </si>
  <si>
    <t>ウエディングステージ：記録(スタンダード)変更料</t>
  </si>
  <si>
    <t>つきっきりコーディネーター</t>
  </si>
  <si>
    <t>ホテル出発→挙式→サンディビーチ→レセプション前半
※現地お打ち合わせ：1/3(Fri) 15:30-16:30</t>
  </si>
  <si>
    <t>カップル用リムジン</t>
  </si>
  <si>
    <t>フォトツアー1ヶ所(サンディビーチ)</t>
  </si>
  <si>
    <t>14名様用ミニバン</t>
  </si>
  <si>
    <t>ホテル⇔会場間（ワイキキ周辺）/往復</t>
  </si>
  <si>
    <t>ミッシェルズ</t>
  </si>
  <si>
    <t>Orchid Menu
※ダイニングルーム
※ドリンク代は当日お召し上がりいただいた分を
　現地でお支払いくださいませ。
※白のホイップクリームのウエディングケーキは
　コースの中に含まれております</t>
  </si>
  <si>
    <t>Keiki menu</t>
  </si>
  <si>
    <t>特別メニュー(チキンのエンジェルヘアパスタ)</t>
  </si>
  <si>
    <t>Real Weddings オリジナル</t>
  </si>
  <si>
    <t>ブーケ＆ブートニア
☆お好きなブーケ・ブートニアをプレゼント☆</t>
  </si>
  <si>
    <t>ハクレイ（花冠）
※白×グリーン(小ぶりの花材を使用)
※白あじさい・デンドロビウム・イタリアンルスカス</t>
  </si>
  <si>
    <t>レイ　
※ホワイト×２
※ホワイト×グリーン×２</t>
  </si>
  <si>
    <t>モアナルアガーデン</t>
  </si>
  <si>
    <t>生花フラワーシャワー（10名様分）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</si>
  <si>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</si>
  <si>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DOOR35万円分⑥Bridal House TUTU30万円分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</si>
  <si>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アフターブーケ(押し花)</t>
  </si>
  <si>
    <t>スタンダード(シェル)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</si>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</sst>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43803.16936342593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478400</v>
      </c>
      <c r="G3" s="92">
        <v>382395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3680</v>
      </c>
      <c r="P3" s="90">
        <v>3059.16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62500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2</v>
      </c>
      <c r="D5" s="91">
        <v>130</v>
      </c>
      <c r="E5" s="91">
        <v>125</v>
      </c>
      <c r="F5" s="92">
        <v>19500</v>
      </c>
      <c r="G5" s="92">
        <v>10000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125</v>
      </c>
      <c r="F6" s="92">
        <v>39000</v>
      </c>
      <c r="G6" s="92">
        <v>18750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300</v>
      </c>
      <c r="P6" s="90">
        <v>150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125</v>
      </c>
      <c r="F7" s="92">
        <v>195000</v>
      </c>
      <c r="G7" s="92">
        <v>137435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1500</v>
      </c>
      <c r="P7" s="90">
        <v>1099.48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125</v>
      </c>
      <c r="F8" s="92">
        <v>18200</v>
      </c>
      <c r="G8" s="92">
        <v>13089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140</v>
      </c>
      <c r="P8" s="90">
        <v>104.71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125</v>
      </c>
      <c r="F9" s="92">
        <v>143000</v>
      </c>
      <c r="G9" s="92">
        <v>107330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1100</v>
      </c>
      <c r="P9" s="90">
        <v>858.64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35</v>
      </c>
      <c r="C10" s="90">
        <v>1</v>
      </c>
      <c r="D10" s="91">
        <v>130</v>
      </c>
      <c r="E10" s="91">
        <v>125</v>
      </c>
      <c r="F10" s="92">
        <v>45500</v>
      </c>
      <c r="G10" s="92">
        <v>32722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350</v>
      </c>
      <c r="P10" s="90">
        <v>261.78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1</v>
      </c>
      <c r="D11" s="91">
        <v>130</v>
      </c>
      <c r="E11" s="91">
        <v>125</v>
      </c>
      <c r="F11" s="92">
        <v>97500</v>
      </c>
      <c r="G11" s="92">
        <v>65000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750</v>
      </c>
      <c r="P11" s="90">
        <v>520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125</v>
      </c>
      <c r="F12" s="92">
        <v>32500</v>
      </c>
      <c r="G12" s="92">
        <v>20942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250</v>
      </c>
      <c r="P12" s="90">
        <v>167.54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125</v>
      </c>
      <c r="F13" s="92">
        <v>45500</v>
      </c>
      <c r="G13" s="92">
        <v>27814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350</v>
      </c>
      <c r="P13" s="90">
        <v>222.51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42</v>
      </c>
      <c r="B14" s="95" t="s">
        <v>43</v>
      </c>
      <c r="C14" s="90">
        <v>10</v>
      </c>
      <c r="D14" s="91">
        <v>130</v>
      </c>
      <c r="E14" s="91">
        <v>125</v>
      </c>
      <c r="F14" s="92">
        <v>17940</v>
      </c>
      <c r="G14" s="92">
        <v>14875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138</v>
      </c>
      <c r="P14" s="90">
        <v>119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42</v>
      </c>
      <c r="B15" s="95" t="s">
        <v>44</v>
      </c>
      <c r="C15" s="90">
        <v>1</v>
      </c>
      <c r="D15" s="91">
        <v>130</v>
      </c>
      <c r="E15" s="91">
        <v>125</v>
      </c>
      <c r="F15" s="92">
        <v>7150</v>
      </c>
      <c r="G15" s="92">
        <v>5062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55</v>
      </c>
      <c r="P15" s="90">
        <v>40.5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42</v>
      </c>
      <c r="B16" s="95" t="s">
        <v>45</v>
      </c>
      <c r="C16" s="90">
        <v>1</v>
      </c>
      <c r="D16" s="91">
        <v>130</v>
      </c>
      <c r="E16" s="91">
        <v>125</v>
      </c>
      <c r="F16" s="92">
        <v>3900</v>
      </c>
      <c r="G16" s="92">
        <v>2700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30</v>
      </c>
      <c r="P16" s="90">
        <v>21.6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46</v>
      </c>
      <c r="B17" s="95" t="s">
        <v>47</v>
      </c>
      <c r="C17" s="90">
        <v>1</v>
      </c>
      <c r="D17" s="91">
        <v>130</v>
      </c>
      <c r="E17" s="91">
        <v>125</v>
      </c>
      <c r="F17" s="92">
        <v>0</v>
      </c>
      <c r="G17" s="92">
        <v>41250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0</v>
      </c>
      <c r="P17" s="90">
        <v>330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46</v>
      </c>
      <c r="B18" s="95" t="s">
        <v>48</v>
      </c>
      <c r="C18" s="90">
        <v>1</v>
      </c>
      <c r="D18" s="91">
        <v>130</v>
      </c>
      <c r="E18" s="91">
        <v>125</v>
      </c>
      <c r="F18" s="92">
        <v>23400</v>
      </c>
      <c r="G18" s="92">
        <v>15000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180</v>
      </c>
      <c r="P18" s="90">
        <v>120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46</v>
      </c>
      <c r="B19" s="95" t="s">
        <v>49</v>
      </c>
      <c r="C19" s="90">
        <v>4</v>
      </c>
      <c r="D19" s="91">
        <v>100</v>
      </c>
      <c r="E19" s="91">
        <v>125</v>
      </c>
      <c r="F19" s="92">
        <v>3500</v>
      </c>
      <c r="G19" s="92">
        <v>2000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35</v>
      </c>
      <c r="P19" s="90">
        <v>16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50</v>
      </c>
      <c r="B20" s="95" t="s">
        <v>51</v>
      </c>
      <c r="C20" s="90">
        <v>1</v>
      </c>
      <c r="D20" s="91">
        <v>130</v>
      </c>
      <c r="E20" s="91">
        <v>125</v>
      </c>
      <c r="F20" s="92">
        <v>19500</v>
      </c>
      <c r="G20" s="92">
        <v>9162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150</v>
      </c>
      <c r="P20" s="90">
        <v>73.3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52</v>
      </c>
      <c r="B21" s="95" t="s">
        <v>53</v>
      </c>
      <c r="C21" s="90">
        <v>1</v>
      </c>
      <c r="D21" s="91">
        <v>130</v>
      </c>
      <c r="E21" s="91">
        <v>125</v>
      </c>
      <c r="F21" s="92">
        <v>100000</v>
      </c>
      <c r="G21" s="92">
        <v>88000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769.230769</v>
      </c>
      <c r="P21" s="90">
        <v>704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</v>
      </c>
      <c r="Y21" s="93">
        <v>1</v>
      </c>
    </row>
    <row r="22" spans="1:26" customHeight="1" ht="24">
      <c r="A22" s="95" t="s">
        <v>54</v>
      </c>
      <c r="B22" s="95" t="s">
        <v>55</v>
      </c>
      <c r="C22" s="90">
        <v>1</v>
      </c>
      <c r="D22" s="91">
        <v>130</v>
      </c>
      <c r="E22" s="91">
        <v>125</v>
      </c>
      <c r="F22" s="92">
        <v>55900</v>
      </c>
      <c r="G22" s="92">
        <v>39398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430</v>
      </c>
      <c r="P22" s="90">
        <v>315.18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 s="12" customFormat="1">
      <c r="A23" s="70"/>
      <c r="B23" s="19"/>
      <c r="C23" s="20"/>
      <c r="D23" s="21"/>
      <c r="E23" s="21"/>
      <c r="F23" s="4"/>
      <c r="G23" s="4"/>
      <c r="H23" s="4" t="str">
        <f>SUM(H3:H22)</f>
        <v>0</v>
      </c>
      <c r="I23" s="4" t="str">
        <f>SUM(I3:I22)</f>
        <v>0</v>
      </c>
      <c r="J23" s="4" t="str">
        <f>H23-I23</f>
        <v>0</v>
      </c>
      <c r="K23" s="22" t="str">
        <f>J23/H23</f>
        <v>0</v>
      </c>
      <c r="L23" s="4" t="str">
        <f>SUM(L3:L22)</f>
        <v>0</v>
      </c>
      <c r="M23" s="4" t="str">
        <f>SUM(M3:M22)</f>
        <v>0</v>
      </c>
      <c r="N23" s="4" t="str">
        <f>SUM(N3:N22)</f>
        <v>0</v>
      </c>
      <c r="O23" s="5"/>
      <c r="P23" s="5"/>
      <c r="Q23" s="5" t="str">
        <f>SUM(Q3:Q22)</f>
        <v>0</v>
      </c>
      <c r="R23" s="5" t="str">
        <f>SUM(R3:R22)</f>
        <v>0</v>
      </c>
      <c r="S23" s="5" t="str">
        <f>Q23-R23</f>
        <v>0</v>
      </c>
      <c r="T23" s="22" t="str">
        <f>S23/Q23</f>
        <v>0</v>
      </c>
      <c r="U23" s="5" t="str">
        <f>SUM(U3:U22)</f>
        <v>0</v>
      </c>
      <c r="V23" s="5" t="str">
        <f>SUM(V3:V22)</f>
        <v>0</v>
      </c>
      <c r="W23" s="73" t="str">
        <f>SUM(W3:W22)</f>
        <v>0</v>
      </c>
      <c r="X23" s="23"/>
      <c r="Y23" s="23"/>
    </row>
    <row r="24" spans="1:26" customHeight="1" ht="24" s="32" customFormat="1">
      <c r="A24" s="24"/>
      <c r="B24" s="25" t="s">
        <v>56</v>
      </c>
      <c r="C24" s="26">
        <v>0.04712</v>
      </c>
      <c r="D24" s="27"/>
      <c r="E24" s="27"/>
      <c r="F24" s="28"/>
      <c r="G24" s="28"/>
      <c r="H24" s="28" t="str">
        <f>C24*(H23-N23)</f>
        <v>0</v>
      </c>
      <c r="I24" s="28"/>
      <c r="J24" s="28"/>
      <c r="K24" s="29"/>
      <c r="L24" s="28"/>
      <c r="M24" s="28"/>
      <c r="N24" s="28"/>
      <c r="O24" s="30"/>
      <c r="P24" s="30"/>
      <c r="Q24" s="30" t="str">
        <f>C24*(Q23-W23)</f>
        <v>0</v>
      </c>
      <c r="R24" s="30"/>
      <c r="S24" s="30"/>
      <c r="T24" s="29"/>
      <c r="U24" s="30"/>
      <c r="V24" s="30"/>
      <c r="W24" s="74"/>
      <c r="X24" s="31"/>
      <c r="Y24" s="31"/>
    </row>
    <row r="25" spans="1:26" customHeight="1" ht="24">
      <c r="A25" s="33" t="s">
        <v>57</v>
      </c>
      <c r="B25" s="33" t="s">
        <v>58</v>
      </c>
      <c r="C25" s="15">
        <v>0.1</v>
      </c>
      <c r="D25" s="13"/>
      <c r="E25" s="13"/>
      <c r="F25" s="14"/>
      <c r="G25" s="14"/>
      <c r="H25" s="14" t="str">
        <f>C25*H23</f>
        <v>0</v>
      </c>
      <c r="I25" s="14"/>
      <c r="J25" s="14"/>
      <c r="K25" s="15"/>
      <c r="L25" s="14"/>
      <c r="M25" s="4" t="str">
        <f>H25</f>
        <v>0</v>
      </c>
      <c r="N25" s="4"/>
      <c r="O25" s="16"/>
      <c r="P25" s="16"/>
      <c r="Q25" s="16" t="str">
        <f>C25*Q23</f>
        <v>0</v>
      </c>
      <c r="R25" s="16"/>
      <c r="S25" s="16"/>
      <c r="T25" s="15"/>
      <c r="U25" s="16"/>
      <c r="V25" s="16" t="str">
        <f>Q25</f>
        <v>0</v>
      </c>
      <c r="W25" s="72"/>
      <c r="X25" s="17"/>
      <c r="Y25" s="17"/>
    </row>
    <row r="26" spans="1:26" customHeight="1" ht="24" s="12" customFormat="1">
      <c r="A26" s="34"/>
      <c r="B26" s="34" t="s">
        <v>59</v>
      </c>
      <c r="C26" s="35"/>
      <c r="D26" s="36"/>
      <c r="E26" s="36"/>
      <c r="F26" s="37"/>
      <c r="G26" s="37"/>
      <c r="H26" s="37" t="str">
        <f>SUM(H23:H25)</f>
        <v>0</v>
      </c>
      <c r="I26" s="37"/>
      <c r="J26" s="37"/>
      <c r="K26" s="38"/>
      <c r="L26" s="39" t="str">
        <f>L23</f>
        <v>0</v>
      </c>
      <c r="M26" s="39" t="str">
        <f>SUM(M23:M25)</f>
        <v>0</v>
      </c>
      <c r="N26" s="39"/>
      <c r="O26" s="40"/>
      <c r="P26" s="40"/>
      <c r="Q26" s="40" t="str">
        <f>SUM(Q23:Q25)</f>
        <v>0</v>
      </c>
      <c r="R26" s="40"/>
      <c r="S26" s="40"/>
      <c r="T26" s="38"/>
      <c r="U26" s="41" t="str">
        <f>U23</f>
        <v>0</v>
      </c>
      <c r="V26" s="41" t="str">
        <f>SUM(V23:V25)</f>
        <v>0</v>
      </c>
      <c r="W26" s="73"/>
      <c r="X26" s="42"/>
      <c r="Y26" s="42"/>
    </row>
    <row r="27" spans="1:26" customHeight="1" ht="24" s="54" customFormat="1">
      <c r="A27" s="43"/>
      <c r="B27" s="44" t="s">
        <v>60</v>
      </c>
      <c r="C27" s="45">
        <v>0.05</v>
      </c>
      <c r="D27" s="46"/>
      <c r="E27" s="46"/>
      <c r="F27" s="47"/>
      <c r="G27" s="47"/>
      <c r="H27" s="2" t="str">
        <f>C27*H26</f>
        <v>0</v>
      </c>
      <c r="I27" s="48"/>
      <c r="J27" s="48"/>
      <c r="K27" s="49"/>
      <c r="L27" s="78" t="str">
        <f>H27*X27</f>
        <v>0</v>
      </c>
      <c r="M27" s="78" t="str">
        <f>H27*Y27</f>
        <v>0</v>
      </c>
      <c r="N27" s="2"/>
      <c r="O27" s="50"/>
      <c r="P27" s="50"/>
      <c r="Q27" s="51" t="str">
        <f>C27*Q26</f>
        <v>0</v>
      </c>
      <c r="R27" s="52"/>
      <c r="S27" s="52"/>
      <c r="T27" s="53"/>
      <c r="U27" s="3" t="str">
        <f>Q27*X27</f>
        <v>0</v>
      </c>
      <c r="V27" s="3" t="str">
        <f>Q27*Y27</f>
        <v>0</v>
      </c>
      <c r="W27" s="75"/>
      <c r="X27" s="77">
        <v>0.2</v>
      </c>
      <c r="Y27" s="77">
        <v>0.8</v>
      </c>
    </row>
    <row r="28" spans="1:26" customHeight="1" ht="24" s="32" customFormat="1">
      <c r="A28" s="55"/>
      <c r="B28" s="1" t="s">
        <v>61</v>
      </c>
      <c r="C28" s="56">
        <v>0</v>
      </c>
      <c r="D28" s="57" t="s">
        <v>62</v>
      </c>
      <c r="E28" s="57">
        <v>100</v>
      </c>
      <c r="F28" s="48"/>
      <c r="G28" s="48"/>
      <c r="H28" s="58" t="str">
        <f>C28</f>
        <v>0</v>
      </c>
      <c r="I28" s="47"/>
      <c r="J28" s="47"/>
      <c r="K28" s="45"/>
      <c r="L28" s="78" t="str">
        <f>H28*X27</f>
        <v>0</v>
      </c>
      <c r="M28" s="78" t="str">
        <f>H28*Y27</f>
        <v>0</v>
      </c>
      <c r="N28" s="2"/>
      <c r="O28" s="59"/>
      <c r="P28" s="59"/>
      <c r="Q28" s="79" t="str">
        <f>IF(E28&gt;0, H28/E28, 0)</f>
        <v>0</v>
      </c>
      <c r="R28" s="50"/>
      <c r="S28" s="50"/>
      <c r="T28" s="31"/>
      <c r="U28" s="3" t="str">
        <f>Q28*X27</f>
        <v>0</v>
      </c>
      <c r="V28" s="3" t="str">
        <f>Q28*Y27</f>
        <v>0</v>
      </c>
      <c r="W28" s="74"/>
      <c r="X28" s="31"/>
      <c r="Y28" s="31"/>
    </row>
    <row r="29" spans="1:26" customHeight="1" ht="24">
      <c r="A29" s="60"/>
      <c r="B2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9" s="61"/>
      <c r="D29" s="62"/>
      <c r="E29" s="62"/>
      <c r="F29" s="63"/>
      <c r="G29" s="63"/>
      <c r="H29" s="63" t="str">
        <f>SUM(H23:H25)-SUM(H27:H28)</f>
        <v>0</v>
      </c>
      <c r="I29" s="63" t="str">
        <f>I23</f>
        <v>0</v>
      </c>
      <c r="J29" s="63" t="str">
        <f>H29-I29</f>
        <v>0</v>
      </c>
      <c r="K29" s="64" t="str">
        <f>J29/H29</f>
        <v>0</v>
      </c>
      <c r="L29" s="63" t="str">
        <f>SUM(L25:L26)-SUM(L27:L28)</f>
        <v>0</v>
      </c>
      <c r="M29" s="63" t="str">
        <f>SUM(M23:M25)-SUM(M27:M28)</f>
        <v>0</v>
      </c>
      <c r="N29" s="63"/>
      <c r="O29" s="65"/>
      <c r="P29" s="65"/>
      <c r="Q29" s="65" t="str">
        <f>SUM(Q23:Q25)-SUM(Q27:Q28)</f>
        <v>0</v>
      </c>
      <c r="R29" s="65" t="str">
        <f>R23</f>
        <v>0</v>
      </c>
      <c r="S29" s="65" t="str">
        <f>Q29-R29</f>
        <v>0</v>
      </c>
      <c r="T29" s="17" t="str">
        <f>S29/Q29</f>
        <v>0</v>
      </c>
      <c r="U29" s="65" t="str">
        <f>SUM($U25:$U26)-SUM($U27:$U28)</f>
        <v>0</v>
      </c>
      <c r="V29" s="65" t="str">
        <f>SUM(V23:V25)-SUM(V27:V28)</f>
        <v>0</v>
      </c>
      <c r="W29" s="72"/>
      <c r="X29" s="17"/>
      <c r="Y2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