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<sst xmlns="http://schemas.openxmlformats.org/spreadsheetml/2006/main" uniqueCount="59">
  <si>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</si>
  <si>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</si>
  <si>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</si>
  <si>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</si>
  <si>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</si>
  <si>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</si>
  <si>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</si>
  <si>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</si>
  <si>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</si>
  <si>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</si>
  <si>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</si>
  <si>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</si>
  <si>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</si>
  <si>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</si>
  <si>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</si>
  <si>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</si>
  <si>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</si>
  <si>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</si>
  <si>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</si>
  <si>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</si>
  <si>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</si>
  <si>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</si>
  <si>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</si>
  <si>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カワイアハオ教会</t>
  </si>
  <si>
    <t>【基本プラン】
教会使用料（1時間挙式）／牧師への謝礼／オルガン奏者／シンガー／教会のお世話係／結婚証明書（法的効力はありません）／リムジン送迎（ホテル⇔教会間）※ゲストが30名様以上の場合、1時間30分挙式での対応となります。</t>
  </si>
  <si>
    <t>ヘアメイクアーティスト：Miho Seguchi</t>
  </si>
  <si>
    <t>ヘアメイク＆着付け(120分)</t>
  </si>
  <si>
    <t>挙式同行</t>
  </si>
  <si>
    <t>フォトツアー同行(45分)</t>
  </si>
  <si>
    <t>ホテル内撮影同行(30分)</t>
  </si>
  <si>
    <t>ヘアチェンジ・クイックチェンジ(15分)</t>
  </si>
  <si>
    <t>ヘアチェンジ・へアチェンジ(30分)</t>
  </si>
  <si>
    <t>ドレスチェンジ(15分)</t>
  </si>
  <si>
    <t>ヘアメイク</t>
  </si>
  <si>
    <t>ゲストヘアセットorメイクのみ（30分）</t>
  </si>
  <si>
    <t>フォトグラファー：VISIONARI/Takako,Megumi,Cliff,Ryan,Jason,Yumiko</t>
  </si>
  <si>
    <t xml:space="preserve">Plan（アルバムなし）：フォトグラファーMegumi/メイク、ホテル内、(リムジン)、セレモニー、フォトツアー2ヶ所/350cut～/DVD(データ)・インターネットスライドショー	</t>
  </si>
  <si>
    <t>VISIONARI：オプション</t>
  </si>
  <si>
    <t>納期短縮：2週間以内（速達料込）</t>
  </si>
  <si>
    <t>Le Lotus Design</t>
  </si>
  <si>
    <t>挙式撮影(ダイジェスト撮影・編集1曲分)※誓いの言葉は音声を記録します
※納品：3月1週目</t>
  </si>
  <si>
    <t>つきっきりコーディネーター</t>
  </si>
  <si>
    <t>ホテル出発→教会→フォトツアー2カ所(ワイキキ周辺）→レセプション前半</t>
  </si>
  <si>
    <t>カップル用リムジン</t>
  </si>
  <si>
    <t>フォトツアー1ヶ所（ワイキキ周辺）</t>
  </si>
  <si>
    <t>Real Weddings オリジナル</t>
  </si>
  <si>
    <t>ブーケ＆ブートニア　☆プレゼント☆ ※ガーデンローズ、スプレーガーデンローズ、シードユーカリ、シルバーダラーユーカリ、ワックスフラワー</t>
  </si>
  <si>
    <t>オーキッズ</t>
  </si>
  <si>
    <t>Wedding Dinner Menu</t>
  </si>
  <si>
    <t>アフターブーケ(押し花)</t>
  </si>
  <si>
    <t>スタンダード(マウナ)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</si>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</sst>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6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43447.15236111111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120</v>
      </c>
      <c r="F3" s="92">
        <v>169000</v>
      </c>
      <c r="G3" s="92">
        <v>138534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1300</v>
      </c>
      <c r="P3" s="90">
        <v>1154.45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100</v>
      </c>
      <c r="E4" s="91">
        <v>120</v>
      </c>
      <c r="F4" s="92">
        <v>37300</v>
      </c>
      <c r="G4" s="92">
        <v>41466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373</v>
      </c>
      <c r="P4" s="90">
        <v>345.55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100</v>
      </c>
      <c r="E5" s="91">
        <v>120</v>
      </c>
      <c r="F5" s="92">
        <v>20400</v>
      </c>
      <c r="G5" s="92">
        <v>22618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204</v>
      </c>
      <c r="P5" s="90">
        <v>188.48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25</v>
      </c>
      <c r="B6" s="95" t="s">
        <v>28</v>
      </c>
      <c r="C6" s="90">
        <v>1</v>
      </c>
      <c r="D6" s="91">
        <v>100</v>
      </c>
      <c r="E6" s="91">
        <v>120</v>
      </c>
      <c r="F6" s="92">
        <v>17000</v>
      </c>
      <c r="G6" s="92">
        <v>12565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170</v>
      </c>
      <c r="P6" s="90">
        <v>104.71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25</v>
      </c>
      <c r="B7" s="95" t="s">
        <v>29</v>
      </c>
      <c r="C7" s="90">
        <v>1</v>
      </c>
      <c r="D7" s="91">
        <v>100</v>
      </c>
      <c r="E7" s="91">
        <v>120</v>
      </c>
      <c r="F7" s="92">
        <v>9100</v>
      </c>
      <c r="G7" s="92">
        <v>10052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91</v>
      </c>
      <c r="P7" s="90">
        <v>83.77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25</v>
      </c>
      <c r="B8" s="95" t="s">
        <v>30</v>
      </c>
      <c r="C8" s="90">
        <v>1</v>
      </c>
      <c r="D8" s="91">
        <v>100</v>
      </c>
      <c r="E8" s="91">
        <v>120</v>
      </c>
      <c r="F8" s="92">
        <v>9600</v>
      </c>
      <c r="G8" s="92">
        <v>10681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96</v>
      </c>
      <c r="P8" s="90">
        <v>89.01000000000001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25</v>
      </c>
      <c r="B9" s="95" t="s">
        <v>31</v>
      </c>
      <c r="C9" s="90">
        <v>1</v>
      </c>
      <c r="D9" s="91">
        <v>100</v>
      </c>
      <c r="E9" s="91">
        <v>120</v>
      </c>
      <c r="F9" s="92">
        <v>11300</v>
      </c>
      <c r="G9" s="92">
        <v>12565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113</v>
      </c>
      <c r="P9" s="90">
        <v>104.71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25</v>
      </c>
      <c r="B10" s="95" t="s">
        <v>32</v>
      </c>
      <c r="C10" s="90">
        <v>1</v>
      </c>
      <c r="D10" s="91">
        <v>100</v>
      </c>
      <c r="E10" s="91">
        <v>120</v>
      </c>
      <c r="F10" s="92">
        <v>5700</v>
      </c>
      <c r="G10" s="92">
        <v>6283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57</v>
      </c>
      <c r="P10" s="90">
        <v>52.36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33</v>
      </c>
      <c r="B11" s="95" t="s">
        <v>34</v>
      </c>
      <c r="C11" s="90">
        <v>2</v>
      </c>
      <c r="D11" s="91">
        <v>130</v>
      </c>
      <c r="E11" s="91">
        <v>120</v>
      </c>
      <c r="F11" s="92">
        <v>10400</v>
      </c>
      <c r="G11" s="92">
        <v>6000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80</v>
      </c>
      <c r="P11" s="90">
        <v>50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35</v>
      </c>
      <c r="B12" s="95" t="s">
        <v>36</v>
      </c>
      <c r="C12" s="90">
        <v>1</v>
      </c>
      <c r="D12" s="91">
        <v>130</v>
      </c>
      <c r="E12" s="91">
        <v>120</v>
      </c>
      <c r="F12" s="92">
        <v>178750</v>
      </c>
      <c r="G12" s="92">
        <v>131938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1375</v>
      </c>
      <c r="P12" s="90">
        <v>1099.48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37</v>
      </c>
      <c r="B13" s="95" t="s">
        <v>38</v>
      </c>
      <c r="C13" s="90">
        <v>1</v>
      </c>
      <c r="D13" s="91">
        <v>130</v>
      </c>
      <c r="E13" s="91">
        <v>120</v>
      </c>
      <c r="F13" s="92">
        <v>45500</v>
      </c>
      <c r="G13" s="92">
        <v>31440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350</v>
      </c>
      <c r="P13" s="90">
        <v>262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39</v>
      </c>
      <c r="B14" s="95" t="s">
        <v>40</v>
      </c>
      <c r="C14" s="90">
        <v>1</v>
      </c>
      <c r="D14" s="91">
        <v>130</v>
      </c>
      <c r="E14" s="91">
        <v>120</v>
      </c>
      <c r="F14" s="92">
        <v>143000</v>
      </c>
      <c r="G14" s="92">
        <v>96000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1100</v>
      </c>
      <c r="P14" s="90">
        <v>800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41</v>
      </c>
      <c r="B15" s="95" t="s">
        <v>42</v>
      </c>
      <c r="C15" s="90">
        <v>1</v>
      </c>
      <c r="D15" s="91">
        <v>130</v>
      </c>
      <c r="E15" s="91">
        <v>120</v>
      </c>
      <c r="F15" s="92">
        <v>71500</v>
      </c>
      <c r="G15" s="92">
        <v>28800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550</v>
      </c>
      <c r="P15" s="90">
        <v>240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43</v>
      </c>
      <c r="B16" s="95" t="s">
        <v>44</v>
      </c>
      <c r="C16" s="90">
        <v>2</v>
      </c>
      <c r="D16" s="91">
        <v>130</v>
      </c>
      <c r="E16" s="91">
        <v>120</v>
      </c>
      <c r="F16" s="92">
        <v>19500</v>
      </c>
      <c r="G16" s="92">
        <v>10052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150</v>
      </c>
      <c r="P16" s="90">
        <v>83.77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45</v>
      </c>
      <c r="B17" s="95" t="s">
        <v>46</v>
      </c>
      <c r="C17" s="90">
        <v>1</v>
      </c>
      <c r="D17" s="91">
        <v>130</v>
      </c>
      <c r="E17" s="91">
        <v>120</v>
      </c>
      <c r="F17" s="92">
        <v>0</v>
      </c>
      <c r="G17" s="92">
        <v>33600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0</v>
      </c>
      <c r="P17" s="90">
        <v>280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47</v>
      </c>
      <c r="B18" s="95" t="s">
        <v>48</v>
      </c>
      <c r="C18" s="90">
        <v>6</v>
      </c>
      <c r="D18" s="91">
        <v>130</v>
      </c>
      <c r="E18" s="91">
        <v>120</v>
      </c>
      <c r="F18" s="92">
        <v>18850</v>
      </c>
      <c r="G18" s="92">
        <v>14280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145</v>
      </c>
      <c r="P18" s="90">
        <v>119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49</v>
      </c>
      <c r="B19" s="95" t="s">
        <v>50</v>
      </c>
      <c r="C19" s="90">
        <v>1</v>
      </c>
      <c r="D19" s="91">
        <v>130</v>
      </c>
      <c r="E19" s="91">
        <v>120</v>
      </c>
      <c r="F19" s="92">
        <v>58500</v>
      </c>
      <c r="G19" s="92">
        <v>39581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450</v>
      </c>
      <c r="P19" s="90">
        <v>329.84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 s="12" customFormat="1">
      <c r="A20" s="70"/>
      <c r="B20" s="19"/>
      <c r="C20" s="20"/>
      <c r="D20" s="21"/>
      <c r="E20" s="21"/>
      <c r="F20" s="4"/>
      <c r="G20" s="4"/>
      <c r="H20" s="4" t="str">
        <f>SUM(H3:H19)</f>
        <v>0</v>
      </c>
      <c r="I20" s="4" t="str">
        <f>SUM(I3:I19)</f>
        <v>0</v>
      </c>
      <c r="J20" s="4" t="str">
        <f>H20-I20</f>
        <v>0</v>
      </c>
      <c r="K20" s="22" t="str">
        <f>J20/H20</f>
        <v>0</v>
      </c>
      <c r="L20" s="4" t="str">
        <f>SUM(L3:L19)</f>
        <v>0</v>
      </c>
      <c r="M20" s="4" t="str">
        <f>SUM(M3:M19)</f>
        <v>0</v>
      </c>
      <c r="N20" s="4" t="str">
        <f>SUM(N3:N19)</f>
        <v>0</v>
      </c>
      <c r="O20" s="5"/>
      <c r="P20" s="5"/>
      <c r="Q20" s="5" t="str">
        <f>SUM(Q3:Q19)</f>
        <v>0</v>
      </c>
      <c r="R20" s="5" t="str">
        <f>SUM(R3:R19)</f>
        <v>0</v>
      </c>
      <c r="S20" s="5" t="str">
        <f>Q20-R20</f>
        <v>0</v>
      </c>
      <c r="T20" s="22" t="str">
        <f>S20/Q20</f>
        <v>0</v>
      </c>
      <c r="U20" s="5" t="str">
        <f>SUM(U3:U19)</f>
        <v>0</v>
      </c>
      <c r="V20" s="5" t="str">
        <f>SUM(V3:V19)</f>
        <v>0</v>
      </c>
      <c r="W20" s="73" t="str">
        <f>SUM(W3:W19)</f>
        <v>0</v>
      </c>
      <c r="X20" s="23"/>
      <c r="Y20" s="23"/>
    </row>
    <row r="21" spans="1:26" customHeight="1" ht="24" s="32" customFormat="1">
      <c r="A21" s="24"/>
      <c r="B21" s="25" t="s">
        <v>51</v>
      </c>
      <c r="C21" s="26">
        <v>0.04712</v>
      </c>
      <c r="D21" s="27"/>
      <c r="E21" s="27"/>
      <c r="F21" s="28"/>
      <c r="G21" s="28"/>
      <c r="H21" s="28" t="str">
        <f>C21*(H20-N20)</f>
        <v>0</v>
      </c>
      <c r="I21" s="28"/>
      <c r="J21" s="28"/>
      <c r="K21" s="29"/>
      <c r="L21" s="28"/>
      <c r="M21" s="28"/>
      <c r="N21" s="28"/>
      <c r="O21" s="30"/>
      <c r="P21" s="30"/>
      <c r="Q21" s="30" t="str">
        <f>C21*(Q20-W20)</f>
        <v>0</v>
      </c>
      <c r="R21" s="30"/>
      <c r="S21" s="30"/>
      <c r="T21" s="29"/>
      <c r="U21" s="30"/>
      <c r="V21" s="30"/>
      <c r="W21" s="74"/>
      <c r="X21" s="31"/>
      <c r="Y21" s="31"/>
    </row>
    <row r="22" spans="1:26" customHeight="1" ht="24">
      <c r="A22" s="33" t="s">
        <v>52</v>
      </c>
      <c r="B22" s="33" t="s">
        <v>53</v>
      </c>
      <c r="C22" s="15">
        <v>0.1</v>
      </c>
      <c r="D22" s="13"/>
      <c r="E22" s="13"/>
      <c r="F22" s="14"/>
      <c r="G22" s="14"/>
      <c r="H22" s="14" t="str">
        <f>C22*H20</f>
        <v>0</v>
      </c>
      <c r="I22" s="14"/>
      <c r="J22" s="14"/>
      <c r="K22" s="15"/>
      <c r="L22" s="14"/>
      <c r="M22" s="4" t="str">
        <f>H22</f>
        <v>0</v>
      </c>
      <c r="N22" s="4"/>
      <c r="O22" s="16"/>
      <c r="P22" s="16"/>
      <c r="Q22" s="16" t="str">
        <f>C22*Q20</f>
        <v>0</v>
      </c>
      <c r="R22" s="16"/>
      <c r="S22" s="16"/>
      <c r="T22" s="15"/>
      <c r="U22" s="16"/>
      <c r="V22" s="16" t="str">
        <f>Q22</f>
        <v>0</v>
      </c>
      <c r="W22" s="72"/>
      <c r="X22" s="17"/>
      <c r="Y22" s="17"/>
    </row>
    <row r="23" spans="1:26" customHeight="1" ht="24" s="12" customFormat="1">
      <c r="A23" s="34"/>
      <c r="B23" s="34" t="s">
        <v>54</v>
      </c>
      <c r="C23" s="35"/>
      <c r="D23" s="36"/>
      <c r="E23" s="36"/>
      <c r="F23" s="37"/>
      <c r="G23" s="37"/>
      <c r="H23" s="37" t="str">
        <f>SUM(H20:H22)</f>
        <v>0</v>
      </c>
      <c r="I23" s="37"/>
      <c r="J23" s="37"/>
      <c r="K23" s="38"/>
      <c r="L23" s="39" t="str">
        <f>L20</f>
        <v>0</v>
      </c>
      <c r="M23" s="39" t="str">
        <f>SUM(M20:M22)</f>
        <v>0</v>
      </c>
      <c r="N23" s="39"/>
      <c r="O23" s="40"/>
      <c r="P23" s="40"/>
      <c r="Q23" s="40" t="str">
        <f>SUM(Q20:Q22)</f>
        <v>0</v>
      </c>
      <c r="R23" s="40"/>
      <c r="S23" s="40"/>
      <c r="T23" s="38"/>
      <c r="U23" s="41" t="str">
        <f>U20</f>
        <v>0</v>
      </c>
      <c r="V23" s="41" t="str">
        <f>SUM(V20:V22)</f>
        <v>0</v>
      </c>
      <c r="W23" s="73"/>
      <c r="X23" s="42"/>
      <c r="Y23" s="42"/>
    </row>
    <row r="24" spans="1:26" customHeight="1" ht="24" s="54" customFormat="1">
      <c r="A24" s="43"/>
      <c r="B24" s="44" t="s">
        <v>55</v>
      </c>
      <c r="C24" s="45">
        <v>0</v>
      </c>
      <c r="D24" s="46"/>
      <c r="E24" s="46"/>
      <c r="F24" s="47"/>
      <c r="G24" s="47"/>
      <c r="H24" s="2" t="str">
        <f>C24*H23</f>
        <v>0</v>
      </c>
      <c r="I24" s="48"/>
      <c r="J24" s="48"/>
      <c r="K24" s="49"/>
      <c r="L24" s="78" t="str">
        <f>H24*X24</f>
        <v>0</v>
      </c>
      <c r="M24" s="78" t="str">
        <f>H24*Y24</f>
        <v>0</v>
      </c>
      <c r="N24" s="2"/>
      <c r="O24" s="50"/>
      <c r="P24" s="50"/>
      <c r="Q24" s="51" t="str">
        <f>C24*Q23</f>
        <v>0</v>
      </c>
      <c r="R24" s="52"/>
      <c r="S24" s="52"/>
      <c r="T24" s="53"/>
      <c r="U24" s="3" t="str">
        <f>Q24*X24</f>
        <v>0</v>
      </c>
      <c r="V24" s="3" t="str">
        <f>Q24*Y24</f>
        <v>0</v>
      </c>
      <c r="W24" s="75"/>
      <c r="X24" s="77">
        <v>0.2</v>
      </c>
      <c r="Y24" s="77">
        <v>0.8</v>
      </c>
    </row>
    <row r="25" spans="1:26" customHeight="1" ht="24" s="32" customFormat="1">
      <c r="A25" s="55"/>
      <c r="B25" s="1" t="s">
        <v>56</v>
      </c>
      <c r="C25" s="56">
        <v>0</v>
      </c>
      <c r="D25" s="57" t="s">
        <v>57</v>
      </c>
      <c r="E25" s="57">
        <v>100</v>
      </c>
      <c r="F25" s="48"/>
      <c r="G25" s="48"/>
      <c r="H25" s="58" t="str">
        <f>C25</f>
        <v>0</v>
      </c>
      <c r="I25" s="47"/>
      <c r="J25" s="47"/>
      <c r="K25" s="45"/>
      <c r="L25" s="78" t="str">
        <f>H25*X24</f>
        <v>0</v>
      </c>
      <c r="M25" s="78" t="str">
        <f>H25*Y24</f>
        <v>0</v>
      </c>
      <c r="N25" s="2"/>
      <c r="O25" s="59"/>
      <c r="P25" s="59"/>
      <c r="Q25" s="79" t="str">
        <f>IF(E25&gt;0, H25/E25, 0)</f>
        <v>0</v>
      </c>
      <c r="R25" s="50"/>
      <c r="S25" s="50"/>
      <c r="T25" s="31"/>
      <c r="U25" s="3" t="str">
        <f>Q25*X24</f>
        <v>0</v>
      </c>
      <c r="V25" s="3" t="str">
        <f>Q25*Y24</f>
        <v>0</v>
      </c>
      <c r="W25" s="74"/>
      <c r="X25" s="31"/>
      <c r="Y25" s="31"/>
    </row>
    <row r="26" spans="1:26" customHeight="1" ht="24">
      <c r="A26" s="60"/>
      <c r="B26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6" s="61"/>
      <c r="D26" s="62"/>
      <c r="E26" s="62"/>
      <c r="F26" s="63"/>
      <c r="G26" s="63"/>
      <c r="H26" s="63" t="str">
        <f>SUM(H20:H22)-SUM(H24:H25)</f>
        <v>0</v>
      </c>
      <c r="I26" s="63" t="str">
        <f>I20</f>
        <v>0</v>
      </c>
      <c r="J26" s="63" t="str">
        <f>H26-I26</f>
        <v>0</v>
      </c>
      <c r="K26" s="64" t="str">
        <f>J26/H26</f>
        <v>0</v>
      </c>
      <c r="L26" s="63" t="str">
        <f>SUM(L22:L23)-SUM(L24:L25)</f>
        <v>0</v>
      </c>
      <c r="M26" s="63" t="str">
        <f>SUM(M20:M22)-SUM(M24:M25)</f>
        <v>0</v>
      </c>
      <c r="N26" s="63"/>
      <c r="O26" s="65"/>
      <c r="P26" s="65"/>
      <c r="Q26" s="65" t="str">
        <f>SUM(Q20:Q22)-SUM(Q24:Q25)</f>
        <v>0</v>
      </c>
      <c r="R26" s="65" t="str">
        <f>R20</f>
        <v>0</v>
      </c>
      <c r="S26" s="65" t="str">
        <f>Q26-R26</f>
        <v>0</v>
      </c>
      <c r="T26" s="17" t="str">
        <f>S26/Q26</f>
        <v>0</v>
      </c>
      <c r="U26" s="65" t="str">
        <f>SUM($U22:$U23)-SUM($U24:$U25)</f>
        <v>0</v>
      </c>
      <c r="V26" s="65" t="str">
        <f>SUM(V20:V22)-SUM(V24:V25)</f>
        <v>0</v>
      </c>
      <c r="W26" s="72"/>
      <c r="X26" s="17"/>
      <c r="Y26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