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<sst xmlns="http://schemas.openxmlformats.org/spreadsheetml/2006/main" uniqueCount="56">
  <si>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</si>
  <si>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</si>
  <si>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</si>
  <si>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</si>
  <si>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</si>
  <si>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</si>
  <si>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</si>
  <si>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</si>
  <si>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</si>
  <si>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</si>
  <si>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</si>
  <si>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</si>
  <si>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</si>
  <si>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</si>
  <si>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</si>
  <si>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</si>
  <si>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</si>
  <si>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</si>
  <si>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</si>
  <si>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</si>
  <si>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</si>
  <si>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</si>
  <si>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</si>
  <si>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モアナルアガーデンウエディング</t>
  </si>
  <si>
    <t>モアナルアガーデン・シビルスタイル挙式 (⼈前式) ・マカイマウンド、アパナいづれかの会場使用料(1.5時間)/司会者(介添人兼任)/音楽奏者 1 名(ウクレレシンガー)/ 会場セットアップ料/結婚証明書(モアナルアガーデンオリジナル)/リングピロー/会場装花(アートフラワー)、花器/列席者チェア(マカイマウンド・ダークブラウンチバリチェア/アパナ・ホワイトチェア/列席人数に応じ 20 脚まで)/ガーデン入場料(35名様分まで)/リムジン送迎（ホテル⇔教会間・2時間）※ご列席者20名様以上の場合はガーデン内のみのゲストアテンダーが必ず必要となります。</t>
  </si>
  <si>
    <t>ヘアメイクアーティスト：Hisami</t>
  </si>
  <si>
    <t>つきっきり(7時間以内)+クイックヘアチェンジ2回付</t>
  </si>
  <si>
    <t>フォトグラファー：Jayson Tanega</t>
  </si>
  <si>
    <t>挙式のみ/撮影データ☆</t>
  </si>
  <si>
    <t>レセプション撮影延長1時間☆
※ハウツリーラナイ前のビーチ含む</t>
  </si>
  <si>
    <t>フォトツアー1カ所追加（ワイキキ周辺）☆
※ダウンタウン撮影</t>
  </si>
  <si>
    <t>待機料☆</t>
  </si>
  <si>
    <t>つきっきりコーディネーター</t>
  </si>
  <si>
    <t>ホテル出発→挙式→レセプション（ビーチ撮影含む）</t>
  </si>
  <si>
    <t>24名様用バス</t>
  </si>
  <si>
    <t>ホテル（2か所）→ガーデン→ハウツリーラナイ
※ハウツリーラナイからはご自身でお帰りいただきます</t>
  </si>
  <si>
    <t>カップル用リムジン</t>
  </si>
  <si>
    <t>フォトツアー1ヶ所</t>
  </si>
  <si>
    <t>モアナルアガーデン</t>
  </si>
  <si>
    <t>生花フラワーシャワー（10名様分）</t>
  </si>
  <si>
    <t>追加生花フラワーシャワー（10名様分）</t>
  </si>
  <si>
    <t>ハウツリーラナイ/サンスーシールーム</t>
  </si>
  <si>
    <t xml:space="preserve">Egg Benedict Lunch Course </t>
  </si>
  <si>
    <t>メインデュッシュアップグレード</t>
  </si>
  <si>
    <t>Kids Menu</t>
  </si>
  <si>
    <t>20名様用（6&amp;8inch/2段ラウンド型/ミックスベリー）</t>
  </si>
  <si>
    <t>ドレス&amp;タキシード</t>
  </si>
  <si>
    <t>★2月特典/リアルウエディングスオリジナル特典★提携6社より選べるご衣裳レンタルプラン①bittersweet38万円分②Lavieen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</si>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</sst>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43859.33958333333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322400</v>
      </c>
      <c r="G3" s="92">
        <v>271270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2480</v>
      </c>
      <c r="P3" s="90">
        <v>2170.16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62500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71500</v>
      </c>
      <c r="G5" s="92">
        <v>40200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550</v>
      </c>
      <c r="P5" s="90">
        <v>321.6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32500</v>
      </c>
      <c r="G6" s="92">
        <v>15075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250</v>
      </c>
      <c r="P6" s="90">
        <v>120.6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27</v>
      </c>
      <c r="B7" s="95" t="s">
        <v>30</v>
      </c>
      <c r="C7" s="90">
        <v>1</v>
      </c>
      <c r="D7" s="91">
        <v>130</v>
      </c>
      <c r="E7" s="91">
        <v>125</v>
      </c>
      <c r="F7" s="92">
        <v>45500</v>
      </c>
      <c r="G7" s="92">
        <v>22594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180.75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27</v>
      </c>
      <c r="B8" s="95" t="s">
        <v>31</v>
      </c>
      <c r="C8" s="90">
        <v>1</v>
      </c>
      <c r="D8" s="91">
        <v>130</v>
      </c>
      <c r="E8" s="91">
        <v>125</v>
      </c>
      <c r="F8" s="92">
        <v>6500</v>
      </c>
      <c r="G8" s="92">
        <v>3750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</v>
      </c>
      <c r="P8" s="90">
        <v>30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125</v>
      </c>
      <c r="F9" s="92">
        <v>58500</v>
      </c>
      <c r="G9" s="92">
        <v>45000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450</v>
      </c>
      <c r="P9" s="90">
        <v>360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65000</v>
      </c>
      <c r="G10" s="92">
        <v>39268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500</v>
      </c>
      <c r="P10" s="90">
        <v>314.14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125</v>
      </c>
      <c r="F11" s="92">
        <v>24960</v>
      </c>
      <c r="G11" s="92">
        <v>12500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192</v>
      </c>
      <c r="P11" s="90">
        <v>100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125</v>
      </c>
      <c r="F12" s="92">
        <v>19500</v>
      </c>
      <c r="G12" s="92">
        <v>9162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73.3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40</v>
      </c>
      <c r="C13" s="90">
        <v>1</v>
      </c>
      <c r="D13" s="91">
        <v>130</v>
      </c>
      <c r="E13" s="91">
        <v>125</v>
      </c>
      <c r="F13" s="92">
        <v>14950</v>
      </c>
      <c r="G13" s="92">
        <v>9162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115</v>
      </c>
      <c r="P13" s="90">
        <v>73.3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19</v>
      </c>
      <c r="D14" s="91">
        <v>130</v>
      </c>
      <c r="E14" s="91">
        <v>125</v>
      </c>
      <c r="F14" s="92">
        <v>13000</v>
      </c>
      <c r="G14" s="92">
        <v>10000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100</v>
      </c>
      <c r="P14" s="90">
        <v>80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43</v>
      </c>
      <c r="C15" s="90">
        <v>1</v>
      </c>
      <c r="D15" s="91">
        <v>130</v>
      </c>
      <c r="E15" s="91">
        <v>125</v>
      </c>
      <c r="F15" s="92">
        <v>2340</v>
      </c>
      <c r="G15" s="92">
        <v>1875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18</v>
      </c>
      <c r="P15" s="90">
        <v>15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41</v>
      </c>
      <c r="B16" s="95" t="s">
        <v>44</v>
      </c>
      <c r="C16" s="90">
        <v>3</v>
      </c>
      <c r="D16" s="91">
        <v>130</v>
      </c>
      <c r="E16" s="91">
        <v>125</v>
      </c>
      <c r="F16" s="92">
        <v>5200</v>
      </c>
      <c r="G16" s="92">
        <v>4000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40</v>
      </c>
      <c r="P16" s="90">
        <v>32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41</v>
      </c>
      <c r="B17" s="95" t="s">
        <v>45</v>
      </c>
      <c r="C17" s="90">
        <v>1</v>
      </c>
      <c r="D17" s="91">
        <v>130</v>
      </c>
      <c r="E17" s="91">
        <v>125</v>
      </c>
      <c r="F17" s="92">
        <v>35100</v>
      </c>
      <c r="G17" s="92">
        <v>31000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270</v>
      </c>
      <c r="P17" s="90">
        <v>248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47</v>
      </c>
      <c r="C18" s="90">
        <v>1</v>
      </c>
      <c r="D18" s="91">
        <v>130</v>
      </c>
      <c r="E18" s="91">
        <v>125</v>
      </c>
      <c r="F18" s="92">
        <v>0</v>
      </c>
      <c r="G18" s="92">
        <v>86400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0</v>
      </c>
      <c r="P18" s="90">
        <v>691.2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</v>
      </c>
      <c r="Y18" s="93">
        <v>1</v>
      </c>
    </row>
    <row r="19" spans="1:26" customHeight="1" ht="24" s="12" customFormat="1">
      <c r="A19" s="70"/>
      <c r="B19" s="19"/>
      <c r="C19" s="20"/>
      <c r="D19" s="21"/>
      <c r="E19" s="21"/>
      <c r="F19" s="4"/>
      <c r="G19" s="4"/>
      <c r="H19" s="4" t="str">
        <f>SUM(H3:H18)</f>
        <v>0</v>
      </c>
      <c r="I19" s="4" t="str">
        <f>SUM(I3:I18)</f>
        <v>0</v>
      </c>
      <c r="J19" s="4" t="str">
        <f>H19-I19</f>
        <v>0</v>
      </c>
      <c r="K19" s="22" t="str">
        <f>J19/H19</f>
        <v>0</v>
      </c>
      <c r="L19" s="4" t="str">
        <f>SUM(L3:L18)</f>
        <v>0</v>
      </c>
      <c r="M19" s="4" t="str">
        <f>SUM(M3:M18)</f>
        <v>0</v>
      </c>
      <c r="N19" s="4" t="str">
        <f>SUM(N3:N18)</f>
        <v>0</v>
      </c>
      <c r="O19" s="5"/>
      <c r="P19" s="5"/>
      <c r="Q19" s="5" t="str">
        <f>SUM(Q3:Q18)</f>
        <v>0</v>
      </c>
      <c r="R19" s="5" t="str">
        <f>SUM(R3:R18)</f>
        <v>0</v>
      </c>
      <c r="S19" s="5" t="str">
        <f>Q19-R19</f>
        <v>0</v>
      </c>
      <c r="T19" s="22" t="str">
        <f>S19/Q19</f>
        <v>0</v>
      </c>
      <c r="U19" s="5" t="str">
        <f>SUM(U3:U18)</f>
        <v>0</v>
      </c>
      <c r="V19" s="5" t="str">
        <f>SUM(V3:V18)</f>
        <v>0</v>
      </c>
      <c r="W19" s="73" t="str">
        <f>SUM(W3:W18)</f>
        <v>0</v>
      </c>
      <c r="X19" s="23"/>
      <c r="Y19" s="23"/>
    </row>
    <row r="20" spans="1:26" customHeight="1" ht="24" s="32" customFormat="1">
      <c r="A20" s="24"/>
      <c r="B20" s="25" t="s">
        <v>48</v>
      </c>
      <c r="C20" s="26">
        <v>0.04712</v>
      </c>
      <c r="D20" s="27"/>
      <c r="E20" s="27"/>
      <c r="F20" s="28"/>
      <c r="G20" s="28"/>
      <c r="H20" s="28" t="str">
        <f>C20*(H19-N19)</f>
        <v>0</v>
      </c>
      <c r="I20" s="28"/>
      <c r="J20" s="28"/>
      <c r="K20" s="29"/>
      <c r="L20" s="28"/>
      <c r="M20" s="28"/>
      <c r="N20" s="28"/>
      <c r="O20" s="30"/>
      <c r="P20" s="30"/>
      <c r="Q20" s="30" t="str">
        <f>C20*(Q19-W19)</f>
        <v>0</v>
      </c>
      <c r="R20" s="30"/>
      <c r="S20" s="30"/>
      <c r="T20" s="29"/>
      <c r="U20" s="30"/>
      <c r="V20" s="30"/>
      <c r="W20" s="74"/>
      <c r="X20" s="31"/>
      <c r="Y20" s="31"/>
    </row>
    <row r="21" spans="1:26" customHeight="1" ht="24">
      <c r="A21" s="33" t="s">
        <v>49</v>
      </c>
      <c r="B21" s="33" t="s">
        <v>50</v>
      </c>
      <c r="C21" s="15">
        <v>0.1</v>
      </c>
      <c r="D21" s="13"/>
      <c r="E21" s="13"/>
      <c r="F21" s="14"/>
      <c r="G21" s="14"/>
      <c r="H21" s="14" t="str">
        <f>C21*H19</f>
        <v>0</v>
      </c>
      <c r="I21" s="14"/>
      <c r="J21" s="14"/>
      <c r="K21" s="15"/>
      <c r="L21" s="14"/>
      <c r="M21" s="4" t="str">
        <f>H21</f>
        <v>0</v>
      </c>
      <c r="N21" s="4"/>
      <c r="O21" s="16"/>
      <c r="P21" s="16"/>
      <c r="Q21" s="16" t="str">
        <f>C21*Q19</f>
        <v>0</v>
      </c>
      <c r="R21" s="16"/>
      <c r="S21" s="16"/>
      <c r="T21" s="15"/>
      <c r="U21" s="16"/>
      <c r="V21" s="16" t="str">
        <f>Q21</f>
        <v>0</v>
      </c>
      <c r="W21" s="72"/>
      <c r="X21" s="17"/>
      <c r="Y21" s="17"/>
    </row>
    <row r="22" spans="1:26" customHeight="1" ht="24" s="12" customFormat="1">
      <c r="A22" s="34"/>
      <c r="B22" s="34" t="s">
        <v>51</v>
      </c>
      <c r="C22" s="35"/>
      <c r="D22" s="36"/>
      <c r="E22" s="36"/>
      <c r="F22" s="37"/>
      <c r="G22" s="37"/>
      <c r="H22" s="37" t="str">
        <f>SUM(H19:H21)</f>
        <v>0</v>
      </c>
      <c r="I22" s="37"/>
      <c r="J22" s="37"/>
      <c r="K22" s="38"/>
      <c r="L22" s="39" t="str">
        <f>L19</f>
        <v>0</v>
      </c>
      <c r="M22" s="39" t="str">
        <f>SUM(M19:M21)</f>
        <v>0</v>
      </c>
      <c r="N22" s="39"/>
      <c r="O22" s="40"/>
      <c r="P22" s="40"/>
      <c r="Q22" s="40" t="str">
        <f>SUM(Q19:Q21)</f>
        <v>0</v>
      </c>
      <c r="R22" s="40"/>
      <c r="S22" s="40"/>
      <c r="T22" s="38"/>
      <c r="U22" s="41" t="str">
        <f>U19</f>
        <v>0</v>
      </c>
      <c r="V22" s="41" t="str">
        <f>SUM(V19:V21)</f>
        <v>0</v>
      </c>
      <c r="W22" s="73"/>
      <c r="X22" s="42"/>
      <c r="Y22" s="42"/>
    </row>
    <row r="23" spans="1:26" customHeight="1" ht="24" s="54" customFormat="1">
      <c r="A23" s="43"/>
      <c r="B23" s="44" t="s">
        <v>52</v>
      </c>
      <c r="C23" s="45">
        <v>0</v>
      </c>
      <c r="D23" s="46"/>
      <c r="E23" s="46"/>
      <c r="F23" s="47"/>
      <c r="G23" s="47"/>
      <c r="H23" s="2" t="str">
        <f>C23*H22</f>
        <v>0</v>
      </c>
      <c r="I23" s="48"/>
      <c r="J23" s="48"/>
      <c r="K23" s="49"/>
      <c r="L23" s="78" t="str">
        <f>H23*X23</f>
        <v>0</v>
      </c>
      <c r="M23" s="78" t="str">
        <f>H23*Y23</f>
        <v>0</v>
      </c>
      <c r="N23" s="2"/>
      <c r="O23" s="50"/>
      <c r="P23" s="50"/>
      <c r="Q23" s="51" t="str">
        <f>C23*Q22</f>
        <v>0</v>
      </c>
      <c r="R23" s="52"/>
      <c r="S23" s="52"/>
      <c r="T23" s="53"/>
      <c r="U23" s="3" t="str">
        <f>Q23*X23</f>
        <v>0</v>
      </c>
      <c r="V23" s="3" t="str">
        <f>Q23*Y23</f>
        <v>0</v>
      </c>
      <c r="W23" s="75"/>
      <c r="X23" s="77">
        <v>0.2</v>
      </c>
      <c r="Y23" s="77">
        <v>0.8</v>
      </c>
    </row>
    <row r="24" spans="1:26" customHeight="1" ht="24" s="32" customFormat="1">
      <c r="A24" s="55"/>
      <c r="B24" s="1" t="s">
        <v>53</v>
      </c>
      <c r="C24" s="56">
        <v>0</v>
      </c>
      <c r="D24" s="57" t="s">
        <v>54</v>
      </c>
      <c r="E24" s="57">
        <v>100</v>
      </c>
      <c r="F24" s="48"/>
      <c r="G24" s="48"/>
      <c r="H24" s="58" t="str">
        <f>C24</f>
        <v>0</v>
      </c>
      <c r="I24" s="47"/>
      <c r="J24" s="47"/>
      <c r="K24" s="45"/>
      <c r="L24" s="78" t="str">
        <f>H24*X23</f>
        <v>0</v>
      </c>
      <c r="M24" s="78" t="str">
        <f>H24*Y23</f>
        <v>0</v>
      </c>
      <c r="N24" s="2"/>
      <c r="O24" s="59"/>
      <c r="P24" s="59"/>
      <c r="Q24" s="79" t="str">
        <f>IF(E24&gt;0, H24/E24, 0)</f>
        <v>0</v>
      </c>
      <c r="R24" s="50"/>
      <c r="S24" s="50"/>
      <c r="T24" s="31"/>
      <c r="U24" s="3" t="str">
        <f>Q24*X23</f>
        <v>0</v>
      </c>
      <c r="V24" s="3" t="str">
        <f>Q24*Y23</f>
        <v>0</v>
      </c>
      <c r="W24" s="74"/>
      <c r="X24" s="31"/>
      <c r="Y24" s="31"/>
    </row>
    <row r="25" spans="1:26" customHeight="1" ht="24">
      <c r="A25" s="60"/>
      <c r="B2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5" s="61"/>
      <c r="D25" s="62"/>
      <c r="E25" s="62"/>
      <c r="F25" s="63"/>
      <c r="G25" s="63"/>
      <c r="H25" s="63" t="str">
        <f>SUM(H19:H21)-SUM(H23:H24)</f>
        <v>0</v>
      </c>
      <c r="I25" s="63" t="str">
        <f>I19</f>
        <v>0</v>
      </c>
      <c r="J25" s="63" t="str">
        <f>H25-I25</f>
        <v>0</v>
      </c>
      <c r="K25" s="64" t="str">
        <f>J25/H25</f>
        <v>0</v>
      </c>
      <c r="L25" s="63" t="str">
        <f>SUM(L21:L22)-SUM(L23:L24)</f>
        <v>0</v>
      </c>
      <c r="M25" s="63" t="str">
        <f>SUM(M19:M21)-SUM(M23:M24)</f>
        <v>0</v>
      </c>
      <c r="N25" s="63"/>
      <c r="O25" s="65"/>
      <c r="P25" s="65"/>
      <c r="Q25" s="65" t="str">
        <f>SUM(Q19:Q21)-SUM(Q23:Q24)</f>
        <v>0</v>
      </c>
      <c r="R25" s="65" t="str">
        <f>R19</f>
        <v>0</v>
      </c>
      <c r="S25" s="65" t="str">
        <f>Q25-R25</f>
        <v>0</v>
      </c>
      <c r="T25" s="17" t="str">
        <f>S25/Q25</f>
        <v>0</v>
      </c>
      <c r="U25" s="65" t="str">
        <f>SUM($U21:$U22)-SUM($U23:$U24)</f>
        <v>0</v>
      </c>
      <c r="V25" s="65" t="str">
        <f>SUM(V19:V21)-SUM(V23:V24)</f>
        <v>0</v>
      </c>
      <c r="W25" s="72"/>
      <c r="X25" s="17"/>
      <c r="Y2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