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<sst xmlns="http://schemas.openxmlformats.org/spreadsheetml/2006/main" uniqueCount="66">
  <si>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</si>
  <si>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</si>
  <si>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</si>
  <si>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</si>
  <si>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</si>
  <si>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</si>
  <si>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</si>
  <si>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</si>
  <si>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</si>
  <si>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</si>
  <si>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</si>
  <si>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</si>
  <si>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</si>
  <si>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</si>
  <si>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</si>
  <si>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</si>
  <si>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</si>
  <si>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</si>
  <si>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</si>
  <si>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</si>
  <si>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</si>
  <si>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</si>
  <si>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</si>
  <si>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セントラルユニオン教会中聖堂</t>
  </si>
  <si>
    <t>【基本プラン】
教会＆お庭使用料（1時間挙式）／牧師への謝礼／オルガニスト／教会のお世話係／結婚証明書（法的効力はありません）／リムジン送迎（ホテル⇔教会間）</t>
  </si>
  <si>
    <t>ヘアメイクアーティスト：Rie</t>
  </si>
  <si>
    <t>つきっきりヘアメイク(7時間）*クイックヘアチェンジ2回付き &amp; リハーサルメイク(120分)</t>
  </si>
  <si>
    <t>新郎ヘアメイク(30分）</t>
  </si>
  <si>
    <t>ヘアメイク</t>
  </si>
  <si>
    <t>ゲストヘアセット（30分）
※齊藤 理子様
※14:00～14:30＠トランプホテル</t>
  </si>
  <si>
    <t>フォトグラファー：VISIONARI/Takako,Megumi,Ryan,Jason,Yumiko</t>
  </si>
  <si>
    <t xml:space="preserve">Plan（アルバムなし）：フォトグラファー Jason 
メイク、ホテル内、(リムジン)、セレモニー、フォトツアー2ヶ所又は フォトツアー1ヶ所+レセプション冒頭/350cut～/データ・インターネットスライドショー	</t>
  </si>
  <si>
    <t>Le Lotus Design</t>
  </si>
  <si>
    <t>挙式撮影(ダイジェスト撮影・編集1曲分)※誓いの言葉は音声を記録します
※楽曲：Elton John/Tiny Dancer
※オンライン＆DVD納品(DVDは美帆様の会社へ送付）</t>
  </si>
  <si>
    <t>ビデオDVD追加
☆プレゼント☆</t>
  </si>
  <si>
    <t>つきっきりコーディネーター</t>
  </si>
  <si>
    <t>ホテル出発→挙式→フォトツアー1ヶ所(ワイキキ周辺)→レセプション</t>
  </si>
  <si>
    <t>サポートコーディネーター①
挙式会場→レセプション前半まで(ゲスト様ご案内)</t>
  </si>
  <si>
    <t>レセプションコーディネーター</t>
  </si>
  <si>
    <t>サポートコーディネーター②
レセプション会場準備～レセプション終了まで
(セッティング＆ゲスト様ご誘導)</t>
  </si>
  <si>
    <t>カップル用リムジン</t>
  </si>
  <si>
    <t>フォトツアー1ヶ所（ワイキキ周辺）</t>
  </si>
  <si>
    <t>24名様用バス</t>
  </si>
  <si>
    <t>ホテル⇔会場間（ワイキキ周辺）/往復</t>
  </si>
  <si>
    <t>ミッシェルズ</t>
  </si>
  <si>
    <t>Orchid Menu
※ドリンク代は当日お召し上がりいただいた分を
　現地でお支払い下さいませ。</t>
  </si>
  <si>
    <t>Special Menu For Kids
★Angel Hair Pasta &amp; Tomato Sauce</t>
  </si>
  <si>
    <t>Special Menu For Kids(Egg Allergy)
★Grilled Cheese with Dauphine Potatoes</t>
  </si>
  <si>
    <t>ケーキアップチャージ
☆白2段ケーキ+ブルーベリーのトッピング☆</t>
  </si>
  <si>
    <t>テーブルデコレーション</t>
  </si>
  <si>
    <t>テーブルデコレーション
ホワイトローズのブーケ風アレンジ</t>
  </si>
  <si>
    <t>高砂アレンジ
グリーン少なめ+ホワイトローズメイン+大きめキャンドル
※使用花材に少しアジサイもはいります
※キャンドル4つ(サイズ違いを2種アレンジします)</t>
  </si>
  <si>
    <t>Real Weddings オリジナル</t>
  </si>
  <si>
    <t>ブーケ・ブートニア　</t>
  </si>
  <si>
    <t>ヘッドピース　
※指定あり</t>
  </si>
  <si>
    <t>マイリーレイ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</si>
  <si>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</si>
  <si>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DOOR35万円分⑥Bridal House TUTU30万円分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</si>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</sst>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43856.26592592592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214500</v>
      </c>
      <c r="G3" s="92">
        <v>209111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1650</v>
      </c>
      <c r="P3" s="90">
        <v>1672.89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156000</v>
      </c>
      <c r="G4" s="92">
        <v>104712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1200</v>
      </c>
      <c r="P4" s="90">
        <v>837.7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16900</v>
      </c>
      <c r="G5" s="92">
        <v>8089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130</v>
      </c>
      <c r="P5" s="90">
        <v>64.70999999999999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10400</v>
      </c>
      <c r="G6" s="92">
        <v>6250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195000</v>
      </c>
      <c r="G7" s="92">
        <v>137435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1500</v>
      </c>
      <c r="P7" s="90">
        <v>1099.48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143000</v>
      </c>
      <c r="G8" s="92">
        <v>100000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1100</v>
      </c>
      <c r="P8" s="90">
        <v>800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34</v>
      </c>
      <c r="C9" s="90">
        <v>1</v>
      </c>
      <c r="D9" s="91">
        <v>130</v>
      </c>
      <c r="E9" s="91">
        <v>125</v>
      </c>
      <c r="F9" s="92">
        <v>0</v>
      </c>
      <c r="G9" s="92">
        <v>6250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0</v>
      </c>
      <c r="P9" s="90">
        <v>50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125</v>
      </c>
      <c r="F10" s="92">
        <v>84500</v>
      </c>
      <c r="G10" s="92">
        <v>59375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650</v>
      </c>
      <c r="P10" s="90">
        <v>475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37</v>
      </c>
      <c r="C11" s="90">
        <v>1</v>
      </c>
      <c r="D11" s="91">
        <v>130</v>
      </c>
      <c r="E11" s="91">
        <v>125</v>
      </c>
      <c r="F11" s="92">
        <v>32500</v>
      </c>
      <c r="G11" s="92">
        <v>20000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250</v>
      </c>
      <c r="P11" s="90">
        <v>160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125</v>
      </c>
      <c r="F12" s="92">
        <v>39000</v>
      </c>
      <c r="G12" s="92">
        <v>25000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300</v>
      </c>
      <c r="P12" s="90">
        <v>200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125</v>
      </c>
      <c r="F13" s="92">
        <v>19500</v>
      </c>
      <c r="G13" s="92">
        <v>10471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83.77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42</v>
      </c>
      <c r="B14" s="95" t="s">
        <v>43</v>
      </c>
      <c r="C14" s="90">
        <v>2</v>
      </c>
      <c r="D14" s="91">
        <v>130</v>
      </c>
      <c r="E14" s="91">
        <v>125</v>
      </c>
      <c r="F14" s="92">
        <v>65000</v>
      </c>
      <c r="G14" s="92">
        <v>39268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500</v>
      </c>
      <c r="P14" s="90">
        <v>314.14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44</v>
      </c>
      <c r="B15" s="95" t="s">
        <v>45</v>
      </c>
      <c r="C15" s="90">
        <v>35</v>
      </c>
      <c r="D15" s="91">
        <v>130</v>
      </c>
      <c r="E15" s="91">
        <v>125</v>
      </c>
      <c r="F15" s="92">
        <v>17940</v>
      </c>
      <c r="G15" s="92">
        <v>14875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138</v>
      </c>
      <c r="P15" s="90">
        <v>119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44</v>
      </c>
      <c r="B16" s="95" t="s">
        <v>46</v>
      </c>
      <c r="C16" s="90">
        <v>9</v>
      </c>
      <c r="D16" s="91">
        <v>130</v>
      </c>
      <c r="E16" s="91">
        <v>125</v>
      </c>
      <c r="F16" s="92">
        <v>3900</v>
      </c>
      <c r="G16" s="92">
        <v>1875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30</v>
      </c>
      <c r="P16" s="90">
        <v>15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44</v>
      </c>
      <c r="B17" s="95" t="s">
        <v>47</v>
      </c>
      <c r="C17" s="90">
        <v>1</v>
      </c>
      <c r="D17" s="91">
        <v>130</v>
      </c>
      <c r="E17" s="91">
        <v>125</v>
      </c>
      <c r="F17" s="92">
        <v>3900</v>
      </c>
      <c r="G17" s="92">
        <v>1875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30</v>
      </c>
      <c r="P17" s="90">
        <v>15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44</v>
      </c>
      <c r="B18" s="95" t="s">
        <v>48</v>
      </c>
      <c r="C18" s="90">
        <v>1</v>
      </c>
      <c r="D18" s="91">
        <v>130</v>
      </c>
      <c r="E18" s="91">
        <v>125</v>
      </c>
      <c r="F18" s="92">
        <v>39000</v>
      </c>
      <c r="G18" s="92">
        <v>25500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300</v>
      </c>
      <c r="P18" s="90">
        <v>204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49</v>
      </c>
      <c r="B19" s="95" t="s">
        <v>50</v>
      </c>
      <c r="C19" s="90">
        <v>10</v>
      </c>
      <c r="D19" s="91">
        <v>130</v>
      </c>
      <c r="E19" s="91">
        <v>125</v>
      </c>
      <c r="F19" s="92">
        <v>19500</v>
      </c>
      <c r="G19" s="92">
        <v>13750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150</v>
      </c>
      <c r="P19" s="90">
        <v>110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49</v>
      </c>
      <c r="B20" s="95" t="s">
        <v>51</v>
      </c>
      <c r="C20" s="90">
        <v>1</v>
      </c>
      <c r="D20" s="91">
        <v>130</v>
      </c>
      <c r="E20" s="91">
        <v>125</v>
      </c>
      <c r="F20" s="92">
        <v>58500</v>
      </c>
      <c r="G20" s="92">
        <v>47500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450</v>
      </c>
      <c r="P20" s="90">
        <v>380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52</v>
      </c>
      <c r="B21" s="95" t="s">
        <v>53</v>
      </c>
      <c r="C21" s="90">
        <v>1</v>
      </c>
      <c r="D21" s="91">
        <v>130</v>
      </c>
      <c r="E21" s="91">
        <v>125</v>
      </c>
      <c r="F21" s="92">
        <v>58500</v>
      </c>
      <c r="G21" s="92">
        <v>37500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450</v>
      </c>
      <c r="P21" s="90">
        <v>300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52</v>
      </c>
      <c r="B22" s="95" t="s">
        <v>54</v>
      </c>
      <c r="C22" s="90">
        <v>1</v>
      </c>
      <c r="D22" s="91">
        <v>130</v>
      </c>
      <c r="E22" s="91">
        <v>125</v>
      </c>
      <c r="F22" s="92">
        <v>11700</v>
      </c>
      <c r="G22" s="92">
        <v>7500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90</v>
      </c>
      <c r="P22" s="90">
        <v>60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52</v>
      </c>
      <c r="B23" s="95" t="s">
        <v>55</v>
      </c>
      <c r="C23" s="90">
        <v>1</v>
      </c>
      <c r="D23" s="91">
        <v>130</v>
      </c>
      <c r="E23" s="91">
        <v>125</v>
      </c>
      <c r="F23" s="92">
        <v>10400</v>
      </c>
      <c r="G23" s="92">
        <v>6250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80</v>
      </c>
      <c r="P23" s="90">
        <v>50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56</v>
      </c>
      <c r="B24" s="95" t="s">
        <v>57</v>
      </c>
      <c r="C24" s="90">
        <v>1</v>
      </c>
      <c r="D24" s="91">
        <v>130</v>
      </c>
      <c r="E24" s="91">
        <v>125</v>
      </c>
      <c r="F24" s="92">
        <v>100000</v>
      </c>
      <c r="G24" s="92">
        <v>88000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 t="str">
        <f>H24</f>
        <v>0</v>
      </c>
      <c r="O24" s="90">
        <v>769.230769</v>
      </c>
      <c r="P24" s="90">
        <v>704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 t="str">
        <f>Q24</f>
        <v>0</v>
      </c>
      <c r="X24" s="93">
        <v>0</v>
      </c>
      <c r="Y24" s="93">
        <v>1</v>
      </c>
    </row>
    <row r="25" spans="1:26" customHeight="1" ht="24" s="12" customFormat="1">
      <c r="A25" s="70"/>
      <c r="B25" s="19"/>
      <c r="C25" s="20"/>
      <c r="D25" s="21"/>
      <c r="E25" s="21"/>
      <c r="F25" s="4"/>
      <c r="G25" s="4"/>
      <c r="H25" s="4" t="str">
        <f>SUM(H3:H24)</f>
        <v>0</v>
      </c>
      <c r="I25" s="4" t="str">
        <f>SUM(I3:I24)</f>
        <v>0</v>
      </c>
      <c r="J25" s="4" t="str">
        <f>H25-I25</f>
        <v>0</v>
      </c>
      <c r="K25" s="22" t="str">
        <f>J25/H25</f>
        <v>0</v>
      </c>
      <c r="L25" s="4" t="str">
        <f>SUM(L3:L24)</f>
        <v>0</v>
      </c>
      <c r="M25" s="4" t="str">
        <f>SUM(M3:M24)</f>
        <v>0</v>
      </c>
      <c r="N25" s="4" t="str">
        <f>SUM(N3:N24)</f>
        <v>0</v>
      </c>
      <c r="O25" s="5"/>
      <c r="P25" s="5"/>
      <c r="Q25" s="5" t="str">
        <f>SUM(Q3:Q24)</f>
        <v>0</v>
      </c>
      <c r="R25" s="5" t="str">
        <f>SUM(R3:R24)</f>
        <v>0</v>
      </c>
      <c r="S25" s="5" t="str">
        <f>Q25-R25</f>
        <v>0</v>
      </c>
      <c r="T25" s="22" t="str">
        <f>S25/Q25</f>
        <v>0</v>
      </c>
      <c r="U25" s="5" t="str">
        <f>SUM(U3:U24)</f>
        <v>0</v>
      </c>
      <c r="V25" s="5" t="str">
        <f>SUM(V3:V24)</f>
        <v>0</v>
      </c>
      <c r="W25" s="73" t="str">
        <f>SUM(W3:W24)</f>
        <v>0</v>
      </c>
      <c r="X25" s="23"/>
      <c r="Y25" s="23"/>
    </row>
    <row r="26" spans="1:26" customHeight="1" ht="24" s="32" customFormat="1">
      <c r="A26" s="24"/>
      <c r="B26" s="25" t="s">
        <v>58</v>
      </c>
      <c r="C26" s="26">
        <v>0.04712</v>
      </c>
      <c r="D26" s="27"/>
      <c r="E26" s="27"/>
      <c r="F26" s="28"/>
      <c r="G26" s="28"/>
      <c r="H26" s="28" t="str">
        <f>C26*(H25-N25)</f>
        <v>0</v>
      </c>
      <c r="I26" s="28"/>
      <c r="J26" s="28"/>
      <c r="K26" s="29"/>
      <c r="L26" s="28"/>
      <c r="M26" s="28"/>
      <c r="N26" s="28"/>
      <c r="O26" s="30"/>
      <c r="P26" s="30"/>
      <c r="Q26" s="30" t="str">
        <f>C26*(Q25-W25)</f>
        <v>0</v>
      </c>
      <c r="R26" s="30"/>
      <c r="S26" s="30"/>
      <c r="T26" s="29"/>
      <c r="U26" s="30"/>
      <c r="V26" s="30"/>
      <c r="W26" s="74"/>
      <c r="X26" s="31"/>
      <c r="Y26" s="31"/>
    </row>
    <row r="27" spans="1:26" customHeight="1" ht="24">
      <c r="A27" s="33" t="s">
        <v>59</v>
      </c>
      <c r="B27" s="33" t="s">
        <v>60</v>
      </c>
      <c r="C27" s="15">
        <v>0.1</v>
      </c>
      <c r="D27" s="13"/>
      <c r="E27" s="13"/>
      <c r="F27" s="14"/>
      <c r="G27" s="14"/>
      <c r="H27" s="14" t="str">
        <f>C27*H25</f>
        <v>0</v>
      </c>
      <c r="I27" s="14"/>
      <c r="J27" s="14"/>
      <c r="K27" s="15"/>
      <c r="L27" s="14"/>
      <c r="M27" s="4" t="str">
        <f>H27</f>
        <v>0</v>
      </c>
      <c r="N27" s="4"/>
      <c r="O27" s="16"/>
      <c r="P27" s="16"/>
      <c r="Q27" s="16" t="str">
        <f>C27*Q25</f>
        <v>0</v>
      </c>
      <c r="R27" s="16"/>
      <c r="S27" s="16"/>
      <c r="T27" s="15"/>
      <c r="U27" s="16"/>
      <c r="V27" s="16" t="str">
        <f>Q27</f>
        <v>0</v>
      </c>
      <c r="W27" s="72"/>
      <c r="X27" s="17"/>
      <c r="Y27" s="17"/>
    </row>
    <row r="28" spans="1:26" customHeight="1" ht="24" s="12" customFormat="1">
      <c r="A28" s="34"/>
      <c r="B28" s="34" t="s">
        <v>61</v>
      </c>
      <c r="C28" s="35"/>
      <c r="D28" s="36"/>
      <c r="E28" s="36"/>
      <c r="F28" s="37"/>
      <c r="G28" s="37"/>
      <c r="H28" s="37" t="str">
        <f>SUM(H25:H27)</f>
        <v>0</v>
      </c>
      <c r="I28" s="37"/>
      <c r="J28" s="37"/>
      <c r="K28" s="38"/>
      <c r="L28" s="39" t="str">
        <f>L25</f>
        <v>0</v>
      </c>
      <c r="M28" s="39" t="str">
        <f>SUM(M25:M27)</f>
        <v>0</v>
      </c>
      <c r="N28" s="39"/>
      <c r="O28" s="40"/>
      <c r="P28" s="40"/>
      <c r="Q28" s="40" t="str">
        <f>SUM(Q25:Q27)</f>
        <v>0</v>
      </c>
      <c r="R28" s="40"/>
      <c r="S28" s="40"/>
      <c r="T28" s="38"/>
      <c r="U28" s="41" t="str">
        <f>U25</f>
        <v>0</v>
      </c>
      <c r="V28" s="41" t="str">
        <f>SUM(V25:V27)</f>
        <v>0</v>
      </c>
      <c r="W28" s="73"/>
      <c r="X28" s="42"/>
      <c r="Y28" s="42"/>
    </row>
    <row r="29" spans="1:26" customHeight="1" ht="24" s="54" customFormat="1">
      <c r="A29" s="43"/>
      <c r="B29" s="44" t="s">
        <v>62</v>
      </c>
      <c r="C29" s="45">
        <v>0.05</v>
      </c>
      <c r="D29" s="46"/>
      <c r="E29" s="46"/>
      <c r="F29" s="47"/>
      <c r="G29" s="47"/>
      <c r="H29" s="2" t="str">
        <f>C29*H28</f>
        <v>0</v>
      </c>
      <c r="I29" s="48"/>
      <c r="J29" s="48"/>
      <c r="K29" s="49"/>
      <c r="L29" s="78" t="str">
        <f>H29*X29</f>
        <v>0</v>
      </c>
      <c r="M29" s="78" t="str">
        <f>H29*Y29</f>
        <v>0</v>
      </c>
      <c r="N29" s="2"/>
      <c r="O29" s="50"/>
      <c r="P29" s="50"/>
      <c r="Q29" s="51" t="str">
        <f>C29*Q28</f>
        <v>0</v>
      </c>
      <c r="R29" s="52"/>
      <c r="S29" s="52"/>
      <c r="T29" s="53"/>
      <c r="U29" s="3" t="str">
        <f>Q29*X29</f>
        <v>0</v>
      </c>
      <c r="V29" s="3" t="str">
        <f>Q29*Y29</f>
        <v>0</v>
      </c>
      <c r="W29" s="75"/>
      <c r="X29" s="77">
        <v>0.2</v>
      </c>
      <c r="Y29" s="77">
        <v>0.8</v>
      </c>
    </row>
    <row r="30" spans="1:26" customHeight="1" ht="24" s="32" customFormat="1">
      <c r="A30" s="55"/>
      <c r="B30" s="1" t="s">
        <v>63</v>
      </c>
      <c r="C30" s="56">
        <v>0</v>
      </c>
      <c r="D30" s="57" t="s">
        <v>64</v>
      </c>
      <c r="E30" s="57">
        <v>100</v>
      </c>
      <c r="F30" s="48"/>
      <c r="G30" s="48"/>
      <c r="H30" s="58" t="str">
        <f>C30</f>
        <v>0</v>
      </c>
      <c r="I30" s="47"/>
      <c r="J30" s="47"/>
      <c r="K30" s="45"/>
      <c r="L30" s="78" t="str">
        <f>H30*X29</f>
        <v>0</v>
      </c>
      <c r="M30" s="78" t="str">
        <f>H30*Y29</f>
        <v>0</v>
      </c>
      <c r="N30" s="2"/>
      <c r="O30" s="59"/>
      <c r="P30" s="59"/>
      <c r="Q30" s="79" t="str">
        <f>IF(E30&gt;0, H30/E30, 0)</f>
        <v>0</v>
      </c>
      <c r="R30" s="50"/>
      <c r="S30" s="50"/>
      <c r="T30" s="31"/>
      <c r="U30" s="3" t="str">
        <f>Q30*X29</f>
        <v>0</v>
      </c>
      <c r="V30" s="3" t="str">
        <f>Q30*Y29</f>
        <v>0</v>
      </c>
      <c r="W30" s="74"/>
      <c r="X30" s="31"/>
      <c r="Y30" s="31"/>
    </row>
    <row r="31" spans="1:26" customHeight="1" ht="24">
      <c r="A31" s="60"/>
      <c r="B3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1" s="61"/>
      <c r="D31" s="62"/>
      <c r="E31" s="62"/>
      <c r="F31" s="63"/>
      <c r="G31" s="63"/>
      <c r="H31" s="63" t="str">
        <f>SUM(H25:H27)-SUM(H29:H30)</f>
        <v>0</v>
      </c>
      <c r="I31" s="63" t="str">
        <f>I25</f>
        <v>0</v>
      </c>
      <c r="J31" s="63" t="str">
        <f>H31-I31</f>
        <v>0</v>
      </c>
      <c r="K31" s="64" t="str">
        <f>J31/H31</f>
        <v>0</v>
      </c>
      <c r="L31" s="63" t="str">
        <f>SUM(L27:L28)-SUM(L29:L30)</f>
        <v>0</v>
      </c>
      <c r="M31" s="63" t="str">
        <f>SUM(M25:M27)-SUM(M29:M30)</f>
        <v>0</v>
      </c>
      <c r="N31" s="63"/>
      <c r="O31" s="65"/>
      <c r="P31" s="65"/>
      <c r="Q31" s="65" t="str">
        <f>SUM(Q25:Q27)-SUM(Q29:Q30)</f>
        <v>0</v>
      </c>
      <c r="R31" s="65" t="str">
        <f>R25</f>
        <v>0</v>
      </c>
      <c r="S31" s="65" t="str">
        <f>Q31-R31</f>
        <v>0</v>
      </c>
      <c r="T31" s="17" t="str">
        <f>S31/Q31</f>
        <v>0</v>
      </c>
      <c r="U31" s="65" t="str">
        <f>SUM($U27:$U28)-SUM($U29:$U30)</f>
        <v>0</v>
      </c>
      <c r="V31" s="65" t="str">
        <f>SUM(V25:V27)-SUM(V29:V30)</f>
        <v>0</v>
      </c>
      <c r="W31" s="72"/>
      <c r="X31" s="17"/>
      <c r="Y3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