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<sst xmlns="http://schemas.openxmlformats.org/spreadsheetml/2006/main" uniqueCount="69">
  <si>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</si>
  <si>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</si>
  <si>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</si>
  <si>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</si>
  <si>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</si>
  <si>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</si>
  <si>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</si>
  <si>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</si>
  <si>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</si>
  <si>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</si>
  <si>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</si>
  <si>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</si>
  <si>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</si>
  <si>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</si>
  <si>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</si>
  <si>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</si>
  <si>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</si>
  <si>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</si>
  <si>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</si>
  <si>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</si>
  <si>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</si>
  <si>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</si>
  <si>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</si>
  <si>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</si>
  <si>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プルメリアグローブ会場使用料／牧師先生／結婚証明書（法的効力はありません）／弾き語りシンガー／ホワイトチェア（20脚）／会場デコレーション(生花にて￥80,000相当分)</t>
  </si>
  <si>
    <t>Real Weddings オリジナル</t>
  </si>
  <si>
    <t>フラワーバージンロード　※白オーキッド</t>
  </si>
  <si>
    <t>ピュ―フラワー　※片側3列、合計6個</t>
  </si>
  <si>
    <t>挙式用のイス</t>
  </si>
  <si>
    <t>チバリチェア ※ナチュラルカラー</t>
  </si>
  <si>
    <t>Other Decoration</t>
  </si>
  <si>
    <t>チェアサッシュ ※オフホワイトのシフォン地</t>
  </si>
  <si>
    <t xml:space="preserve">リネン類のデリバリー＆セッティング料 </t>
  </si>
  <si>
    <t>フラワーシャワー(20名様分)</t>
  </si>
  <si>
    <t>ヘアメイクアーティスト：Miho Seguchi</t>
  </si>
  <si>
    <t>ヘアメイク＆着付け(120分)</t>
  </si>
  <si>
    <t>リハーサルメイク(120分)</t>
  </si>
  <si>
    <t>ホテル戻りヘアチェンジ(45分)</t>
  </si>
  <si>
    <t>カハラ出張料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</si>
  <si>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</si>
  <si>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</si>
  <si>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VISIONARI：オプション</t>
  </si>
  <si>
    <t>フォトツアー1ヶ所追加（ワイキキ周辺）</t>
  </si>
  <si>
    <t>カハラ挙式の場合の出張料</t>
  </si>
  <si>
    <t>つきっきりコーディネーター</t>
  </si>
  <si>
    <t>ホテル出発→挙式→フォトツアー2カ所(ワイキキ周辺）→レセプション前半</t>
  </si>
  <si>
    <t>ゲスト様のご誘導・レセプション会場セッティング〜レセプション前半まで</t>
  </si>
  <si>
    <t>カップル用リムジン</t>
  </si>
  <si>
    <t>フォトツアー1ヶ所（ワイキキ周辺）</t>
  </si>
  <si>
    <t>ブーケ＆ブートニア　☆ご成約特典☆</t>
  </si>
  <si>
    <t>プルメリアビーチハウス</t>
  </si>
  <si>
    <t>Dinner Menu I</t>
  </si>
  <si>
    <t xml:space="preserve">前菜のビシソワーズをオニオングラタンスープへ変更
</t>
  </si>
  <si>
    <t>メインのラムチョップをロコモコへ変更</t>
  </si>
  <si>
    <t>デザートをハワイアンシャーベットとフルーツへ変更</t>
  </si>
  <si>
    <t>Keiki Menu(12歳まで)</t>
  </si>
  <si>
    <t>6"+10"の2段ケーキ　①</t>
  </si>
  <si>
    <t>ケーキ装花①　※グリーンのみ</t>
  </si>
  <si>
    <t xml:space="preserve">セレモニー装花移動/再セッティング料金 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</si>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</sst>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43921.05939814815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125.16</v>
      </c>
      <c r="F3" s="92">
        <v>663000</v>
      </c>
      <c r="G3" s="92">
        <v>579497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5100</v>
      </c>
      <c r="P3" s="90">
        <v>4630.05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125.16</v>
      </c>
      <c r="F4" s="92">
        <v>37050</v>
      </c>
      <c r="G4" s="92">
        <v>30038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285</v>
      </c>
      <c r="P4" s="90">
        <v>240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6</v>
      </c>
      <c r="D5" s="91">
        <v>130</v>
      </c>
      <c r="E5" s="91">
        <v>125.16</v>
      </c>
      <c r="F5" s="92">
        <v>12350</v>
      </c>
      <c r="G5" s="92">
        <v>6258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95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16</v>
      </c>
      <c r="D6" s="91">
        <v>130</v>
      </c>
      <c r="E6" s="91">
        <v>125.16</v>
      </c>
      <c r="F6" s="92">
        <v>1950</v>
      </c>
      <c r="G6" s="92">
        <v>1502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</v>
      </c>
      <c r="P6" s="90">
        <v>12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6</v>
      </c>
      <c r="D7" s="91">
        <v>130</v>
      </c>
      <c r="E7" s="91">
        <v>125.16</v>
      </c>
      <c r="F7" s="92">
        <v>1950</v>
      </c>
      <c r="G7" s="92">
        <v>1252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</v>
      </c>
      <c r="P7" s="90">
        <v>10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125.16</v>
      </c>
      <c r="F8" s="92">
        <v>12350</v>
      </c>
      <c r="G8" s="92">
        <v>10013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95</v>
      </c>
      <c r="P8" s="90">
        <v>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33</v>
      </c>
      <c r="C9" s="90">
        <v>1</v>
      </c>
      <c r="D9" s="91">
        <v>130</v>
      </c>
      <c r="E9" s="91">
        <v>125.16</v>
      </c>
      <c r="F9" s="92">
        <v>32500</v>
      </c>
      <c r="G9" s="92">
        <v>27535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250</v>
      </c>
      <c r="P9" s="90">
        <v>220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125.16</v>
      </c>
      <c r="F10" s="92">
        <v>68900</v>
      </c>
      <c r="G10" s="92">
        <v>45870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530</v>
      </c>
      <c r="P10" s="90">
        <v>366.49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125.16</v>
      </c>
      <c r="F11" s="92">
        <v>65000</v>
      </c>
      <c r="G11" s="92">
        <v>43249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345.55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34</v>
      </c>
      <c r="B12" s="95" t="s">
        <v>37</v>
      </c>
      <c r="C12" s="90">
        <v>1</v>
      </c>
      <c r="D12" s="91">
        <v>130</v>
      </c>
      <c r="E12" s="91">
        <v>125.16</v>
      </c>
      <c r="F12" s="92">
        <v>28600</v>
      </c>
      <c r="G12" s="92">
        <v>19659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220</v>
      </c>
      <c r="P12" s="90">
        <v>157.07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34</v>
      </c>
      <c r="B13" s="95" t="s">
        <v>38</v>
      </c>
      <c r="C13" s="90">
        <v>1</v>
      </c>
      <c r="D13" s="91">
        <v>130</v>
      </c>
      <c r="E13" s="91">
        <v>125.16</v>
      </c>
      <c r="F13" s="92">
        <v>14300</v>
      </c>
      <c r="G13" s="92">
        <v>7208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110</v>
      </c>
      <c r="P13" s="90">
        <v>57.59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125.16</v>
      </c>
      <c r="F14" s="92">
        <v>221000</v>
      </c>
      <c r="G14" s="92">
        <v>150716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1700</v>
      </c>
      <c r="P14" s="90">
        <v>1204.19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125.16</v>
      </c>
      <c r="F15" s="92">
        <v>45500</v>
      </c>
      <c r="G15" s="92">
        <v>26211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350</v>
      </c>
      <c r="P15" s="90">
        <v>209.42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43</v>
      </c>
      <c r="C16" s="90">
        <v>1</v>
      </c>
      <c r="D16" s="91">
        <v>130</v>
      </c>
      <c r="E16" s="91">
        <v>125.16</v>
      </c>
      <c r="F16" s="92">
        <v>5850</v>
      </c>
      <c r="G16" s="92">
        <v>5632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45</v>
      </c>
      <c r="P16" s="90">
        <v>45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125.16</v>
      </c>
      <c r="F17" s="92">
        <v>71500</v>
      </c>
      <c r="G17" s="92">
        <v>22529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550</v>
      </c>
      <c r="P17" s="90">
        <v>180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1</v>
      </c>
      <c r="D18" s="91">
        <v>130</v>
      </c>
      <c r="E18" s="91">
        <v>125.16</v>
      </c>
      <c r="F18" s="92">
        <v>24700</v>
      </c>
      <c r="G18" s="92">
        <v>20026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190</v>
      </c>
      <c r="P18" s="90">
        <v>160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48</v>
      </c>
      <c r="C19" s="90">
        <v>2</v>
      </c>
      <c r="D19" s="91">
        <v>130</v>
      </c>
      <c r="E19" s="91">
        <v>125.16</v>
      </c>
      <c r="F19" s="92">
        <v>19500</v>
      </c>
      <c r="G19" s="92">
        <v>10485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150</v>
      </c>
      <c r="P19" s="90">
        <v>83.77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25</v>
      </c>
      <c r="B20" s="95" t="s">
        <v>49</v>
      </c>
      <c r="C20" s="90">
        <v>1</v>
      </c>
      <c r="D20" s="91">
        <v>130</v>
      </c>
      <c r="E20" s="91">
        <v>125.16</v>
      </c>
      <c r="F20" s="92">
        <v>0</v>
      </c>
      <c r="G20" s="92">
        <v>34419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</v>
      </c>
      <c r="P20" s="90">
        <v>275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51</v>
      </c>
      <c r="C21" s="90">
        <v>15</v>
      </c>
      <c r="D21" s="91">
        <v>130</v>
      </c>
      <c r="E21" s="91">
        <v>125.16</v>
      </c>
      <c r="F21" s="92">
        <v>11050</v>
      </c>
      <c r="G21" s="92">
        <v>8761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85</v>
      </c>
      <c r="P21" s="90">
        <v>70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52</v>
      </c>
      <c r="C22" s="90">
        <v>14</v>
      </c>
      <c r="D22" s="91">
        <v>130</v>
      </c>
      <c r="E22" s="91">
        <v>125.16</v>
      </c>
      <c r="F22" s="92">
        <v>390</v>
      </c>
      <c r="G22" s="92">
        <v>250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</v>
      </c>
      <c r="P22" s="90">
        <v>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50</v>
      </c>
      <c r="B23" s="95" t="s">
        <v>53</v>
      </c>
      <c r="C23" s="90">
        <v>14</v>
      </c>
      <c r="D23" s="91">
        <v>130</v>
      </c>
      <c r="E23" s="91">
        <v>125.16</v>
      </c>
      <c r="F23" s="92">
        <v>0</v>
      </c>
      <c r="G23" s="92">
        <v>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0</v>
      </c>
      <c r="P23" s="90">
        <v>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50</v>
      </c>
      <c r="B24" s="95" t="s">
        <v>54</v>
      </c>
      <c r="C24" s="90">
        <v>15</v>
      </c>
      <c r="D24" s="91">
        <v>130</v>
      </c>
      <c r="E24" s="91">
        <v>125.16</v>
      </c>
      <c r="F24" s="92">
        <v>0</v>
      </c>
      <c r="G24" s="92">
        <v>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0</v>
      </c>
      <c r="P24" s="90">
        <v>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50</v>
      </c>
      <c r="B25" s="95" t="s">
        <v>55</v>
      </c>
      <c r="C25" s="90">
        <v>2</v>
      </c>
      <c r="D25" s="91">
        <v>130</v>
      </c>
      <c r="E25" s="91">
        <v>125.16</v>
      </c>
      <c r="F25" s="92">
        <v>5200</v>
      </c>
      <c r="G25" s="92">
        <v>3755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40</v>
      </c>
      <c r="P25" s="90">
        <v>30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50</v>
      </c>
      <c r="B26" s="95" t="s">
        <v>56</v>
      </c>
      <c r="C26" s="90">
        <v>1</v>
      </c>
      <c r="D26" s="91">
        <v>130</v>
      </c>
      <c r="E26" s="91">
        <v>125.16</v>
      </c>
      <c r="F26" s="92">
        <v>35100</v>
      </c>
      <c r="G26" s="92">
        <v>28799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270</v>
      </c>
      <c r="P26" s="90">
        <v>230.1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25</v>
      </c>
      <c r="B27" s="95" t="s">
        <v>57</v>
      </c>
      <c r="C27" s="90">
        <v>1</v>
      </c>
      <c r="D27" s="91">
        <v>130</v>
      </c>
      <c r="E27" s="91">
        <v>125.16</v>
      </c>
      <c r="F27" s="92">
        <v>7800</v>
      </c>
      <c r="G27" s="92">
        <v>6258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60</v>
      </c>
      <c r="P27" s="90">
        <v>50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25</v>
      </c>
      <c r="B28" s="95" t="s">
        <v>58</v>
      </c>
      <c r="C28" s="90">
        <v>1</v>
      </c>
      <c r="D28" s="91">
        <v>130</v>
      </c>
      <c r="E28" s="91">
        <v>125.16</v>
      </c>
      <c r="F28" s="92">
        <v>7800</v>
      </c>
      <c r="G28" s="92">
        <v>6258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60</v>
      </c>
      <c r="P28" s="90">
        <v>50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59</v>
      </c>
      <c r="B29" s="95" t="s">
        <v>60</v>
      </c>
      <c r="C29" s="90">
        <v>1</v>
      </c>
      <c r="D29" s="91">
        <v>130</v>
      </c>
      <c r="E29" s="91">
        <v>125.16</v>
      </c>
      <c r="F29" s="92">
        <v>100000</v>
      </c>
      <c r="G29" s="92">
        <v>88000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 t="str">
        <f>H29</f>
        <v>0</v>
      </c>
      <c r="O29" s="90">
        <v>769.230769</v>
      </c>
      <c r="P29" s="90">
        <v>703.1000320000001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 t="str">
        <f>Q29</f>
        <v>0</v>
      </c>
      <c r="X29" s="93">
        <v>0.2</v>
      </c>
      <c r="Y29" s="93">
        <v>0.8</v>
      </c>
    </row>
    <row r="30" spans="1:26" customHeight="1" ht="24" s="12" customFormat="1">
      <c r="A30" s="70"/>
      <c r="B30" s="19"/>
      <c r="C30" s="20"/>
      <c r="D30" s="21"/>
      <c r="E30" s="21"/>
      <c r="F30" s="4"/>
      <c r="G30" s="4"/>
      <c r="H30" s="4" t="str">
        <f>SUM(H3:H29)</f>
        <v>0</v>
      </c>
      <c r="I30" s="4" t="str">
        <f>SUM(I3:I29)</f>
        <v>0</v>
      </c>
      <c r="J30" s="4" t="str">
        <f>H30-I30</f>
        <v>0</v>
      </c>
      <c r="K30" s="22" t="str">
        <f>J30/H30</f>
        <v>0</v>
      </c>
      <c r="L30" s="4" t="str">
        <f>SUM(L3:L29)</f>
        <v>0</v>
      </c>
      <c r="M30" s="4" t="str">
        <f>SUM(M3:M29)</f>
        <v>0</v>
      </c>
      <c r="N30" s="4" t="str">
        <f>SUM(N3:N29)</f>
        <v>0</v>
      </c>
      <c r="O30" s="5"/>
      <c r="P30" s="5"/>
      <c r="Q30" s="5" t="str">
        <f>SUM(Q3:Q29)</f>
        <v>0</v>
      </c>
      <c r="R30" s="5" t="str">
        <f>SUM(R3:R29)</f>
        <v>0</v>
      </c>
      <c r="S30" s="5" t="str">
        <f>Q30-R30</f>
        <v>0</v>
      </c>
      <c r="T30" s="22" t="str">
        <f>S30/Q30</f>
        <v>0</v>
      </c>
      <c r="U30" s="5" t="str">
        <f>SUM(U3:U29)</f>
        <v>0</v>
      </c>
      <c r="V30" s="5" t="str">
        <f>SUM(V3:V29)</f>
        <v>0</v>
      </c>
      <c r="W30" s="73" t="str">
        <f>SUM(W3:W29)</f>
        <v>0</v>
      </c>
      <c r="X30" s="23"/>
      <c r="Y30" s="23"/>
    </row>
    <row r="31" spans="1:26" customHeight="1" ht="24" s="32" customFormat="1">
      <c r="A31" s="24"/>
      <c r="B31" s="25" t="s">
        <v>61</v>
      </c>
      <c r="C31" s="26">
        <v>0.04712</v>
      </c>
      <c r="D31" s="27"/>
      <c r="E31" s="27"/>
      <c r="F31" s="28"/>
      <c r="G31" s="28"/>
      <c r="H31" s="28" t="str">
        <f>C31*(H30-N30)</f>
        <v>0</v>
      </c>
      <c r="I31" s="28"/>
      <c r="J31" s="28"/>
      <c r="K31" s="29"/>
      <c r="L31" s="28"/>
      <c r="M31" s="28"/>
      <c r="N31" s="28"/>
      <c r="O31" s="30"/>
      <c r="P31" s="30"/>
      <c r="Q31" s="30" t="str">
        <f>C31*(Q30-W30)</f>
        <v>0</v>
      </c>
      <c r="R31" s="30"/>
      <c r="S31" s="30"/>
      <c r="T31" s="29"/>
      <c r="U31" s="30"/>
      <c r="V31" s="30"/>
      <c r="W31" s="74"/>
      <c r="X31" s="31"/>
      <c r="Y31" s="31"/>
    </row>
    <row r="32" spans="1:26" customHeight="1" ht="24">
      <c r="A32" s="33" t="s">
        <v>62</v>
      </c>
      <c r="B32" s="33" t="s">
        <v>63</v>
      </c>
      <c r="C32" s="15">
        <v>0.1</v>
      </c>
      <c r="D32" s="13"/>
      <c r="E32" s="13"/>
      <c r="F32" s="14"/>
      <c r="G32" s="14"/>
      <c r="H32" s="14" t="str">
        <f>C32*H30</f>
        <v>0</v>
      </c>
      <c r="I32" s="14"/>
      <c r="J32" s="14"/>
      <c r="K32" s="15"/>
      <c r="L32" s="14"/>
      <c r="M32" s="4" t="str">
        <f>H32</f>
        <v>0</v>
      </c>
      <c r="N32" s="4"/>
      <c r="O32" s="16"/>
      <c r="P32" s="16"/>
      <c r="Q32" s="16" t="str">
        <f>C32*Q30</f>
        <v>0</v>
      </c>
      <c r="R32" s="16"/>
      <c r="S32" s="16"/>
      <c r="T32" s="15"/>
      <c r="U32" s="16"/>
      <c r="V32" s="16" t="str">
        <f>Q32</f>
        <v>0</v>
      </c>
      <c r="W32" s="72"/>
      <c r="X32" s="17"/>
      <c r="Y32" s="17"/>
    </row>
    <row r="33" spans="1:26" customHeight="1" ht="24" s="12" customFormat="1">
      <c r="A33" s="34"/>
      <c r="B33" s="34" t="s">
        <v>64</v>
      </c>
      <c r="C33" s="35"/>
      <c r="D33" s="36"/>
      <c r="E33" s="36"/>
      <c r="F33" s="37"/>
      <c r="G33" s="37"/>
      <c r="H33" s="37" t="str">
        <f>SUM(H30:H32)</f>
        <v>0</v>
      </c>
      <c r="I33" s="37"/>
      <c r="J33" s="37"/>
      <c r="K33" s="38"/>
      <c r="L33" s="39" t="str">
        <f>L30</f>
        <v>0</v>
      </c>
      <c r="M33" s="39" t="str">
        <f>SUM(M30:M32)</f>
        <v>0</v>
      </c>
      <c r="N33" s="39"/>
      <c r="O33" s="40"/>
      <c r="P33" s="40"/>
      <c r="Q33" s="40" t="str">
        <f>SUM(Q30:Q32)</f>
        <v>0</v>
      </c>
      <c r="R33" s="40"/>
      <c r="S33" s="40"/>
      <c r="T33" s="38"/>
      <c r="U33" s="41" t="str">
        <f>U30</f>
        <v>0</v>
      </c>
      <c r="V33" s="41" t="str">
        <f>SUM(V30:V32)</f>
        <v>0</v>
      </c>
      <c r="W33" s="73"/>
      <c r="X33" s="42"/>
      <c r="Y33" s="42"/>
    </row>
    <row r="34" spans="1:26" customHeight="1" ht="24" s="54" customFormat="1">
      <c r="A34" s="43"/>
      <c r="B34" s="44" t="s">
        <v>65</v>
      </c>
      <c r="C34" s="45">
        <v>0</v>
      </c>
      <c r="D34" s="46"/>
      <c r="E34" s="46"/>
      <c r="F34" s="47"/>
      <c r="G34" s="47"/>
      <c r="H34" s="2" t="str">
        <f>C34*H33</f>
        <v>0</v>
      </c>
      <c r="I34" s="48"/>
      <c r="J34" s="48"/>
      <c r="K34" s="49"/>
      <c r="L34" s="78" t="str">
        <f>H34*X34</f>
        <v>0</v>
      </c>
      <c r="M34" s="78" t="str">
        <f>H34*Y34</f>
        <v>0</v>
      </c>
      <c r="N34" s="2"/>
      <c r="O34" s="50"/>
      <c r="P34" s="50"/>
      <c r="Q34" s="51" t="str">
        <f>C34*Q33</f>
        <v>0</v>
      </c>
      <c r="R34" s="52"/>
      <c r="S34" s="52"/>
      <c r="T34" s="53"/>
      <c r="U34" s="3" t="str">
        <f>Q34*X34</f>
        <v>0</v>
      </c>
      <c r="V34" s="3" t="str">
        <f>Q34*Y34</f>
        <v>0</v>
      </c>
      <c r="W34" s="75"/>
      <c r="X34" s="77">
        <v>0.2</v>
      </c>
      <c r="Y34" s="77">
        <v>0.8</v>
      </c>
    </row>
    <row r="35" spans="1:26" customHeight="1" ht="24" s="32" customFormat="1">
      <c r="A35" s="55"/>
      <c r="B35" s="1" t="s">
        <v>66</v>
      </c>
      <c r="C35" s="56">
        <v>153580</v>
      </c>
      <c r="D35" s="57" t="s">
        <v>67</v>
      </c>
      <c r="E35" s="57">
        <v>100</v>
      </c>
      <c r="F35" s="48"/>
      <c r="G35" s="48"/>
      <c r="H35" s="58" t="str">
        <f>C35</f>
        <v>0</v>
      </c>
      <c r="I35" s="47"/>
      <c r="J35" s="47"/>
      <c r="K35" s="45"/>
      <c r="L35" s="78" t="str">
        <f>H35*X34</f>
        <v>0</v>
      </c>
      <c r="M35" s="78" t="str">
        <f>H35*Y34</f>
        <v>0</v>
      </c>
      <c r="N35" s="2"/>
      <c r="O35" s="59"/>
      <c r="P35" s="59"/>
      <c r="Q35" s="79" t="str">
        <f>IF(E35&gt;0, H35/E35, 0)</f>
        <v>0</v>
      </c>
      <c r="R35" s="50"/>
      <c r="S35" s="50"/>
      <c r="T35" s="31"/>
      <c r="U35" s="3" t="str">
        <f>Q35*X34</f>
        <v>0</v>
      </c>
      <c r="V35" s="3" t="str">
        <f>Q35*Y34</f>
        <v>0</v>
      </c>
      <c r="W35" s="74"/>
      <c r="X35" s="31"/>
      <c r="Y35" s="31"/>
    </row>
    <row r="36" spans="1:26" customHeight="1" ht="24">
      <c r="A36" s="60"/>
      <c r="B3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6" s="61"/>
      <c r="D36" s="62"/>
      <c r="E36" s="62"/>
      <c r="F36" s="63"/>
      <c r="G36" s="63"/>
      <c r="H36" s="63" t="str">
        <f>SUM(H30:H32)-SUM(H34:H35)</f>
        <v>0</v>
      </c>
      <c r="I36" s="63" t="str">
        <f>I30</f>
        <v>0</v>
      </c>
      <c r="J36" s="63" t="str">
        <f>H36-I36</f>
        <v>0</v>
      </c>
      <c r="K36" s="64" t="str">
        <f>J36/H36</f>
        <v>0</v>
      </c>
      <c r="L36" s="63" t="str">
        <f>SUM(L32:L33)-SUM(L34:L35)</f>
        <v>0</v>
      </c>
      <c r="M36" s="63" t="str">
        <f>SUM(M30:M32)-SUM(M34:M35)</f>
        <v>0</v>
      </c>
      <c r="N36" s="63"/>
      <c r="O36" s="65"/>
      <c r="P36" s="65"/>
      <c r="Q36" s="65" t="str">
        <f>SUM(Q30:Q32)-SUM(Q34:Q35)</f>
        <v>0</v>
      </c>
      <c r="R36" s="65" t="str">
        <f>R30</f>
        <v>0</v>
      </c>
      <c r="S36" s="65" t="str">
        <f>Q36-R36</f>
        <v>0</v>
      </c>
      <c r="T36" s="17" t="str">
        <f>S36/Q36</f>
        <v>0</v>
      </c>
      <c r="U36" s="65" t="str">
        <f>SUM($U32:$U33)-SUM($U34:$U35)</f>
        <v>0</v>
      </c>
      <c r="V36" s="65" t="str">
        <f>SUM(V30:V32)-SUM(V34:V35)</f>
        <v>0</v>
      </c>
      <c r="W36" s="72"/>
      <c r="X36" s="17"/>
      <c r="Y3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