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<sst xmlns="http://schemas.openxmlformats.org/spreadsheetml/2006/main" uniqueCount="61">
  <si>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</si>
  <si>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</si>
  <si>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</si>
  <si>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</si>
  <si>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</si>
  <si>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</si>
  <si>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</si>
  <si>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</si>
  <si>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</si>
  <si>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</si>
  <si>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</si>
  <si>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</si>
  <si>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</si>
  <si>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</si>
  <si>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</si>
  <si>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</si>
  <si>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</si>
  <si>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</si>
  <si>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</si>
  <si>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</si>
  <si>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</si>
  <si>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</si>
  <si>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</si>
  <si>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</si>
  <si>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</si>
  <si>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ヘアメイクアーティスト：Real Weddingsオリジナル</t>
  </si>
  <si>
    <t>リハーサルメイク(120分)
3/17　10:00~11:00</t>
  </si>
  <si>
    <t>つきっきり(7時間以内)+クイックヘアチェンジ2回付</t>
  </si>
  <si>
    <t>延長1時間</t>
  </si>
  <si>
    <t>つきっきりコーディネーター</t>
  </si>
  <si>
    <t>ホテル出発→教会→フォトツアー2カ所(ワイキキ周辺）→レセプション前半
※現地お打合せ：3/17　09:00~10:00</t>
  </si>
  <si>
    <t>フォトグラファー：VISIONARI/Takako, Megumi, Cliff, Ryan, Jason</t>
  </si>
  <si>
    <t xml:space="preserve">Plan（アルバムなし）：フォトグラファーTakako or Megumi or Cliff or Ryan or Jason/メイク、ホテル内、(リムジン)、セレモニー、フォトツアー2ヶ所又は フォトツアー1ヶ所+レセプション冒頭/350cut～/DVD(データ)・インターネットスライドショー	</t>
  </si>
  <si>
    <t>VISIONARI：オプション</t>
  </si>
  <si>
    <t>サンセット＆レセプション撮影</t>
  </si>
  <si>
    <t>Le Lotus Design</t>
  </si>
  <si>
    <t>挙式撮影(ダイジェスト撮影・編集1曲分&amp;ノーカット撮影)※誓いの言葉は音声を記録します</t>
  </si>
  <si>
    <t>オプション：メイクアップ＋ホテル内撮影</t>
  </si>
  <si>
    <t>カップル用リムジン</t>
  </si>
  <si>
    <t>フォトツアー1ヶ所（ワイキキ周辺）</t>
  </si>
  <si>
    <t>7名様用リムジン</t>
  </si>
  <si>
    <t>ホテル⇔会場間（ワイキキ周辺）/往復</t>
  </si>
  <si>
    <t>Real Weddings オリジナル</t>
  </si>
  <si>
    <t>ブーケ＆ブートニア　</t>
  </si>
  <si>
    <t>ヘッドピース</t>
  </si>
  <si>
    <t>フラワーシャワー(10名様分)</t>
  </si>
  <si>
    <t>ハウツリーラナイ/サンスーシールーム</t>
  </si>
  <si>
    <t>Dinner Menu A</t>
  </si>
  <si>
    <t>Kids Menu</t>
  </si>
  <si>
    <t>10名様用(8inch/ラウンド型/ミックスベリー)</t>
  </si>
  <si>
    <t>Paper Items</t>
  </si>
  <si>
    <t>席札&amp;メニュー表(セットタイプ)　</t>
  </si>
  <si>
    <t>セットアップ料金
配達料　※ミニマムオーダー10以下の場合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</si>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</sst>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44502.1878125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105.98</v>
      </c>
      <c r="F3" s="92">
        <v>260000</v>
      </c>
      <c r="G3" s="92">
        <v>205025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1934.56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105.98</v>
      </c>
      <c r="F4" s="92">
        <v>39000</v>
      </c>
      <c r="G4" s="92">
        <v>15897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300</v>
      </c>
      <c r="P4" s="90">
        <v>150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105.98</v>
      </c>
      <c r="F5" s="92">
        <v>117000</v>
      </c>
      <c r="G5" s="92">
        <v>52990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500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105.98</v>
      </c>
      <c r="F6" s="92">
        <v>19500</v>
      </c>
      <c r="G6" s="92">
        <v>8478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</v>
      </c>
      <c r="P6" s="90">
        <v>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105.98</v>
      </c>
      <c r="F7" s="92">
        <v>71500</v>
      </c>
      <c r="G7" s="92">
        <v>19076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550</v>
      </c>
      <c r="P7" s="90">
        <v>180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105.98</v>
      </c>
      <c r="F8" s="92">
        <v>178750</v>
      </c>
      <c r="G8" s="92">
        <v>116523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1375</v>
      </c>
      <c r="P8" s="90">
        <v>1099.48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105.98</v>
      </c>
      <c r="F9" s="92">
        <v>45500</v>
      </c>
      <c r="G9" s="92">
        <v>27767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350</v>
      </c>
      <c r="P9" s="90">
        <v>262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105.98</v>
      </c>
      <c r="F10" s="92">
        <v>244400</v>
      </c>
      <c r="G10" s="92">
        <v>148372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1880</v>
      </c>
      <c r="P10" s="90">
        <v>1400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37</v>
      </c>
      <c r="C11" s="90">
        <v>1</v>
      </c>
      <c r="D11" s="91">
        <v>130</v>
      </c>
      <c r="E11" s="91">
        <v>105.98</v>
      </c>
      <c r="F11" s="92">
        <v>84500</v>
      </c>
      <c r="G11" s="92">
        <v>52990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650</v>
      </c>
      <c r="P11" s="90">
        <v>500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2</v>
      </c>
      <c r="D12" s="91">
        <v>130</v>
      </c>
      <c r="E12" s="91">
        <v>105.98</v>
      </c>
      <c r="F12" s="92">
        <v>19500</v>
      </c>
      <c r="G12" s="92">
        <v>8323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78.53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105.98</v>
      </c>
      <c r="F13" s="92">
        <v>35100</v>
      </c>
      <c r="G13" s="92">
        <v>19143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270</v>
      </c>
      <c r="P13" s="90">
        <v>180.63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42</v>
      </c>
      <c r="B14" s="95" t="s">
        <v>43</v>
      </c>
      <c r="C14" s="90">
        <v>1</v>
      </c>
      <c r="D14" s="91">
        <v>130</v>
      </c>
      <c r="E14" s="91">
        <v>105.98</v>
      </c>
      <c r="F14" s="92">
        <v>44200</v>
      </c>
      <c r="G14" s="92">
        <v>26495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340</v>
      </c>
      <c r="P14" s="90">
        <v>250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42</v>
      </c>
      <c r="B15" s="95" t="s">
        <v>44</v>
      </c>
      <c r="C15" s="90">
        <v>1</v>
      </c>
      <c r="D15" s="91">
        <v>130</v>
      </c>
      <c r="E15" s="91">
        <v>105.98</v>
      </c>
      <c r="F15" s="92">
        <v>10400</v>
      </c>
      <c r="G15" s="92">
        <v>5299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80</v>
      </c>
      <c r="P15" s="90">
        <v>50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42</v>
      </c>
      <c r="B16" s="95" t="s">
        <v>45</v>
      </c>
      <c r="C16" s="90">
        <v>1</v>
      </c>
      <c r="D16" s="91">
        <v>130</v>
      </c>
      <c r="E16" s="91">
        <v>105.98</v>
      </c>
      <c r="F16" s="92">
        <v>19500</v>
      </c>
      <c r="G16" s="92">
        <v>3179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150</v>
      </c>
      <c r="P16" s="90">
        <v>30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46</v>
      </c>
      <c r="B17" s="95" t="s">
        <v>47</v>
      </c>
      <c r="C17" s="90">
        <v>6</v>
      </c>
      <c r="D17" s="91">
        <v>130</v>
      </c>
      <c r="E17" s="91">
        <v>105.98</v>
      </c>
      <c r="F17" s="92">
        <v>14950</v>
      </c>
      <c r="G17" s="92">
        <v>10068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115</v>
      </c>
      <c r="P17" s="90">
        <v>95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46</v>
      </c>
      <c r="B18" s="95" t="s">
        <v>48</v>
      </c>
      <c r="C18" s="90">
        <v>1</v>
      </c>
      <c r="D18" s="91">
        <v>130</v>
      </c>
      <c r="E18" s="91">
        <v>105.98</v>
      </c>
      <c r="F18" s="92">
        <v>5200</v>
      </c>
      <c r="G18" s="92">
        <v>3391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40</v>
      </c>
      <c r="P18" s="90">
        <v>32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46</v>
      </c>
      <c r="B19" s="95" t="s">
        <v>49</v>
      </c>
      <c r="C19" s="90">
        <v>1</v>
      </c>
      <c r="D19" s="91">
        <v>130</v>
      </c>
      <c r="E19" s="91">
        <v>105.98</v>
      </c>
      <c r="F19" s="92">
        <v>25350</v>
      </c>
      <c r="G19" s="92">
        <v>16427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195</v>
      </c>
      <c r="P19" s="90">
        <v>155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50</v>
      </c>
      <c r="B20" s="95" t="s">
        <v>51</v>
      </c>
      <c r="C20" s="90">
        <v>7</v>
      </c>
      <c r="D20" s="91">
        <v>130</v>
      </c>
      <c r="E20" s="91">
        <v>105.98</v>
      </c>
      <c r="F20" s="92">
        <v>1950</v>
      </c>
      <c r="G20" s="92">
        <v>1442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15</v>
      </c>
      <c r="P20" s="90">
        <v>13.61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50</v>
      </c>
      <c r="B21" s="95" t="s">
        <v>52</v>
      </c>
      <c r="C21" s="90">
        <v>1</v>
      </c>
      <c r="D21" s="91">
        <v>130</v>
      </c>
      <c r="E21" s="91">
        <v>105.98</v>
      </c>
      <c r="F21" s="92">
        <v>7670</v>
      </c>
      <c r="G21" s="92">
        <v>5935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59</v>
      </c>
      <c r="P21" s="90">
        <v>56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 s="12" customFormat="1">
      <c r="A22" s="70"/>
      <c r="B22" s="19"/>
      <c r="C22" s="20"/>
      <c r="D22" s="21"/>
      <c r="E22" s="21"/>
      <c r="F22" s="4"/>
      <c r="G22" s="4"/>
      <c r="H22" s="4" t="str">
        <f>SUM(H3:H21)</f>
        <v>0</v>
      </c>
      <c r="I22" s="4" t="str">
        <f>SUM(I3:I21)</f>
        <v>0</v>
      </c>
      <c r="J22" s="4" t="str">
        <f>H22-I22</f>
        <v>0</v>
      </c>
      <c r="K22" s="22" t="str">
        <f>J22/H22</f>
        <v>0</v>
      </c>
      <c r="L22" s="4" t="str">
        <f>SUM(L3:L21)</f>
        <v>0</v>
      </c>
      <c r="M22" s="4" t="str">
        <f>SUM(M3:M21)</f>
        <v>0</v>
      </c>
      <c r="N22" s="4" t="str">
        <f>SUM(N3:N21)</f>
        <v>0</v>
      </c>
      <c r="O22" s="5"/>
      <c r="P22" s="5"/>
      <c r="Q22" s="5" t="str">
        <f>SUM(Q3:Q21)</f>
        <v>0</v>
      </c>
      <c r="R22" s="5" t="str">
        <f>SUM(R3:R21)</f>
        <v>0</v>
      </c>
      <c r="S22" s="5" t="str">
        <f>Q22-R22</f>
        <v>0</v>
      </c>
      <c r="T22" s="22" t="str">
        <f>S22/Q22</f>
        <v>0</v>
      </c>
      <c r="U22" s="5" t="str">
        <f>SUM(U3:U21)</f>
        <v>0</v>
      </c>
      <c r="V22" s="5" t="str">
        <f>SUM(V3:V21)</f>
        <v>0</v>
      </c>
      <c r="W22" s="73" t="str">
        <f>SUM(W3:W21)</f>
        <v>0</v>
      </c>
      <c r="X22" s="23"/>
      <c r="Y22" s="23"/>
    </row>
    <row r="23" spans="1:26" customHeight="1" ht="24" s="32" customFormat="1">
      <c r="A23" s="24"/>
      <c r="B23" s="25" t="s">
        <v>53</v>
      </c>
      <c r="C23" s="26">
        <v>0.04712</v>
      </c>
      <c r="D23" s="27"/>
      <c r="E23" s="27"/>
      <c r="F23" s="28"/>
      <c r="G23" s="28"/>
      <c r="H23" s="28" t="str">
        <f>C23*(H22-N22)</f>
        <v>0</v>
      </c>
      <c r="I23" s="28"/>
      <c r="J23" s="28"/>
      <c r="K23" s="29"/>
      <c r="L23" s="28"/>
      <c r="M23" s="28"/>
      <c r="N23" s="28"/>
      <c r="O23" s="30"/>
      <c r="P23" s="30"/>
      <c r="Q23" s="30" t="str">
        <f>C23*(Q22-W22)</f>
        <v>0</v>
      </c>
      <c r="R23" s="30"/>
      <c r="S23" s="30"/>
      <c r="T23" s="29"/>
      <c r="U23" s="30"/>
      <c r="V23" s="30"/>
      <c r="W23" s="74"/>
      <c r="X23" s="31"/>
      <c r="Y23" s="31"/>
    </row>
    <row r="24" spans="1:26" customHeight="1" ht="24">
      <c r="A24" s="33" t="s">
        <v>54</v>
      </c>
      <c r="B24" s="33" t="s">
        <v>55</v>
      </c>
      <c r="C24" s="15">
        <v>0.1</v>
      </c>
      <c r="D24" s="13"/>
      <c r="E24" s="13"/>
      <c r="F24" s="14"/>
      <c r="G24" s="14"/>
      <c r="H24" s="14" t="str">
        <f>C24*H22</f>
        <v>0</v>
      </c>
      <c r="I24" s="14"/>
      <c r="J24" s="14"/>
      <c r="K24" s="15"/>
      <c r="L24" s="14"/>
      <c r="M24" s="4" t="str">
        <f>H24</f>
        <v>0</v>
      </c>
      <c r="N24" s="4"/>
      <c r="O24" s="16"/>
      <c r="P24" s="16"/>
      <c r="Q24" s="16" t="str">
        <f>C24*Q22</f>
        <v>0</v>
      </c>
      <c r="R24" s="16"/>
      <c r="S24" s="16"/>
      <c r="T24" s="15"/>
      <c r="U24" s="16"/>
      <c r="V24" s="16" t="str">
        <f>Q24</f>
        <v>0</v>
      </c>
      <c r="W24" s="72"/>
      <c r="X24" s="17"/>
      <c r="Y24" s="17"/>
    </row>
    <row r="25" spans="1:26" customHeight="1" ht="24" s="12" customFormat="1">
      <c r="A25" s="34"/>
      <c r="B25" s="34" t="s">
        <v>56</v>
      </c>
      <c r="C25" s="35"/>
      <c r="D25" s="36"/>
      <c r="E25" s="36"/>
      <c r="F25" s="37"/>
      <c r="G25" s="37"/>
      <c r="H25" s="37" t="str">
        <f>SUM(H22:H24)</f>
        <v>0</v>
      </c>
      <c r="I25" s="37"/>
      <c r="J25" s="37"/>
      <c r="K25" s="38"/>
      <c r="L25" s="39" t="str">
        <f>L22</f>
        <v>0</v>
      </c>
      <c r="M25" s="39" t="str">
        <f>SUM(M22:M24)</f>
        <v>0</v>
      </c>
      <c r="N25" s="39"/>
      <c r="O25" s="40"/>
      <c r="P25" s="40"/>
      <c r="Q25" s="40" t="str">
        <f>SUM(Q22:Q24)</f>
        <v>0</v>
      </c>
      <c r="R25" s="40"/>
      <c r="S25" s="40"/>
      <c r="T25" s="38"/>
      <c r="U25" s="41" t="str">
        <f>U22</f>
        <v>0</v>
      </c>
      <c r="V25" s="41" t="str">
        <f>SUM(V22:V24)</f>
        <v>0</v>
      </c>
      <c r="W25" s="73"/>
      <c r="X25" s="42"/>
      <c r="Y25" s="42"/>
    </row>
    <row r="26" spans="1:26" customHeight="1" ht="24" s="54" customFormat="1">
      <c r="A26" s="43"/>
      <c r="B26" s="44" t="s">
        <v>57</v>
      </c>
      <c r="C26" s="45">
        <v>0</v>
      </c>
      <c r="D26" s="46"/>
      <c r="E26" s="46"/>
      <c r="F26" s="47"/>
      <c r="G26" s="47"/>
      <c r="H26" s="2" t="str">
        <f>C26*H25</f>
        <v>0</v>
      </c>
      <c r="I26" s="48"/>
      <c r="J26" s="48"/>
      <c r="K26" s="49"/>
      <c r="L26" s="78" t="str">
        <f>H26*X26</f>
        <v>0</v>
      </c>
      <c r="M26" s="78" t="str">
        <f>H26*Y26</f>
        <v>0</v>
      </c>
      <c r="N26" s="2"/>
      <c r="O26" s="50"/>
      <c r="P26" s="50"/>
      <c r="Q26" s="51" t="str">
        <f>C26*Q25</f>
        <v>0</v>
      </c>
      <c r="R26" s="52"/>
      <c r="S26" s="52"/>
      <c r="T26" s="53"/>
      <c r="U26" s="3" t="str">
        <f>Q26*X26</f>
        <v>0</v>
      </c>
      <c r="V26" s="3" t="str">
        <f>Q26*Y26</f>
        <v>0</v>
      </c>
      <c r="W26" s="75"/>
      <c r="X26" s="77">
        <v>0.2</v>
      </c>
      <c r="Y26" s="77">
        <v>0.8</v>
      </c>
    </row>
    <row r="27" spans="1:26" customHeight="1" ht="24" s="32" customFormat="1">
      <c r="A27" s="55"/>
      <c r="B27" s="1" t="s">
        <v>58</v>
      </c>
      <c r="C27" s="56">
        <v>30000</v>
      </c>
      <c r="D27" s="57" t="s">
        <v>59</v>
      </c>
      <c r="E27" s="57">
        <v>100</v>
      </c>
      <c r="F27" s="48"/>
      <c r="G27" s="48"/>
      <c r="H27" s="58" t="str">
        <f>C27</f>
        <v>0</v>
      </c>
      <c r="I27" s="47"/>
      <c r="J27" s="47"/>
      <c r="K27" s="45"/>
      <c r="L27" s="78" t="str">
        <f>H27*X26</f>
        <v>0</v>
      </c>
      <c r="M27" s="78" t="str">
        <f>H27*Y26</f>
        <v>0</v>
      </c>
      <c r="N27" s="2"/>
      <c r="O27" s="59"/>
      <c r="P27" s="59"/>
      <c r="Q27" s="79" t="str">
        <f>IF(E27&gt;0, H27/E27, 0)</f>
        <v>0</v>
      </c>
      <c r="R27" s="50"/>
      <c r="S27" s="50"/>
      <c r="T27" s="31"/>
      <c r="U27" s="3" t="str">
        <f>Q27*X26</f>
        <v>0</v>
      </c>
      <c r="V27" s="3" t="str">
        <f>Q27*Y26</f>
        <v>0</v>
      </c>
      <c r="W27" s="74"/>
      <c r="X27" s="31"/>
      <c r="Y27" s="31"/>
    </row>
    <row r="28" spans="1:26" customHeight="1" ht="24">
      <c r="A28" s="60"/>
      <c r="B2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8" s="61"/>
      <c r="D28" s="62"/>
      <c r="E28" s="62"/>
      <c r="F28" s="63"/>
      <c r="G28" s="63"/>
      <c r="H28" s="63" t="str">
        <f>SUM(H22:H24)-SUM(H26:H27)</f>
        <v>0</v>
      </c>
      <c r="I28" s="63" t="str">
        <f>I22</f>
        <v>0</v>
      </c>
      <c r="J28" s="63" t="str">
        <f>H28-I28</f>
        <v>0</v>
      </c>
      <c r="K28" s="64" t="str">
        <f>J28/H28</f>
        <v>0</v>
      </c>
      <c r="L28" s="63" t="str">
        <f>SUM(L24:L25)-SUM(L26:L27)</f>
        <v>0</v>
      </c>
      <c r="M28" s="63" t="str">
        <f>SUM(M22:M24)-SUM(M26:M27)</f>
        <v>0</v>
      </c>
      <c r="N28" s="63"/>
      <c r="O28" s="65"/>
      <c r="P28" s="65"/>
      <c r="Q28" s="65" t="str">
        <f>SUM(Q22:Q24)-SUM(Q26:Q27)</f>
        <v>0</v>
      </c>
      <c r="R28" s="65" t="str">
        <f>R22</f>
        <v>0</v>
      </c>
      <c r="S28" s="65" t="str">
        <f>Q28-R28</f>
        <v>0</v>
      </c>
      <c r="T28" s="17" t="str">
        <f>S28/Q28</f>
        <v>0</v>
      </c>
      <c r="U28" s="65" t="str">
        <f>SUM($U24:$U25)-SUM($U26:$U27)</f>
        <v>0</v>
      </c>
      <c r="V28" s="65" t="str">
        <f>SUM(V22:V24)-SUM(V26:V27)</f>
        <v>0</v>
      </c>
      <c r="W28" s="72"/>
      <c r="X28" s="17"/>
      <c r="Y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