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<sst xmlns="http://schemas.openxmlformats.org/spreadsheetml/2006/main" uniqueCount="58">
  <si>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</si>
  <si>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</si>
  <si>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</si>
  <si>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</si>
  <si>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</si>
  <si>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</si>
  <si>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</si>
  <si>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</si>
  <si>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</si>
  <si>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</si>
  <si>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</si>
  <si>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</si>
  <si>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</si>
  <si>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</si>
  <si>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</si>
  <si>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</si>
  <si>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</si>
  <si>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</si>
  <si>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</si>
  <si>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</si>
  <si>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</si>
  <si>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</si>
  <si>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</si>
  <si>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</si>
  <si>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</si>
  <si>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ケーキカット用ケーキ（6inch)</t>
  </si>
  <si>
    <t>新郎新婦様用ノンアルコールシャンパン</t>
  </si>
  <si>
    <t>ご列席者様用ノンアルコールシャンパン</t>
  </si>
  <si>
    <t>ヘアメイクアーティスト：Miho Seguchi</t>
  </si>
  <si>
    <t>ヘアメイク＆着付け(120分)</t>
  </si>
  <si>
    <t>ホテル内撮影同行(30分)</t>
  </si>
  <si>
    <t>挙式同行</t>
  </si>
  <si>
    <t>フォトツアー同行(45分)</t>
  </si>
  <si>
    <t>ヘアチェンジ・クイックチェンジ(15分)</t>
  </si>
  <si>
    <t>ヘアチェンジ・へアチェンジ(30分)</t>
  </si>
  <si>
    <t>新郎ヘアセット(15分）</t>
  </si>
  <si>
    <t>フォトグラファー：VISIONARI/Takako,Megumi,Cliff,Ryan,Jason,Yumiko</t>
  </si>
  <si>
    <t xml:space="preserve">Plan（アルバムなし）：フォトグラファーJason/メイク、ホテル内、(リムジン)、セレモニー、フォトツアー2ヶ所又は フォトツアー1ヶ所+レセプション冒頭/350cut～/データ・インターネットスライドショー	</t>
  </si>
  <si>
    <t>Tree House Production</t>
  </si>
  <si>
    <t>A Short Film（到着→挙式→ガーデン→出発）/曲選択可/オンライン納品</t>
  </si>
  <si>
    <t>つきっきりコーディネーター</t>
  </si>
  <si>
    <t>ホテル出発→挙式→フォトツアー2カ所(ワイキキ周辺）</t>
  </si>
  <si>
    <t>カップル用リムジン</t>
  </si>
  <si>
    <t>フォトツアー1ヶ所（ワイキキ周辺）</t>
  </si>
  <si>
    <t>Real Weddings オリジナル</t>
  </si>
  <si>
    <t>ブーケ＆ブートニア　☆プレゼント☆</t>
  </si>
  <si>
    <t>ヘッドピース　※ブーケとお揃い</t>
  </si>
  <si>
    <t>チューベローズシングルレイ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</si>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</sst>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8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43545.25615740741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227500</v>
      </c>
      <c r="G3" s="92">
        <v>187092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1750</v>
      </c>
      <c r="P3" s="90">
        <v>1559.1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23</v>
      </c>
      <c r="B4" s="95" t="s">
        <v>25</v>
      </c>
      <c r="C4" s="90">
        <v>1</v>
      </c>
      <c r="D4" s="91">
        <v>130</v>
      </c>
      <c r="E4" s="91">
        <v>120</v>
      </c>
      <c r="F4" s="92">
        <v>26000</v>
      </c>
      <c r="G4" s="92">
        <v>19080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200</v>
      </c>
      <c r="P4" s="90">
        <v>159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23</v>
      </c>
      <c r="B5" s="95" t="s">
        <v>26</v>
      </c>
      <c r="C5" s="90">
        <v>1</v>
      </c>
      <c r="D5" s="91">
        <v>130</v>
      </c>
      <c r="E5" s="91">
        <v>120</v>
      </c>
      <c r="F5" s="92">
        <v>5200</v>
      </c>
      <c r="G5" s="92">
        <v>3600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40</v>
      </c>
      <c r="P5" s="90">
        <v>30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23</v>
      </c>
      <c r="B6" s="95" t="s">
        <v>27</v>
      </c>
      <c r="C6" s="90">
        <v>2</v>
      </c>
      <c r="D6" s="91">
        <v>130</v>
      </c>
      <c r="E6" s="91">
        <v>120</v>
      </c>
      <c r="F6" s="92">
        <v>1300</v>
      </c>
      <c r="G6" s="92">
        <v>960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10</v>
      </c>
      <c r="P6" s="90">
        <v>8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28</v>
      </c>
      <c r="B7" s="95" t="s">
        <v>29</v>
      </c>
      <c r="C7" s="90">
        <v>1</v>
      </c>
      <c r="D7" s="91">
        <v>130</v>
      </c>
      <c r="E7" s="91">
        <v>120</v>
      </c>
      <c r="F7" s="92">
        <v>68900</v>
      </c>
      <c r="G7" s="92">
        <v>43979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530</v>
      </c>
      <c r="P7" s="90">
        <v>366.49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28</v>
      </c>
      <c r="B8" s="95" t="s">
        <v>30</v>
      </c>
      <c r="C8" s="90">
        <v>1</v>
      </c>
      <c r="D8" s="91">
        <v>130</v>
      </c>
      <c r="E8" s="91">
        <v>120</v>
      </c>
      <c r="F8" s="92">
        <v>16900</v>
      </c>
      <c r="G8" s="92">
        <v>10052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130</v>
      </c>
      <c r="P8" s="90">
        <v>83.77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28</v>
      </c>
      <c r="B9" s="95" t="s">
        <v>31</v>
      </c>
      <c r="C9" s="90">
        <v>1</v>
      </c>
      <c r="D9" s="91">
        <v>130</v>
      </c>
      <c r="E9" s="91">
        <v>120</v>
      </c>
      <c r="F9" s="92">
        <v>39000</v>
      </c>
      <c r="G9" s="92">
        <v>22618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300</v>
      </c>
      <c r="P9" s="90">
        <v>188.48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28</v>
      </c>
      <c r="B10" s="95" t="s">
        <v>32</v>
      </c>
      <c r="C10" s="90">
        <v>2</v>
      </c>
      <c r="D10" s="91">
        <v>130</v>
      </c>
      <c r="E10" s="91">
        <v>120</v>
      </c>
      <c r="F10" s="92">
        <v>20800</v>
      </c>
      <c r="G10" s="92">
        <v>12565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160</v>
      </c>
      <c r="P10" s="90">
        <v>104.71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28</v>
      </c>
      <c r="B11" s="95" t="s">
        <v>33</v>
      </c>
      <c r="C11" s="90">
        <v>1</v>
      </c>
      <c r="D11" s="91">
        <v>130</v>
      </c>
      <c r="E11" s="91">
        <v>120</v>
      </c>
      <c r="F11" s="92">
        <v>16900</v>
      </c>
      <c r="G11" s="92">
        <v>10681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130</v>
      </c>
      <c r="P11" s="90">
        <v>89.01000000000001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28</v>
      </c>
      <c r="B12" s="95" t="s">
        <v>34</v>
      </c>
      <c r="C12" s="90">
        <v>1</v>
      </c>
      <c r="D12" s="91">
        <v>130</v>
      </c>
      <c r="E12" s="91">
        <v>120</v>
      </c>
      <c r="F12" s="92">
        <v>19500</v>
      </c>
      <c r="G12" s="92">
        <v>12565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150</v>
      </c>
      <c r="P12" s="90">
        <v>104.71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28</v>
      </c>
      <c r="B13" s="95" t="s">
        <v>35</v>
      </c>
      <c r="C13" s="90">
        <v>1</v>
      </c>
      <c r="D13" s="91">
        <v>130</v>
      </c>
      <c r="E13" s="91">
        <v>120</v>
      </c>
      <c r="F13" s="92">
        <v>11700</v>
      </c>
      <c r="G13" s="92">
        <v>5654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90</v>
      </c>
      <c r="P13" s="90">
        <v>47.12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36</v>
      </c>
      <c r="B14" s="95" t="s">
        <v>37</v>
      </c>
      <c r="C14" s="90">
        <v>1</v>
      </c>
      <c r="D14" s="91">
        <v>130</v>
      </c>
      <c r="E14" s="91">
        <v>120</v>
      </c>
      <c r="F14" s="92">
        <v>195000</v>
      </c>
      <c r="G14" s="92">
        <v>131938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1500</v>
      </c>
      <c r="P14" s="90">
        <v>1099.48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38</v>
      </c>
      <c r="B15" s="95" t="s">
        <v>39</v>
      </c>
      <c r="C15" s="90">
        <v>1</v>
      </c>
      <c r="D15" s="91">
        <v>130</v>
      </c>
      <c r="E15" s="91">
        <v>120</v>
      </c>
      <c r="F15" s="92">
        <v>123500</v>
      </c>
      <c r="G15" s="92">
        <v>84817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950</v>
      </c>
      <c r="P15" s="90">
        <v>706.8099999999999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40</v>
      </c>
      <c r="B16" s="95" t="s">
        <v>41</v>
      </c>
      <c r="C16" s="90">
        <v>1</v>
      </c>
      <c r="D16" s="91">
        <v>130</v>
      </c>
      <c r="E16" s="91">
        <v>120</v>
      </c>
      <c r="F16" s="92">
        <v>58500</v>
      </c>
      <c r="G16" s="92">
        <v>33600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450</v>
      </c>
      <c r="P16" s="90">
        <v>280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42</v>
      </c>
      <c r="B17" s="95" t="s">
        <v>43</v>
      </c>
      <c r="C17" s="90">
        <v>2</v>
      </c>
      <c r="D17" s="91">
        <v>130</v>
      </c>
      <c r="E17" s="91">
        <v>120</v>
      </c>
      <c r="F17" s="92">
        <v>19500</v>
      </c>
      <c r="G17" s="92">
        <v>10052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150</v>
      </c>
      <c r="P17" s="90">
        <v>83.77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44</v>
      </c>
      <c r="B18" s="95" t="s">
        <v>45</v>
      </c>
      <c r="C18" s="90">
        <v>1</v>
      </c>
      <c r="D18" s="91">
        <v>130</v>
      </c>
      <c r="E18" s="91">
        <v>120</v>
      </c>
      <c r="F18" s="92">
        <v>0</v>
      </c>
      <c r="G18" s="92">
        <v>39000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0</v>
      </c>
      <c r="P18" s="90">
        <v>325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44</v>
      </c>
      <c r="B19" s="95" t="s">
        <v>46</v>
      </c>
      <c r="C19" s="90">
        <v>1</v>
      </c>
      <c r="D19" s="91">
        <v>130</v>
      </c>
      <c r="E19" s="91">
        <v>120</v>
      </c>
      <c r="F19" s="92">
        <v>11180</v>
      </c>
      <c r="G19" s="92">
        <v>7200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86</v>
      </c>
      <c r="P19" s="90">
        <v>60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44</v>
      </c>
      <c r="B20" s="95" t="s">
        <v>47</v>
      </c>
      <c r="C20" s="90">
        <v>2</v>
      </c>
      <c r="D20" s="91">
        <v>130</v>
      </c>
      <c r="E20" s="91">
        <v>120</v>
      </c>
      <c r="F20" s="92">
        <v>2600</v>
      </c>
      <c r="G20" s="92">
        <v>1800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20</v>
      </c>
      <c r="P20" s="90">
        <v>15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48</v>
      </c>
      <c r="B21" s="95" t="s">
        <v>49</v>
      </c>
      <c r="C21" s="90">
        <v>1</v>
      </c>
      <c r="D21" s="91">
        <v>130</v>
      </c>
      <c r="E21" s="91">
        <v>120</v>
      </c>
      <c r="F21" s="92">
        <v>100000</v>
      </c>
      <c r="G21" s="92">
        <v>86400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 t="str">
        <f>H21</f>
        <v>0</v>
      </c>
      <c r="O21" s="90">
        <v>769.230769</v>
      </c>
      <c r="P21" s="90">
        <v>720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 t="str">
        <f>Q21</f>
        <v>0</v>
      </c>
      <c r="X21" s="93">
        <v>0.2</v>
      </c>
      <c r="Y21" s="93">
        <v>0.8</v>
      </c>
    </row>
    <row r="22" spans="1:26" customHeight="1" ht="24" s="12" customFormat="1">
      <c r="A22" s="70"/>
      <c r="B22" s="19"/>
      <c r="C22" s="20"/>
      <c r="D22" s="21"/>
      <c r="E22" s="21"/>
      <c r="F22" s="4"/>
      <c r="G22" s="4"/>
      <c r="H22" s="4" t="str">
        <f>SUM(H3:H21)</f>
        <v>0</v>
      </c>
      <c r="I22" s="4" t="str">
        <f>SUM(I3:I21)</f>
        <v>0</v>
      </c>
      <c r="J22" s="4" t="str">
        <f>H22-I22</f>
        <v>0</v>
      </c>
      <c r="K22" s="22" t="str">
        <f>J22/H22</f>
        <v>0</v>
      </c>
      <c r="L22" s="4" t="str">
        <f>SUM(L3:L21)</f>
        <v>0</v>
      </c>
      <c r="M22" s="4" t="str">
        <f>SUM(M3:M21)</f>
        <v>0</v>
      </c>
      <c r="N22" s="4" t="str">
        <f>SUM(N3:N21)</f>
        <v>0</v>
      </c>
      <c r="O22" s="5"/>
      <c r="P22" s="5"/>
      <c r="Q22" s="5" t="str">
        <f>SUM(Q3:Q21)</f>
        <v>0</v>
      </c>
      <c r="R22" s="5" t="str">
        <f>SUM(R3:R21)</f>
        <v>0</v>
      </c>
      <c r="S22" s="5" t="str">
        <f>Q22-R22</f>
        <v>0</v>
      </c>
      <c r="T22" s="22" t="str">
        <f>S22/Q22</f>
        <v>0</v>
      </c>
      <c r="U22" s="5" t="str">
        <f>SUM(U3:U21)</f>
        <v>0</v>
      </c>
      <c r="V22" s="5" t="str">
        <f>SUM(V3:V21)</f>
        <v>0</v>
      </c>
      <c r="W22" s="73" t="str">
        <f>SUM(W3:W21)</f>
        <v>0</v>
      </c>
      <c r="X22" s="23"/>
      <c r="Y22" s="23"/>
    </row>
    <row r="23" spans="1:26" customHeight="1" ht="24" s="32" customFormat="1">
      <c r="A23" s="24"/>
      <c r="B23" s="25" t="s">
        <v>50</v>
      </c>
      <c r="C23" s="26">
        <v>0.04712</v>
      </c>
      <c r="D23" s="27"/>
      <c r="E23" s="27"/>
      <c r="F23" s="28"/>
      <c r="G23" s="28"/>
      <c r="H23" s="28" t="str">
        <f>C23*(H22-N22)</f>
        <v>0</v>
      </c>
      <c r="I23" s="28"/>
      <c r="J23" s="28"/>
      <c r="K23" s="29"/>
      <c r="L23" s="28"/>
      <c r="M23" s="28"/>
      <c r="N23" s="28"/>
      <c r="O23" s="30"/>
      <c r="P23" s="30"/>
      <c r="Q23" s="30" t="str">
        <f>C23*(Q22-W22)</f>
        <v>0</v>
      </c>
      <c r="R23" s="30"/>
      <c r="S23" s="30"/>
      <c r="T23" s="29"/>
      <c r="U23" s="30"/>
      <c r="V23" s="30"/>
      <c r="W23" s="74"/>
      <c r="X23" s="31"/>
      <c r="Y23" s="31"/>
    </row>
    <row r="24" spans="1:26" customHeight="1" ht="24">
      <c r="A24" s="33" t="s">
        <v>51</v>
      </c>
      <c r="B24" s="33" t="s">
        <v>52</v>
      </c>
      <c r="C24" s="15">
        <v>0.1</v>
      </c>
      <c r="D24" s="13"/>
      <c r="E24" s="13"/>
      <c r="F24" s="14"/>
      <c r="G24" s="14"/>
      <c r="H24" s="14" t="str">
        <f>C24*H22</f>
        <v>0</v>
      </c>
      <c r="I24" s="14"/>
      <c r="J24" s="14"/>
      <c r="K24" s="15"/>
      <c r="L24" s="14"/>
      <c r="M24" s="4" t="str">
        <f>H24</f>
        <v>0</v>
      </c>
      <c r="N24" s="4"/>
      <c r="O24" s="16"/>
      <c r="P24" s="16"/>
      <c r="Q24" s="16" t="str">
        <f>C24*Q22</f>
        <v>0</v>
      </c>
      <c r="R24" s="16"/>
      <c r="S24" s="16"/>
      <c r="T24" s="15"/>
      <c r="U24" s="16"/>
      <c r="V24" s="16" t="str">
        <f>Q24</f>
        <v>0</v>
      </c>
      <c r="W24" s="72"/>
      <c r="X24" s="17"/>
      <c r="Y24" s="17"/>
    </row>
    <row r="25" spans="1:26" customHeight="1" ht="24" s="12" customFormat="1">
      <c r="A25" s="34"/>
      <c r="B25" s="34" t="s">
        <v>53</v>
      </c>
      <c r="C25" s="35"/>
      <c r="D25" s="36"/>
      <c r="E25" s="36"/>
      <c r="F25" s="37"/>
      <c r="G25" s="37"/>
      <c r="H25" s="37" t="str">
        <f>SUM(H22:H24)</f>
        <v>0</v>
      </c>
      <c r="I25" s="37"/>
      <c r="J25" s="37"/>
      <c r="K25" s="38"/>
      <c r="L25" s="39" t="str">
        <f>L22</f>
        <v>0</v>
      </c>
      <c r="M25" s="39" t="str">
        <f>SUM(M22:M24)</f>
        <v>0</v>
      </c>
      <c r="N25" s="39"/>
      <c r="O25" s="40"/>
      <c r="P25" s="40"/>
      <c r="Q25" s="40" t="str">
        <f>SUM(Q22:Q24)</f>
        <v>0</v>
      </c>
      <c r="R25" s="40"/>
      <c r="S25" s="40"/>
      <c r="T25" s="38"/>
      <c r="U25" s="41" t="str">
        <f>U22</f>
        <v>0</v>
      </c>
      <c r="V25" s="41" t="str">
        <f>SUM(V22:V24)</f>
        <v>0</v>
      </c>
      <c r="W25" s="73"/>
      <c r="X25" s="42"/>
      <c r="Y25" s="42"/>
    </row>
    <row r="26" spans="1:26" customHeight="1" ht="24" s="54" customFormat="1">
      <c r="A26" s="43"/>
      <c r="B26" s="44" t="s">
        <v>54</v>
      </c>
      <c r="C26" s="45">
        <v>0.05</v>
      </c>
      <c r="D26" s="46"/>
      <c r="E26" s="46"/>
      <c r="F26" s="47"/>
      <c r="G26" s="47"/>
      <c r="H26" s="2" t="str">
        <f>C26*H25</f>
        <v>0</v>
      </c>
      <c r="I26" s="48"/>
      <c r="J26" s="48"/>
      <c r="K26" s="49"/>
      <c r="L26" s="78" t="str">
        <f>H26*X26</f>
        <v>0</v>
      </c>
      <c r="M26" s="78" t="str">
        <f>H26*Y26</f>
        <v>0</v>
      </c>
      <c r="N26" s="2"/>
      <c r="O26" s="50"/>
      <c r="P26" s="50"/>
      <c r="Q26" s="51" t="str">
        <f>C26*Q25</f>
        <v>0</v>
      </c>
      <c r="R26" s="52"/>
      <c r="S26" s="52"/>
      <c r="T26" s="53"/>
      <c r="U26" s="3" t="str">
        <f>Q26*X26</f>
        <v>0</v>
      </c>
      <c r="V26" s="3" t="str">
        <f>Q26*Y26</f>
        <v>0</v>
      </c>
      <c r="W26" s="75"/>
      <c r="X26" s="77">
        <v>0.2</v>
      </c>
      <c r="Y26" s="77">
        <v>0.8</v>
      </c>
    </row>
    <row r="27" spans="1:26" customHeight="1" ht="24" s="32" customFormat="1">
      <c r="A27" s="55"/>
      <c r="B27" s="1" t="s">
        <v>55</v>
      </c>
      <c r="C27" s="56">
        <v>0</v>
      </c>
      <c r="D27" s="57" t="s">
        <v>56</v>
      </c>
      <c r="E27" s="57">
        <v>100</v>
      </c>
      <c r="F27" s="48"/>
      <c r="G27" s="48"/>
      <c r="H27" s="58" t="str">
        <f>C27</f>
        <v>0</v>
      </c>
      <c r="I27" s="47"/>
      <c r="J27" s="47"/>
      <c r="K27" s="45"/>
      <c r="L27" s="78" t="str">
        <f>H27*X26</f>
        <v>0</v>
      </c>
      <c r="M27" s="78" t="str">
        <f>H27*Y26</f>
        <v>0</v>
      </c>
      <c r="N27" s="2"/>
      <c r="O27" s="59"/>
      <c r="P27" s="59"/>
      <c r="Q27" s="79" t="str">
        <f>IF(E27&gt;0, H27/E27, 0)</f>
        <v>0</v>
      </c>
      <c r="R27" s="50"/>
      <c r="S27" s="50"/>
      <c r="T27" s="31"/>
      <c r="U27" s="3" t="str">
        <f>Q27*X26</f>
        <v>0</v>
      </c>
      <c r="V27" s="3" t="str">
        <f>Q27*Y26</f>
        <v>0</v>
      </c>
      <c r="W27" s="74"/>
      <c r="X27" s="31"/>
      <c r="Y27" s="31"/>
    </row>
    <row r="28" spans="1:26" customHeight="1" ht="24">
      <c r="A28" s="60"/>
      <c r="B28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8" s="61"/>
      <c r="D28" s="62"/>
      <c r="E28" s="62"/>
      <c r="F28" s="63"/>
      <c r="G28" s="63"/>
      <c r="H28" s="63" t="str">
        <f>SUM(H22:H24)-SUM(H26:H27)</f>
        <v>0</v>
      </c>
      <c r="I28" s="63" t="str">
        <f>I22</f>
        <v>0</v>
      </c>
      <c r="J28" s="63" t="str">
        <f>H28-I28</f>
        <v>0</v>
      </c>
      <c r="K28" s="64" t="str">
        <f>J28/H28</f>
        <v>0</v>
      </c>
      <c r="L28" s="63" t="str">
        <f>SUM(L24:L25)-SUM(L26:L27)</f>
        <v>0</v>
      </c>
      <c r="M28" s="63" t="str">
        <f>SUM(M22:M24)-SUM(M26:M27)</f>
        <v>0</v>
      </c>
      <c r="N28" s="63"/>
      <c r="O28" s="65"/>
      <c r="P28" s="65"/>
      <c r="Q28" s="65" t="str">
        <f>SUM(Q22:Q24)-SUM(Q26:Q27)</f>
        <v>0</v>
      </c>
      <c r="R28" s="65" t="str">
        <f>R22</f>
        <v>0</v>
      </c>
      <c r="S28" s="65" t="str">
        <f>Q28-R28</f>
        <v>0</v>
      </c>
      <c r="T28" s="17" t="str">
        <f>S28/Q28</f>
        <v>0</v>
      </c>
      <c r="U28" s="65" t="str">
        <f>SUM($U24:$U25)-SUM($U26:$U27)</f>
        <v>0</v>
      </c>
      <c r="V28" s="65" t="str">
        <f>SUM(V22:V24)-SUM(V26:V27)</f>
        <v>0</v>
      </c>
      <c r="W28" s="72"/>
      <c r="X28" s="17"/>
      <c r="Y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