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<sst xmlns="http://schemas.openxmlformats.org/spreadsheetml/2006/main" uniqueCount="49">
  <si>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</si>
  <si>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</si>
  <si>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</si>
  <si>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</si>
  <si>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</si>
  <si>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</si>
  <si>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</si>
  <si>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</si>
  <si>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</si>
  <si>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</si>
  <si>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</si>
  <si>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</si>
  <si>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</si>
  <si>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</si>
  <si>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</si>
  <si>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</si>
  <si>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</si>
  <si>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</si>
  <si>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</si>
  <si>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</si>
  <si>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</si>
  <si>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</si>
  <si>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</si>
  <si>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ザ・フェアモントオーキッド・ウエディング</t>
  </si>
  <si>
    <t>タートルポイント会場使用料(月～金曜日・午前中挙式)/会場チェア20脚/牧師先生/弾き語りシンガー/ヘアメイク＆着付け(120分)/写真撮影(挙式のみ)/日本人コーディネーター　
※ガゼボ前での挙式</t>
  </si>
  <si>
    <t>ハワイ島：ザ・フェアモントオーキッド・ウエディング</t>
  </si>
  <si>
    <t xml:space="preserve">バージンロード（カーペット）
※セッティング料込
</t>
  </si>
  <si>
    <t>Real Weddings オリジナル(ハワイ島)</t>
  </si>
  <si>
    <t>ゲスト様用レイ(デザインお任せ)　
チェアに装飾（大人7名様・お子様1名様）</t>
  </si>
  <si>
    <t>フラワーシャワー(10名様分)　</t>
  </si>
  <si>
    <t>ヘアメイクアーティスト：ハワイ島</t>
  </si>
  <si>
    <t>ゲストヘアセット
Ms.Aya Zemba　8:50〜9:20　　
Ms.Yoko Kawano　9:30〜10:00</t>
  </si>
  <si>
    <t>ハワイ島：ブラウンズ</t>
  </si>
  <si>
    <t>会場使用料</t>
  </si>
  <si>
    <t>セッティング料</t>
  </si>
  <si>
    <t>Plated Lunch Menu #1
そばアレルギー：Mr.Yoshihiro Kawano</t>
  </si>
  <si>
    <t>Keiki Menu</t>
  </si>
  <si>
    <t>オリジナルケーキ
1段ケーキ/ストロベリートッピング</t>
  </si>
  <si>
    <t>Real Weddings オリジナル (ハワイ島)</t>
  </si>
  <si>
    <t>フラワーアレンジメント　</t>
  </si>
  <si>
    <t>キャンドル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</si>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</sst>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1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43221.34423611111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110</v>
      </c>
      <c r="F3" s="92">
        <v>442000</v>
      </c>
      <c r="G3" s="92">
        <v>286394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3400</v>
      </c>
      <c r="P3" s="90">
        <v>2603.58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</v>
      </c>
      <c r="Y3" s="93">
        <v>1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110</v>
      </c>
      <c r="F4" s="92">
        <v>13000</v>
      </c>
      <c r="G4" s="92">
        <v>8800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100</v>
      </c>
      <c r="P4" s="90">
        <v>80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</v>
      </c>
      <c r="Y4" s="93">
        <v>1</v>
      </c>
    </row>
    <row r="5" spans="1:26" customHeight="1" ht="24">
      <c r="A5" s="95" t="s">
        <v>27</v>
      </c>
      <c r="B5" s="95" t="s">
        <v>28</v>
      </c>
      <c r="C5" s="90">
        <v>8</v>
      </c>
      <c r="D5" s="91">
        <v>130</v>
      </c>
      <c r="E5" s="91">
        <v>110</v>
      </c>
      <c r="F5" s="92">
        <v>3900</v>
      </c>
      <c r="G5" s="92">
        <v>1375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30</v>
      </c>
      <c r="P5" s="90">
        <v>12.5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</v>
      </c>
      <c r="Y5" s="93">
        <v>1</v>
      </c>
    </row>
    <row r="6" spans="1:26" customHeight="1" ht="24">
      <c r="A6" s="95" t="s">
        <v>27</v>
      </c>
      <c r="B6" s="95" t="s">
        <v>29</v>
      </c>
      <c r="C6" s="90">
        <v>1</v>
      </c>
      <c r="D6" s="91">
        <v>130</v>
      </c>
      <c r="E6" s="91">
        <v>110</v>
      </c>
      <c r="F6" s="92">
        <v>23400</v>
      </c>
      <c r="G6" s="92">
        <v>10450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180</v>
      </c>
      <c r="P6" s="90">
        <v>95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</v>
      </c>
      <c r="Y6" s="93">
        <v>1</v>
      </c>
    </row>
    <row r="7" spans="1:26" customHeight="1" ht="24">
      <c r="A7" s="95" t="s">
        <v>30</v>
      </c>
      <c r="B7" s="95" t="s">
        <v>31</v>
      </c>
      <c r="C7" s="90">
        <v>2</v>
      </c>
      <c r="D7" s="91">
        <v>130</v>
      </c>
      <c r="E7" s="91">
        <v>110</v>
      </c>
      <c r="F7" s="92">
        <v>13000</v>
      </c>
      <c r="G7" s="92">
        <v>6600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100</v>
      </c>
      <c r="P7" s="90">
        <v>60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</v>
      </c>
      <c r="Y7" s="93">
        <v>1</v>
      </c>
    </row>
    <row r="8" spans="1:26" customHeight="1" ht="24">
      <c r="A8" s="95" t="s">
        <v>32</v>
      </c>
      <c r="B8" s="95" t="s">
        <v>33</v>
      </c>
      <c r="C8" s="90">
        <v>1</v>
      </c>
      <c r="D8" s="91">
        <v>130</v>
      </c>
      <c r="E8" s="91">
        <v>110</v>
      </c>
      <c r="F8" s="92">
        <v>53300</v>
      </c>
      <c r="G8" s="92">
        <v>37814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410</v>
      </c>
      <c r="P8" s="90">
        <v>343.76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</v>
      </c>
      <c r="Y8" s="93">
        <v>1</v>
      </c>
    </row>
    <row r="9" spans="1:26" customHeight="1" ht="24">
      <c r="A9" s="95" t="s">
        <v>32</v>
      </c>
      <c r="B9" s="95" t="s">
        <v>34</v>
      </c>
      <c r="C9" s="90">
        <v>1</v>
      </c>
      <c r="D9" s="91">
        <v>130</v>
      </c>
      <c r="E9" s="91">
        <v>110</v>
      </c>
      <c r="F9" s="92">
        <v>39000</v>
      </c>
      <c r="G9" s="92">
        <v>28646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300</v>
      </c>
      <c r="P9" s="90">
        <v>260.42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</v>
      </c>
      <c r="Y9" s="93">
        <v>1</v>
      </c>
    </row>
    <row r="10" spans="1:26" customHeight="1" ht="24">
      <c r="A10" s="95" t="s">
        <v>32</v>
      </c>
      <c r="B10" s="95" t="s">
        <v>35</v>
      </c>
      <c r="C10" s="90">
        <v>9</v>
      </c>
      <c r="D10" s="91">
        <v>130</v>
      </c>
      <c r="E10" s="91">
        <v>110</v>
      </c>
      <c r="F10" s="92">
        <v>20150</v>
      </c>
      <c r="G10" s="92">
        <v>13970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155</v>
      </c>
      <c r="P10" s="90">
        <v>127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</v>
      </c>
      <c r="Y10" s="93">
        <v>1</v>
      </c>
    </row>
    <row r="11" spans="1:26" customHeight="1" ht="24">
      <c r="A11" s="95" t="s">
        <v>32</v>
      </c>
      <c r="B11" s="95" t="s">
        <v>36</v>
      </c>
      <c r="C11" s="90">
        <v>1</v>
      </c>
      <c r="D11" s="91">
        <v>130</v>
      </c>
      <c r="E11" s="91">
        <v>110</v>
      </c>
      <c r="F11" s="92">
        <v>6240</v>
      </c>
      <c r="G11" s="92">
        <v>4180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48</v>
      </c>
      <c r="P11" s="90">
        <v>38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</v>
      </c>
      <c r="Y11" s="93">
        <v>1</v>
      </c>
    </row>
    <row r="12" spans="1:26" customHeight="1" ht="24">
      <c r="A12" s="95" t="s">
        <v>32</v>
      </c>
      <c r="B12" s="95" t="s">
        <v>37</v>
      </c>
      <c r="C12" s="90">
        <v>1</v>
      </c>
      <c r="D12" s="91">
        <v>130</v>
      </c>
      <c r="E12" s="91">
        <v>110</v>
      </c>
      <c r="F12" s="92">
        <v>31200</v>
      </c>
      <c r="G12" s="92">
        <v>18590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240</v>
      </c>
      <c r="P12" s="90">
        <v>169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</v>
      </c>
      <c r="Y12" s="93">
        <v>1</v>
      </c>
    </row>
    <row r="13" spans="1:26" customHeight="1" ht="24">
      <c r="A13" s="95" t="s">
        <v>38</v>
      </c>
      <c r="B13" s="95" t="s">
        <v>39</v>
      </c>
      <c r="C13" s="90">
        <v>15</v>
      </c>
      <c r="D13" s="91">
        <v>130</v>
      </c>
      <c r="E13" s="91">
        <v>110</v>
      </c>
      <c r="F13" s="92">
        <v>2405</v>
      </c>
      <c r="G13" s="92">
        <v>1430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18.5</v>
      </c>
      <c r="P13" s="90">
        <v>13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</v>
      </c>
      <c r="Y13" s="93">
        <v>1</v>
      </c>
    </row>
    <row r="14" spans="1:26" customHeight="1" ht="24">
      <c r="A14" s="95" t="s">
        <v>38</v>
      </c>
      <c r="B14" s="95" t="s">
        <v>40</v>
      </c>
      <c r="C14" s="90">
        <v>10</v>
      </c>
      <c r="D14" s="91">
        <v>130</v>
      </c>
      <c r="E14" s="91">
        <v>110</v>
      </c>
      <c r="F14" s="92">
        <v>715</v>
      </c>
      <c r="G14" s="92">
        <v>440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5.5</v>
      </c>
      <c r="P14" s="90">
        <v>4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</v>
      </c>
      <c r="Y14" s="93">
        <v>1</v>
      </c>
    </row>
    <row r="15" spans="1:26" customHeight="1" ht="24" s="12" customFormat="1">
      <c r="A15" s="70"/>
      <c r="B15" s="19"/>
      <c r="C15" s="20"/>
      <c r="D15" s="21"/>
      <c r="E15" s="21"/>
      <c r="F15" s="4"/>
      <c r="G15" s="4"/>
      <c r="H15" s="4" t="str">
        <f>SUM(H3:H14)</f>
        <v>0</v>
      </c>
      <c r="I15" s="4" t="str">
        <f>SUM(I3:I14)</f>
        <v>0</v>
      </c>
      <c r="J15" s="4" t="str">
        <f>H15-I15</f>
        <v>0</v>
      </c>
      <c r="K15" s="22" t="str">
        <f>J15/H15</f>
        <v>0</v>
      </c>
      <c r="L15" s="4" t="str">
        <f>SUM(L3:L14)</f>
        <v>0</v>
      </c>
      <c r="M15" s="4" t="str">
        <f>SUM(M3:M14)</f>
        <v>0</v>
      </c>
      <c r="N15" s="4" t="str">
        <f>SUM(N3:N14)</f>
        <v>0</v>
      </c>
      <c r="O15" s="5"/>
      <c r="P15" s="5"/>
      <c r="Q15" s="5" t="str">
        <f>SUM(Q3:Q14)</f>
        <v>0</v>
      </c>
      <c r="R15" s="5" t="str">
        <f>SUM(R3:R14)</f>
        <v>0</v>
      </c>
      <c r="S15" s="5" t="str">
        <f>Q15-R15</f>
        <v>0</v>
      </c>
      <c r="T15" s="22" t="str">
        <f>S15/Q15</f>
        <v>0</v>
      </c>
      <c r="U15" s="5" t="str">
        <f>SUM(U3:U14)</f>
        <v>0</v>
      </c>
      <c r="V15" s="5" t="str">
        <f>SUM(V3:V14)</f>
        <v>0</v>
      </c>
      <c r="W15" s="73" t="str">
        <f>SUM(W3:W14)</f>
        <v>0</v>
      </c>
      <c r="X15" s="23"/>
      <c r="Y15" s="23"/>
    </row>
    <row r="16" spans="1:26" customHeight="1" ht="24" s="32" customFormat="1">
      <c r="A16" s="24"/>
      <c r="B16" s="25" t="s">
        <v>41</v>
      </c>
      <c r="C16" s="26">
        <v>0.04712</v>
      </c>
      <c r="D16" s="27"/>
      <c r="E16" s="27"/>
      <c r="F16" s="28"/>
      <c r="G16" s="28"/>
      <c r="H16" s="28" t="str">
        <f>C16*(H15-N15)</f>
        <v>0</v>
      </c>
      <c r="I16" s="28"/>
      <c r="J16" s="28"/>
      <c r="K16" s="29"/>
      <c r="L16" s="28"/>
      <c r="M16" s="28"/>
      <c r="N16" s="28"/>
      <c r="O16" s="30"/>
      <c r="P16" s="30"/>
      <c r="Q16" s="30" t="str">
        <f>C16*(Q15-W15)</f>
        <v>0</v>
      </c>
      <c r="R16" s="30"/>
      <c r="S16" s="30"/>
      <c r="T16" s="29"/>
      <c r="U16" s="30"/>
      <c r="V16" s="30"/>
      <c r="W16" s="74"/>
      <c r="X16" s="31"/>
      <c r="Y16" s="31"/>
    </row>
    <row r="17" spans="1:26" customHeight="1" ht="24">
      <c r="A17" s="33" t="s">
        <v>42</v>
      </c>
      <c r="B17" s="33" t="s">
        <v>43</v>
      </c>
      <c r="C17" s="15">
        <v>0.1</v>
      </c>
      <c r="D17" s="13"/>
      <c r="E17" s="13"/>
      <c r="F17" s="14"/>
      <c r="G17" s="14"/>
      <c r="H17" s="14" t="str">
        <f>C17*H15</f>
        <v>0</v>
      </c>
      <c r="I17" s="14"/>
      <c r="J17" s="14"/>
      <c r="K17" s="15"/>
      <c r="L17" s="14"/>
      <c r="M17" s="4" t="str">
        <f>H17</f>
        <v>0</v>
      </c>
      <c r="N17" s="4"/>
      <c r="O17" s="16"/>
      <c r="P17" s="16"/>
      <c r="Q17" s="16" t="str">
        <f>C17*Q15</f>
        <v>0</v>
      </c>
      <c r="R17" s="16"/>
      <c r="S17" s="16"/>
      <c r="T17" s="15"/>
      <c r="U17" s="16"/>
      <c r="V17" s="16" t="str">
        <f>Q17</f>
        <v>0</v>
      </c>
      <c r="W17" s="72"/>
      <c r="X17" s="17"/>
      <c r="Y17" s="17"/>
    </row>
    <row r="18" spans="1:26" customHeight="1" ht="24" s="12" customFormat="1">
      <c r="A18" s="34"/>
      <c r="B18" s="34" t="s">
        <v>44</v>
      </c>
      <c r="C18" s="35"/>
      <c r="D18" s="36"/>
      <c r="E18" s="36"/>
      <c r="F18" s="37"/>
      <c r="G18" s="37"/>
      <c r="H18" s="37" t="str">
        <f>SUM(H15:H17)</f>
        <v>0</v>
      </c>
      <c r="I18" s="37"/>
      <c r="J18" s="37"/>
      <c r="K18" s="38"/>
      <c r="L18" s="39" t="str">
        <f>L15</f>
        <v>0</v>
      </c>
      <c r="M18" s="39" t="str">
        <f>SUM(M15:M17)</f>
        <v>0</v>
      </c>
      <c r="N18" s="39"/>
      <c r="O18" s="40"/>
      <c r="P18" s="40"/>
      <c r="Q18" s="40" t="str">
        <f>SUM(Q15:Q17)</f>
        <v>0</v>
      </c>
      <c r="R18" s="40"/>
      <c r="S18" s="40"/>
      <c r="T18" s="38"/>
      <c r="U18" s="41" t="str">
        <f>U15</f>
        <v>0</v>
      </c>
      <c r="V18" s="41" t="str">
        <f>SUM(V15:V17)</f>
        <v>0</v>
      </c>
      <c r="W18" s="73"/>
      <c r="X18" s="42"/>
      <c r="Y18" s="42"/>
    </row>
    <row r="19" spans="1:26" customHeight="1" ht="24" s="54" customFormat="1">
      <c r="A19" s="43"/>
      <c r="B19" s="44" t="s">
        <v>45</v>
      </c>
      <c r="C19" s="45">
        <v>0.05</v>
      </c>
      <c r="D19" s="46"/>
      <c r="E19" s="46"/>
      <c r="F19" s="47"/>
      <c r="G19" s="47"/>
      <c r="H19" s="2" t="str">
        <f>C19*H18</f>
        <v>0</v>
      </c>
      <c r="I19" s="48"/>
      <c r="J19" s="48"/>
      <c r="K19" s="49"/>
      <c r="L19" s="78" t="str">
        <f>H19*X19</f>
        <v>0</v>
      </c>
      <c r="M19" s="78" t="str">
        <f>H19*Y19</f>
        <v>0</v>
      </c>
      <c r="N19" s="2"/>
      <c r="O19" s="50"/>
      <c r="P19" s="50"/>
      <c r="Q19" s="51" t="str">
        <f>C19*Q18</f>
        <v>0</v>
      </c>
      <c r="R19" s="52"/>
      <c r="S19" s="52"/>
      <c r="T19" s="53"/>
      <c r="U19" s="3" t="str">
        <f>Q19*X19</f>
        <v>0</v>
      </c>
      <c r="V19" s="3" t="str">
        <f>Q19*Y19</f>
        <v>0</v>
      </c>
      <c r="W19" s="75"/>
      <c r="X19" s="77">
        <v>0</v>
      </c>
      <c r="Y19" s="77">
        <v>1</v>
      </c>
    </row>
    <row r="20" spans="1:26" customHeight="1" ht="24" s="32" customFormat="1">
      <c r="A20" s="55"/>
      <c r="B20" s="1" t="s">
        <v>46</v>
      </c>
      <c r="C20" s="56">
        <v>0</v>
      </c>
      <c r="D20" s="57" t="s">
        <v>47</v>
      </c>
      <c r="E20" s="57">
        <v>100</v>
      </c>
      <c r="F20" s="48"/>
      <c r="G20" s="48"/>
      <c r="H20" s="58" t="str">
        <f>C20</f>
        <v>0</v>
      </c>
      <c r="I20" s="47"/>
      <c r="J20" s="47"/>
      <c r="K20" s="45"/>
      <c r="L20" s="78" t="str">
        <f>H20*X19</f>
        <v>0</v>
      </c>
      <c r="M20" s="78" t="str">
        <f>H20*Y19</f>
        <v>0</v>
      </c>
      <c r="N20" s="2"/>
      <c r="O20" s="59"/>
      <c r="P20" s="59"/>
      <c r="Q20" s="79" t="str">
        <f>IF(E20&gt;0, H20/E20, 0)</f>
        <v>0</v>
      </c>
      <c r="R20" s="50"/>
      <c r="S20" s="50"/>
      <c r="T20" s="31"/>
      <c r="U20" s="3" t="str">
        <f>Q20*X19</f>
        <v>0</v>
      </c>
      <c r="V20" s="3" t="str">
        <f>Q20*Y19</f>
        <v>0</v>
      </c>
      <c r="W20" s="74"/>
      <c r="X20" s="31"/>
      <c r="Y20" s="31"/>
    </row>
    <row r="21" spans="1:26" customHeight="1" ht="24">
      <c r="A21" s="60"/>
      <c r="B21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1" s="61"/>
      <c r="D21" s="62"/>
      <c r="E21" s="62"/>
      <c r="F21" s="63"/>
      <c r="G21" s="63"/>
      <c r="H21" s="63" t="str">
        <f>SUM(H15:H17)-SUM(H19:H20)</f>
        <v>0</v>
      </c>
      <c r="I21" s="63" t="str">
        <f>I15</f>
        <v>0</v>
      </c>
      <c r="J21" s="63" t="str">
        <f>H21-I21</f>
        <v>0</v>
      </c>
      <c r="K21" s="64" t="str">
        <f>J21/H21</f>
        <v>0</v>
      </c>
      <c r="L21" s="63" t="str">
        <f>SUM(L17:L18)-SUM(L19:L20)</f>
        <v>0</v>
      </c>
      <c r="M21" s="63" t="str">
        <f>SUM(M15:M17)-SUM(M19:M20)</f>
        <v>0</v>
      </c>
      <c r="N21" s="63"/>
      <c r="O21" s="65"/>
      <c r="P21" s="65"/>
      <c r="Q21" s="65" t="str">
        <f>SUM(Q15:Q17)-SUM(Q19:Q20)</f>
        <v>0</v>
      </c>
      <c r="R21" s="65" t="str">
        <f>R15</f>
        <v>0</v>
      </c>
      <c r="S21" s="65" t="str">
        <f>Q21-R21</f>
        <v>0</v>
      </c>
      <c r="T21" s="17" t="str">
        <f>S21/Q21</f>
        <v>0</v>
      </c>
      <c r="U21" s="65" t="str">
        <f>SUM($U17:$U18)-SUM($U19:$U20)</f>
        <v>0</v>
      </c>
      <c r="V21" s="65" t="str">
        <f>SUM(V15:V17)-SUM(V19:V20)</f>
        <v>0</v>
      </c>
      <c r="W21" s="72"/>
      <c r="X21" s="17"/>
      <c r="Y21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