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<sst xmlns="http://schemas.openxmlformats.org/spreadsheetml/2006/main" uniqueCount="53">
  <si>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</si>
  <si>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</si>
  <si>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</si>
  <si>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</si>
  <si>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</si>
  <si>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</si>
  <si>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</si>
  <si>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</si>
  <si>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</si>
  <si>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</si>
  <si>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</si>
  <si>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</si>
  <si>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</si>
  <si>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</si>
  <si>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</si>
  <si>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</si>
  <si>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</si>
  <si>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</si>
  <si>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</si>
  <si>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</si>
  <si>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</si>
  <si>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</si>
  <si>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</si>
  <si>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</si>
  <si>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</si>
  <si>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ヘアメイクアーティスト：Machi Barros</t>
  </si>
  <si>
    <t>リハーサルメイク(120分）
5/22　16:30〜</t>
  </si>
  <si>
    <t>つきっきりヘアメイク(7時間）*クイックヘアチェンジ2回付き</t>
  </si>
  <si>
    <t>フォトグラファー：Jayson Tanega</t>
  </si>
  <si>
    <t>お支度→ホテル館内→リムジン→挙式→フォトツアー1ヶ所(ワイキキ周辺）/撮影データ☆</t>
  </si>
  <si>
    <t>待機料☆</t>
  </si>
  <si>
    <t>レセプション前半1時間追加（ワイキキ周辺）☆</t>
  </si>
  <si>
    <t>つきっきりコーディネーター</t>
  </si>
  <si>
    <t>ホテル出発→フォトツアー1ヶ所→教会→レセプション
※現地お打合せ　5/22　15:30〜</t>
  </si>
  <si>
    <t>レセプション準備〜レセプション前半</t>
  </si>
  <si>
    <t>カップル用リムジン</t>
  </si>
  <si>
    <t>フォトツアー1ヶ所（ワイキキ周辺）</t>
  </si>
  <si>
    <t>Real Weddings オリジナル</t>
  </si>
  <si>
    <t>ブーケ＆ブートニア　
☆40,000円分プレゼント☆</t>
  </si>
  <si>
    <t>ヘッドピース</t>
  </si>
  <si>
    <t>フラワーシャワー(20名様分)</t>
  </si>
  <si>
    <t>レイ　
ホワイト</t>
  </si>
  <si>
    <t>ミッシェルズ</t>
  </si>
  <si>
    <t>Orchid Menu
シュリンプシュキャンピ
エスカルゴ
ロブスタービスク
メイン選択</t>
  </si>
  <si>
    <t>2段/ミックスベリートッピング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</si>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</sst>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43212.52738425926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188500</v>
      </c>
      <c r="G3" s="92">
        <v>153204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1450</v>
      </c>
      <c r="P3" s="90">
        <v>1225.63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39000</v>
      </c>
      <c r="G4" s="92">
        <v>18750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300</v>
      </c>
      <c r="P4" s="90">
        <v>150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117000</v>
      </c>
      <c r="G5" s="92">
        <v>75000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600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182000</v>
      </c>
      <c r="G6" s="92">
        <v>90450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1400</v>
      </c>
      <c r="P6" s="90">
        <v>723.6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125</v>
      </c>
      <c r="F7" s="92">
        <v>6500</v>
      </c>
      <c r="G7" s="92">
        <v>3750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50</v>
      </c>
      <c r="P7" s="90">
        <v>30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28</v>
      </c>
      <c r="B8" s="95" t="s">
        <v>31</v>
      </c>
      <c r="C8" s="90">
        <v>1</v>
      </c>
      <c r="D8" s="91">
        <v>130</v>
      </c>
      <c r="E8" s="91">
        <v>125</v>
      </c>
      <c r="F8" s="92">
        <v>45500</v>
      </c>
      <c r="G8" s="92">
        <v>25125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201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125</v>
      </c>
      <c r="F9" s="92">
        <v>78000</v>
      </c>
      <c r="G9" s="92">
        <v>55000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600</v>
      </c>
      <c r="P9" s="90">
        <v>440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32</v>
      </c>
      <c r="B10" s="95" t="s">
        <v>34</v>
      </c>
      <c r="C10" s="90">
        <v>1</v>
      </c>
      <c r="D10" s="91">
        <v>130</v>
      </c>
      <c r="E10" s="91">
        <v>125</v>
      </c>
      <c r="F10" s="92">
        <v>23400</v>
      </c>
      <c r="G10" s="92">
        <v>15000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180</v>
      </c>
      <c r="P10" s="90">
        <v>120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1</v>
      </c>
      <c r="D11" s="91">
        <v>130</v>
      </c>
      <c r="E11" s="91">
        <v>125</v>
      </c>
      <c r="F11" s="92">
        <v>19500</v>
      </c>
      <c r="G11" s="92">
        <v>9816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78.53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125</v>
      </c>
      <c r="F12" s="92">
        <v>0</v>
      </c>
      <c r="G12" s="92">
        <v>31250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0</v>
      </c>
      <c r="P12" s="90">
        <v>250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37</v>
      </c>
      <c r="B13" s="95" t="s">
        <v>39</v>
      </c>
      <c r="C13" s="90">
        <v>1</v>
      </c>
      <c r="D13" s="91">
        <v>130</v>
      </c>
      <c r="E13" s="91">
        <v>125</v>
      </c>
      <c r="F13" s="92">
        <v>10400</v>
      </c>
      <c r="G13" s="92">
        <v>4375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80</v>
      </c>
      <c r="P13" s="90">
        <v>35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37</v>
      </c>
      <c r="B14" s="95" t="s">
        <v>40</v>
      </c>
      <c r="C14" s="90">
        <v>1</v>
      </c>
      <c r="D14" s="91">
        <v>130</v>
      </c>
      <c r="E14" s="91">
        <v>125</v>
      </c>
      <c r="F14" s="92">
        <v>32500</v>
      </c>
      <c r="G14" s="92">
        <v>6250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250</v>
      </c>
      <c r="P14" s="90">
        <v>50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37</v>
      </c>
      <c r="B15" s="95" t="s">
        <v>41</v>
      </c>
      <c r="C15" s="90">
        <v>5</v>
      </c>
      <c r="D15" s="91">
        <v>130</v>
      </c>
      <c r="E15" s="91">
        <v>125</v>
      </c>
      <c r="F15" s="92">
        <v>3510</v>
      </c>
      <c r="G15" s="92">
        <v>2500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27</v>
      </c>
      <c r="P15" s="90">
        <v>20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42</v>
      </c>
      <c r="B16" s="95" t="s">
        <v>43</v>
      </c>
      <c r="C16" s="90">
        <v>20</v>
      </c>
      <c r="D16" s="91">
        <v>130</v>
      </c>
      <c r="E16" s="91">
        <v>125</v>
      </c>
      <c r="F16" s="92">
        <v>17940</v>
      </c>
      <c r="G16" s="92">
        <v>14875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138</v>
      </c>
      <c r="P16" s="90">
        <v>119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42</v>
      </c>
      <c r="B17" s="95" t="s">
        <v>44</v>
      </c>
      <c r="C17" s="90">
        <v>1</v>
      </c>
      <c r="D17" s="91">
        <v>130</v>
      </c>
      <c r="E17" s="91">
        <v>125</v>
      </c>
      <c r="F17" s="92">
        <v>11700</v>
      </c>
      <c r="G17" s="92">
        <v>7500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90</v>
      </c>
      <c r="P17" s="90">
        <v>60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 s="12" customFormat="1">
      <c r="A18" s="70"/>
      <c r="B18" s="19"/>
      <c r="C18" s="20"/>
      <c r="D18" s="21"/>
      <c r="E18" s="21"/>
      <c r="F18" s="4"/>
      <c r="G18" s="4"/>
      <c r="H18" s="4" t="str">
        <f>SUM(H3:H17)</f>
        <v>0</v>
      </c>
      <c r="I18" s="4" t="str">
        <f>SUM(I3:I17)</f>
        <v>0</v>
      </c>
      <c r="J18" s="4" t="str">
        <f>H18-I18</f>
        <v>0</v>
      </c>
      <c r="K18" s="22" t="str">
        <f>J18/H18</f>
        <v>0</v>
      </c>
      <c r="L18" s="4" t="str">
        <f>SUM(L3:L17)</f>
        <v>0</v>
      </c>
      <c r="M18" s="4" t="str">
        <f>SUM(M3:M17)</f>
        <v>0</v>
      </c>
      <c r="N18" s="4" t="str">
        <f>SUM(N3:N17)</f>
        <v>0</v>
      </c>
      <c r="O18" s="5"/>
      <c r="P18" s="5"/>
      <c r="Q18" s="5" t="str">
        <f>SUM(Q3:Q17)</f>
        <v>0</v>
      </c>
      <c r="R18" s="5" t="str">
        <f>SUM(R3:R17)</f>
        <v>0</v>
      </c>
      <c r="S18" s="5" t="str">
        <f>Q18-R18</f>
        <v>0</v>
      </c>
      <c r="T18" s="22" t="str">
        <f>S18/Q18</f>
        <v>0</v>
      </c>
      <c r="U18" s="5" t="str">
        <f>SUM(U3:U17)</f>
        <v>0</v>
      </c>
      <c r="V18" s="5" t="str">
        <f>SUM(V3:V17)</f>
        <v>0</v>
      </c>
      <c r="W18" s="73" t="str">
        <f>SUM(W3:W17)</f>
        <v>0</v>
      </c>
      <c r="X18" s="23"/>
      <c r="Y18" s="23"/>
    </row>
    <row r="19" spans="1:26" customHeight="1" ht="24" s="32" customFormat="1">
      <c r="A19" s="24"/>
      <c r="B19" s="25" t="s">
        <v>45</v>
      </c>
      <c r="C19" s="26">
        <v>0.04712</v>
      </c>
      <c r="D19" s="27"/>
      <c r="E19" s="27"/>
      <c r="F19" s="28"/>
      <c r="G19" s="28"/>
      <c r="H19" s="28" t="str">
        <f>C19*(H18-N18)</f>
        <v>0</v>
      </c>
      <c r="I19" s="28"/>
      <c r="J19" s="28"/>
      <c r="K19" s="29"/>
      <c r="L19" s="28"/>
      <c r="M19" s="28"/>
      <c r="N19" s="28"/>
      <c r="O19" s="30"/>
      <c r="P19" s="30"/>
      <c r="Q19" s="30" t="str">
        <f>C19*(Q18-W18)</f>
        <v>0</v>
      </c>
      <c r="R19" s="30"/>
      <c r="S19" s="30"/>
      <c r="T19" s="29"/>
      <c r="U19" s="30"/>
      <c r="V19" s="30"/>
      <c r="W19" s="74"/>
      <c r="X19" s="31"/>
      <c r="Y19" s="31"/>
    </row>
    <row r="20" spans="1:26" customHeight="1" ht="24">
      <c r="A20" s="33" t="s">
        <v>46</v>
      </c>
      <c r="B20" s="33" t="s">
        <v>47</v>
      </c>
      <c r="C20" s="15">
        <v>0.1</v>
      </c>
      <c r="D20" s="13"/>
      <c r="E20" s="13"/>
      <c r="F20" s="14"/>
      <c r="G20" s="14"/>
      <c r="H20" s="14" t="str">
        <f>C20*H18</f>
        <v>0</v>
      </c>
      <c r="I20" s="14"/>
      <c r="J20" s="14"/>
      <c r="K20" s="15"/>
      <c r="L20" s="14"/>
      <c r="M20" s="4" t="str">
        <f>H20</f>
        <v>0</v>
      </c>
      <c r="N20" s="4"/>
      <c r="O20" s="16"/>
      <c r="P20" s="16"/>
      <c r="Q20" s="16" t="str">
        <f>C20*Q18</f>
        <v>0</v>
      </c>
      <c r="R20" s="16"/>
      <c r="S20" s="16"/>
      <c r="T20" s="15"/>
      <c r="U20" s="16"/>
      <c r="V20" s="16" t="str">
        <f>Q20</f>
        <v>0</v>
      </c>
      <c r="W20" s="72"/>
      <c r="X20" s="17"/>
      <c r="Y20" s="17"/>
    </row>
    <row r="21" spans="1:26" customHeight="1" ht="24" s="12" customFormat="1">
      <c r="A21" s="34"/>
      <c r="B21" s="34" t="s">
        <v>48</v>
      </c>
      <c r="C21" s="35"/>
      <c r="D21" s="36"/>
      <c r="E21" s="36"/>
      <c r="F21" s="37"/>
      <c r="G21" s="37"/>
      <c r="H21" s="37" t="str">
        <f>SUM(H18:H20)</f>
        <v>0</v>
      </c>
      <c r="I21" s="37"/>
      <c r="J21" s="37"/>
      <c r="K21" s="38"/>
      <c r="L21" s="39" t="str">
        <f>L18</f>
        <v>0</v>
      </c>
      <c r="M21" s="39" t="str">
        <f>SUM(M18:M20)</f>
        <v>0</v>
      </c>
      <c r="N21" s="39"/>
      <c r="O21" s="40"/>
      <c r="P21" s="40"/>
      <c r="Q21" s="40" t="str">
        <f>SUM(Q18:Q20)</f>
        <v>0</v>
      </c>
      <c r="R21" s="40"/>
      <c r="S21" s="40"/>
      <c r="T21" s="38"/>
      <c r="U21" s="41" t="str">
        <f>U18</f>
        <v>0</v>
      </c>
      <c r="V21" s="41" t="str">
        <f>SUM(V18:V20)</f>
        <v>0</v>
      </c>
      <c r="W21" s="73"/>
      <c r="X21" s="42"/>
      <c r="Y21" s="42"/>
    </row>
    <row r="22" spans="1:26" customHeight="1" ht="24" s="54" customFormat="1">
      <c r="A22" s="43"/>
      <c r="B22" s="44" t="s">
        <v>49</v>
      </c>
      <c r="C22" s="45">
        <v>0</v>
      </c>
      <c r="D22" s="46"/>
      <c r="E22" s="46"/>
      <c r="F22" s="47"/>
      <c r="G22" s="47"/>
      <c r="H22" s="2" t="str">
        <f>C22*H21</f>
        <v>0</v>
      </c>
      <c r="I22" s="48"/>
      <c r="J22" s="48"/>
      <c r="K22" s="49"/>
      <c r="L22" s="78" t="str">
        <f>H22*X22</f>
        <v>0</v>
      </c>
      <c r="M22" s="78" t="str">
        <f>H22*Y22</f>
        <v>0</v>
      </c>
      <c r="N22" s="2"/>
      <c r="O22" s="50"/>
      <c r="P22" s="50"/>
      <c r="Q22" s="51" t="str">
        <f>C22*Q21</f>
        <v>0</v>
      </c>
      <c r="R22" s="52"/>
      <c r="S22" s="52"/>
      <c r="T22" s="53"/>
      <c r="U22" s="3" t="str">
        <f>Q22*X22</f>
        <v>0</v>
      </c>
      <c r="V22" s="3" t="str">
        <f>Q22*Y22</f>
        <v>0</v>
      </c>
      <c r="W22" s="75"/>
      <c r="X22" s="77">
        <v>0.2</v>
      </c>
      <c r="Y22" s="77">
        <v>0.8</v>
      </c>
    </row>
    <row r="23" spans="1:26" customHeight="1" ht="24" s="32" customFormat="1">
      <c r="A23" s="55"/>
      <c r="B23" s="1" t="s">
        <v>50</v>
      </c>
      <c r="C23" s="56">
        <v>0</v>
      </c>
      <c r="D23" s="57" t="s">
        <v>51</v>
      </c>
      <c r="E23" s="57">
        <v>100</v>
      </c>
      <c r="F23" s="48"/>
      <c r="G23" s="48"/>
      <c r="H23" s="58" t="str">
        <f>C23</f>
        <v>0</v>
      </c>
      <c r="I23" s="47"/>
      <c r="J23" s="47"/>
      <c r="K23" s="45"/>
      <c r="L23" s="78" t="str">
        <f>H23*X22</f>
        <v>0</v>
      </c>
      <c r="M23" s="78" t="str">
        <f>H23*Y22</f>
        <v>0</v>
      </c>
      <c r="N23" s="2"/>
      <c r="O23" s="59"/>
      <c r="P23" s="59"/>
      <c r="Q23" s="79" t="str">
        <f>IF(E23&gt;0, H23/E23, 0)</f>
        <v>0</v>
      </c>
      <c r="R23" s="50"/>
      <c r="S23" s="50"/>
      <c r="T23" s="31"/>
      <c r="U23" s="3" t="str">
        <f>Q23*X22</f>
        <v>0</v>
      </c>
      <c r="V23" s="3" t="str">
        <f>Q23*Y22</f>
        <v>0</v>
      </c>
      <c r="W23" s="74"/>
      <c r="X23" s="31"/>
      <c r="Y23" s="31"/>
    </row>
    <row r="24" spans="1:26" customHeight="1" ht="24">
      <c r="A24" s="60"/>
      <c r="B2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4" s="61"/>
      <c r="D24" s="62"/>
      <c r="E24" s="62"/>
      <c r="F24" s="63"/>
      <c r="G24" s="63"/>
      <c r="H24" s="63" t="str">
        <f>SUM(H18:H20)-SUM(H22:H23)</f>
        <v>0</v>
      </c>
      <c r="I24" s="63" t="str">
        <f>I18</f>
        <v>0</v>
      </c>
      <c r="J24" s="63" t="str">
        <f>H24-I24</f>
        <v>0</v>
      </c>
      <c r="K24" s="64" t="str">
        <f>J24/H24</f>
        <v>0</v>
      </c>
      <c r="L24" s="63" t="str">
        <f>SUM(L20:L21)-SUM(L22:L23)</f>
        <v>0</v>
      </c>
      <c r="M24" s="63" t="str">
        <f>SUM(M18:M20)-SUM(M22:M23)</f>
        <v>0</v>
      </c>
      <c r="N24" s="63"/>
      <c r="O24" s="65"/>
      <c r="P24" s="65"/>
      <c r="Q24" s="65" t="str">
        <f>SUM(Q18:Q20)-SUM(Q22:Q23)</f>
        <v>0</v>
      </c>
      <c r="R24" s="65" t="str">
        <f>R18</f>
        <v>0</v>
      </c>
      <c r="S24" s="65" t="str">
        <f>Q24-R24</f>
        <v>0</v>
      </c>
      <c r="T24" s="17" t="str">
        <f>S24/Q24</f>
        <v>0</v>
      </c>
      <c r="U24" s="65" t="str">
        <f>SUM($U20:$U21)-SUM($U22:$U23)</f>
        <v>0</v>
      </c>
      <c r="V24" s="65" t="str">
        <f>SUM(V18:V20)-SUM(V22:V23)</f>
        <v>0</v>
      </c>
      <c r="W24" s="72"/>
      <c r="X24" s="17"/>
      <c r="Y2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