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<sst xmlns="http://schemas.openxmlformats.org/spreadsheetml/2006/main" uniqueCount="64">
  <si>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</si>
  <si>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</si>
  <si>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</si>
  <si>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</si>
  <si>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</si>
  <si>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</si>
  <si>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</si>
  <si>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</si>
  <si>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</si>
  <si>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</si>
  <si>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</si>
  <si>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</si>
  <si>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</si>
  <si>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</si>
  <si>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</si>
  <si>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</si>
  <si>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</si>
  <si>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</si>
  <si>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</si>
  <si>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</si>
  <si>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</si>
  <si>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</si>
  <si>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</si>
  <si>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</si>
  <si>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脚まで)/マイレレイ(2本)/式次第/ガーデン入場料(40名様分まで)/リムジン送迎（ホテル⇔教会間・3時間）※ご列席者20名様以上の場合はガーデン内のみのゲストアテンダーが必ず必要となります。</t>
  </si>
  <si>
    <t>モアナルアガーデン</t>
  </si>
  <si>
    <t>シャンパントースト　新郎新婦様分　※参加者全員分のお申込が必要となります。</t>
  </si>
  <si>
    <t>シャンパントースト　ゲスト用　※新郎新婦様分も含めて参加者全員分のお申込が必要となります。
※お子様はジュース（お任せ）となります</t>
  </si>
  <si>
    <t>ヘアメイクアーティスト：Hisami</t>
  </si>
  <si>
    <t>リハーサルメイク(120分)
07/11（水）16:30~18:30</t>
  </si>
  <si>
    <t>つきっきり(7時間以内)+クイックヘアチェンジ2回付</t>
  </si>
  <si>
    <t>延長1時間</t>
  </si>
  <si>
    <t>フォトグラファー：Jayson Tanega</t>
  </si>
  <si>
    <t>お支度→ホテル館内→リムジン→挙式→フォトツアー2ヶ所(ワイキキ周辺）/撮影データ☆</t>
  </si>
  <si>
    <t>KAWI ENTERPRISE LTD.</t>
  </si>
  <si>
    <t>挙式のみ記録撮影：ダイジェスト(約5分)　※DVD納品</t>
  </si>
  <si>
    <t>Real Wedddings オリジナル</t>
  </si>
  <si>
    <t>デジタル横長タイプ：Laule'a 40P/80C(表紙素材：麻布)</t>
  </si>
  <si>
    <t>つきっきりコーディネーター</t>
  </si>
  <si>
    <t>ホテル出発→教会→フォトツアー2カ所(ワイキキ周辺）→レセプション前半
※前日お打合せ：07/11（水）15:30~16:30</t>
  </si>
  <si>
    <t>カップル用リムジン</t>
  </si>
  <si>
    <t>フォトツアー1ヶ所（ワイキキ周辺）</t>
  </si>
  <si>
    <t>7名様用リムジン</t>
  </si>
  <si>
    <t>ホテル⇔会場間（ワイキキ周辺）/往復</t>
  </si>
  <si>
    <t>Real Weddings オリジナル</t>
  </si>
  <si>
    <t>ブーケ＆ブートニア　
ガーデンローズ（濃いピンク）
シャクヤク（ピンク）
シャクヤク（ライトピンク）
バラ（ライトピンク）</t>
  </si>
  <si>
    <t>ブーケ＆ブートニア　
バラ（ピンクベージュ）
アマランサス（グリーン）
ミニバラ（ホワイト）
ユーカリの葉（実物）
アジサイ（ホワイト）
グリーン</t>
  </si>
  <si>
    <t>ヘッドピース　
ブーケとお揃い</t>
  </si>
  <si>
    <t>フラワーシャワー(10名様分)とフラワーガール用花</t>
  </si>
  <si>
    <t>オーキッズ</t>
  </si>
  <si>
    <t>Wedding Dinner Menu</t>
  </si>
  <si>
    <t>Wedding Children's  Menu</t>
  </si>
  <si>
    <t>デザイン変更料　
2段へ変更</t>
  </si>
  <si>
    <t>ケーキフラワー</t>
  </si>
  <si>
    <t>ケーキフラワー
ブーケとお揃いの花材</t>
  </si>
  <si>
    <t>テーブルデコレーション　
ガーデンローズ（濃いピンク）
シャクヤク（ピンク）
シャクヤク（ライトピンク）
バラ（ライトピンク）
1点のアレンジと2種のピンクペタル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</si>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</sst>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43278.46564814815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478400</v>
      </c>
      <c r="G3" s="92">
        <v>382395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3680</v>
      </c>
      <c r="P3" s="90">
        <v>3059.16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</v>
      </c>
      <c r="G4" s="92">
        <v>4000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</v>
      </c>
      <c r="P4" s="90">
        <v>32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6</v>
      </c>
      <c r="D5" s="91">
        <v>130</v>
      </c>
      <c r="E5" s="91">
        <v>125</v>
      </c>
      <c r="F5" s="92">
        <v>1300</v>
      </c>
      <c r="G5" s="92">
        <v>1000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</v>
      </c>
      <c r="P5" s="90">
        <v>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39000</v>
      </c>
      <c r="G6" s="92">
        <v>18750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125</v>
      </c>
      <c r="F7" s="92">
        <v>117000</v>
      </c>
      <c r="G7" s="92">
        <v>62500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900</v>
      </c>
      <c r="P7" s="90">
        <v>500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2</v>
      </c>
      <c r="D8" s="91">
        <v>130</v>
      </c>
      <c r="E8" s="91">
        <v>125</v>
      </c>
      <c r="F8" s="92">
        <v>19500</v>
      </c>
      <c r="G8" s="92">
        <v>10000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221000</v>
      </c>
      <c r="G9" s="92">
        <v>109294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1700</v>
      </c>
      <c r="P9" s="90">
        <v>874.35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104000</v>
      </c>
      <c r="G10" s="92">
        <v>79842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800</v>
      </c>
      <c r="P10" s="90">
        <v>638.74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85000</v>
      </c>
      <c r="G11" s="92">
        <v>50868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 t="str">
        <f>H11</f>
        <v>0</v>
      </c>
      <c r="O11" s="90">
        <v>653.846154</v>
      </c>
      <c r="P11" s="90">
        <v>406.944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 t="str">
        <f>Q11</f>
        <v>0</v>
      </c>
      <c r="X11" s="93">
        <v>0</v>
      </c>
      <c r="Y11" s="93">
        <v>1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88400</v>
      </c>
      <c r="G12" s="92">
        <v>55000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680</v>
      </c>
      <c r="P12" s="90">
        <v>440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2</v>
      </c>
      <c r="D13" s="91">
        <v>130</v>
      </c>
      <c r="E13" s="91">
        <v>125</v>
      </c>
      <c r="F13" s="92">
        <v>19500</v>
      </c>
      <c r="G13" s="92">
        <v>10471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83.77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125</v>
      </c>
      <c r="F14" s="92">
        <v>48100</v>
      </c>
      <c r="G14" s="92">
        <v>20942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370</v>
      </c>
      <c r="P14" s="90">
        <v>167.54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125</v>
      </c>
      <c r="F15" s="92">
        <v>57200</v>
      </c>
      <c r="G15" s="92">
        <v>45000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440</v>
      </c>
      <c r="P15" s="90">
        <v>360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46</v>
      </c>
      <c r="C16" s="90">
        <v>1</v>
      </c>
      <c r="D16" s="91">
        <v>130</v>
      </c>
      <c r="E16" s="91">
        <v>125</v>
      </c>
      <c r="F16" s="92">
        <v>71500</v>
      </c>
      <c r="G16" s="92">
        <v>52500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550</v>
      </c>
      <c r="P16" s="90">
        <v>420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47</v>
      </c>
      <c r="C17" s="90">
        <v>1</v>
      </c>
      <c r="D17" s="91">
        <v>130</v>
      </c>
      <c r="E17" s="91">
        <v>125</v>
      </c>
      <c r="F17" s="92">
        <v>10400</v>
      </c>
      <c r="G17" s="92">
        <v>6250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80</v>
      </c>
      <c r="P17" s="90">
        <v>50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48</v>
      </c>
      <c r="C18" s="90">
        <v>1</v>
      </c>
      <c r="D18" s="91">
        <v>130</v>
      </c>
      <c r="E18" s="91">
        <v>125</v>
      </c>
      <c r="F18" s="92">
        <v>19500</v>
      </c>
      <c r="G18" s="92">
        <v>5000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150</v>
      </c>
      <c r="P18" s="90">
        <v>40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49</v>
      </c>
      <c r="B19" s="95" t="s">
        <v>50</v>
      </c>
      <c r="C19" s="90">
        <v>5</v>
      </c>
      <c r="D19" s="91">
        <v>130</v>
      </c>
      <c r="E19" s="91">
        <v>125</v>
      </c>
      <c r="F19" s="92">
        <v>18850</v>
      </c>
      <c r="G19" s="92">
        <v>14875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145</v>
      </c>
      <c r="P19" s="90">
        <v>119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51</v>
      </c>
      <c r="C20" s="90">
        <v>3</v>
      </c>
      <c r="D20" s="91">
        <v>130</v>
      </c>
      <c r="E20" s="91">
        <v>125</v>
      </c>
      <c r="F20" s="92">
        <v>4680</v>
      </c>
      <c r="G20" s="92">
        <v>3750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36</v>
      </c>
      <c r="P20" s="90">
        <v>30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49</v>
      </c>
      <c r="B21" s="95" t="s">
        <v>52</v>
      </c>
      <c r="C21" s="90">
        <v>1</v>
      </c>
      <c r="D21" s="91">
        <v>130</v>
      </c>
      <c r="E21" s="91">
        <v>125</v>
      </c>
      <c r="F21" s="92">
        <v>26000</v>
      </c>
      <c r="G21" s="92">
        <v>36250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200</v>
      </c>
      <c r="P21" s="90">
        <v>290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53</v>
      </c>
      <c r="B22" s="95" t="s">
        <v>54</v>
      </c>
      <c r="C22" s="90">
        <v>1</v>
      </c>
      <c r="D22" s="91">
        <v>130</v>
      </c>
      <c r="E22" s="91">
        <v>125</v>
      </c>
      <c r="F22" s="92">
        <v>39000</v>
      </c>
      <c r="G22" s="92">
        <v>25000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300</v>
      </c>
      <c r="P22" s="90">
        <v>200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44</v>
      </c>
      <c r="B23" s="95" t="s">
        <v>55</v>
      </c>
      <c r="C23" s="90">
        <v>1</v>
      </c>
      <c r="D23" s="91">
        <v>130</v>
      </c>
      <c r="E23" s="91">
        <v>125</v>
      </c>
      <c r="F23" s="92">
        <v>84500</v>
      </c>
      <c r="G23" s="92">
        <v>62500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650</v>
      </c>
      <c r="P23" s="90">
        <v>500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 s="12" customFormat="1">
      <c r="A24" s="70"/>
      <c r="B24" s="19"/>
      <c r="C24" s="20"/>
      <c r="D24" s="21"/>
      <c r="E24" s="21"/>
      <c r="F24" s="4"/>
      <c r="G24" s="4"/>
      <c r="H24" s="4" t="str">
        <f>SUM(H3:H23)</f>
        <v>0</v>
      </c>
      <c r="I24" s="4" t="str">
        <f>SUM(I3:I23)</f>
        <v>0</v>
      </c>
      <c r="J24" s="4" t="str">
        <f>H24-I24</f>
        <v>0</v>
      </c>
      <c r="K24" s="22" t="str">
        <f>J24/H24</f>
        <v>0</v>
      </c>
      <c r="L24" s="4" t="str">
        <f>SUM(L3:L23)</f>
        <v>0</v>
      </c>
      <c r="M24" s="4" t="str">
        <f>SUM(M3:M23)</f>
        <v>0</v>
      </c>
      <c r="N24" s="4" t="str">
        <f>SUM(N3:N23)</f>
        <v>0</v>
      </c>
      <c r="O24" s="5"/>
      <c r="P24" s="5"/>
      <c r="Q24" s="5" t="str">
        <f>SUM(Q3:Q23)</f>
        <v>0</v>
      </c>
      <c r="R24" s="5" t="str">
        <f>SUM(R3:R23)</f>
        <v>0</v>
      </c>
      <c r="S24" s="5" t="str">
        <f>Q24-R24</f>
        <v>0</v>
      </c>
      <c r="T24" s="22" t="str">
        <f>S24/Q24</f>
        <v>0</v>
      </c>
      <c r="U24" s="5" t="str">
        <f>SUM(U3:U23)</f>
        <v>0</v>
      </c>
      <c r="V24" s="5" t="str">
        <f>SUM(V3:V23)</f>
        <v>0</v>
      </c>
      <c r="W24" s="73" t="str">
        <f>SUM(W3:W23)</f>
        <v>0</v>
      </c>
      <c r="X24" s="23"/>
      <c r="Y24" s="23"/>
    </row>
    <row r="25" spans="1:26" customHeight="1" ht="24" s="32" customFormat="1">
      <c r="A25" s="24"/>
      <c r="B25" s="25" t="s">
        <v>56</v>
      </c>
      <c r="C25" s="26">
        <v>0.04712</v>
      </c>
      <c r="D25" s="27"/>
      <c r="E25" s="27"/>
      <c r="F25" s="28"/>
      <c r="G25" s="28"/>
      <c r="H25" s="28" t="str">
        <f>C25*(H24-N24)</f>
        <v>0</v>
      </c>
      <c r="I25" s="28"/>
      <c r="J25" s="28"/>
      <c r="K25" s="29"/>
      <c r="L25" s="28"/>
      <c r="M25" s="28"/>
      <c r="N25" s="28"/>
      <c r="O25" s="30"/>
      <c r="P25" s="30"/>
      <c r="Q25" s="30" t="str">
        <f>C25*(Q24-W24)</f>
        <v>0</v>
      </c>
      <c r="R25" s="30"/>
      <c r="S25" s="30"/>
      <c r="T25" s="29"/>
      <c r="U25" s="30"/>
      <c r="V25" s="30"/>
      <c r="W25" s="74"/>
      <c r="X25" s="31"/>
      <c r="Y25" s="31"/>
    </row>
    <row r="26" spans="1:26" customHeight="1" ht="24">
      <c r="A26" s="33" t="s">
        <v>57</v>
      </c>
      <c r="B26" s="33" t="s">
        <v>58</v>
      </c>
      <c r="C26" s="15">
        <v>0.1</v>
      </c>
      <c r="D26" s="13"/>
      <c r="E26" s="13"/>
      <c r="F26" s="14"/>
      <c r="G26" s="14"/>
      <c r="H26" s="14" t="str">
        <f>C26*H24</f>
        <v>0</v>
      </c>
      <c r="I26" s="14"/>
      <c r="J26" s="14"/>
      <c r="K26" s="15"/>
      <c r="L26" s="14"/>
      <c r="M26" s="4" t="str">
        <f>H26</f>
        <v>0</v>
      </c>
      <c r="N26" s="4"/>
      <c r="O26" s="16"/>
      <c r="P26" s="16"/>
      <c r="Q26" s="16" t="str">
        <f>C26*Q24</f>
        <v>0</v>
      </c>
      <c r="R26" s="16"/>
      <c r="S26" s="16"/>
      <c r="T26" s="15"/>
      <c r="U26" s="16"/>
      <c r="V26" s="16" t="str">
        <f>Q26</f>
        <v>0</v>
      </c>
      <c r="W26" s="72"/>
      <c r="X26" s="17"/>
      <c r="Y26" s="17"/>
    </row>
    <row r="27" spans="1:26" customHeight="1" ht="24" s="12" customFormat="1">
      <c r="A27" s="34"/>
      <c r="B27" s="34" t="s">
        <v>59</v>
      </c>
      <c r="C27" s="35"/>
      <c r="D27" s="36"/>
      <c r="E27" s="36"/>
      <c r="F27" s="37"/>
      <c r="G27" s="37"/>
      <c r="H27" s="37" t="str">
        <f>SUM(H24:H26)</f>
        <v>0</v>
      </c>
      <c r="I27" s="37"/>
      <c r="J27" s="37"/>
      <c r="K27" s="38"/>
      <c r="L27" s="39" t="str">
        <f>L24</f>
        <v>0</v>
      </c>
      <c r="M27" s="39" t="str">
        <f>SUM(M24:M26)</f>
        <v>0</v>
      </c>
      <c r="N27" s="39"/>
      <c r="O27" s="40"/>
      <c r="P27" s="40"/>
      <c r="Q27" s="40" t="str">
        <f>SUM(Q24:Q26)</f>
        <v>0</v>
      </c>
      <c r="R27" s="40"/>
      <c r="S27" s="40"/>
      <c r="T27" s="38"/>
      <c r="U27" s="41" t="str">
        <f>U24</f>
        <v>0</v>
      </c>
      <c r="V27" s="41" t="str">
        <f>SUM(V24:V26)</f>
        <v>0</v>
      </c>
      <c r="W27" s="73"/>
      <c r="X27" s="42"/>
      <c r="Y27" s="42"/>
    </row>
    <row r="28" spans="1:26" customHeight="1" ht="24" s="54" customFormat="1">
      <c r="A28" s="43"/>
      <c r="B28" s="44" t="s">
        <v>60</v>
      </c>
      <c r="C28" s="45">
        <v>0</v>
      </c>
      <c r="D28" s="46"/>
      <c r="E28" s="46"/>
      <c r="F28" s="47"/>
      <c r="G28" s="47"/>
      <c r="H28" s="2" t="str">
        <f>C28*H27</f>
        <v>0</v>
      </c>
      <c r="I28" s="48"/>
      <c r="J28" s="48"/>
      <c r="K28" s="49"/>
      <c r="L28" s="78" t="str">
        <f>H28*X28</f>
        <v>0</v>
      </c>
      <c r="M28" s="78" t="str">
        <f>H28*Y28</f>
        <v>0</v>
      </c>
      <c r="N28" s="2"/>
      <c r="O28" s="50"/>
      <c r="P28" s="50"/>
      <c r="Q28" s="51" t="str">
        <f>C28*Q27</f>
        <v>0</v>
      </c>
      <c r="R28" s="52"/>
      <c r="S28" s="52"/>
      <c r="T28" s="53"/>
      <c r="U28" s="3" t="str">
        <f>Q28*X28</f>
        <v>0</v>
      </c>
      <c r="V28" s="3" t="str">
        <f>Q28*Y28</f>
        <v>0</v>
      </c>
      <c r="W28" s="75"/>
      <c r="X28" s="77">
        <v>0.2</v>
      </c>
      <c r="Y28" s="77">
        <v>0.8</v>
      </c>
    </row>
    <row r="29" spans="1:26" customHeight="1" ht="24" s="32" customFormat="1">
      <c r="A29" s="55"/>
      <c r="B29" s="1" t="s">
        <v>61</v>
      </c>
      <c r="C29" s="56">
        <v>0</v>
      </c>
      <c r="D29" s="57" t="s">
        <v>62</v>
      </c>
      <c r="E29" s="57">
        <v>100</v>
      </c>
      <c r="F29" s="48"/>
      <c r="G29" s="48"/>
      <c r="H29" s="58" t="str">
        <f>C29</f>
        <v>0</v>
      </c>
      <c r="I29" s="47"/>
      <c r="J29" s="47"/>
      <c r="K29" s="45"/>
      <c r="L29" s="78" t="str">
        <f>H29*X28</f>
        <v>0</v>
      </c>
      <c r="M29" s="78" t="str">
        <f>H29*Y28</f>
        <v>0</v>
      </c>
      <c r="N29" s="2"/>
      <c r="O29" s="59"/>
      <c r="P29" s="59"/>
      <c r="Q29" s="79" t="str">
        <f>IF(E29&gt;0, H29/E29, 0)</f>
        <v>0</v>
      </c>
      <c r="R29" s="50"/>
      <c r="S29" s="50"/>
      <c r="T29" s="31"/>
      <c r="U29" s="3" t="str">
        <f>Q29*X28</f>
        <v>0</v>
      </c>
      <c r="V29" s="3" t="str">
        <f>Q29*Y28</f>
        <v>0</v>
      </c>
      <c r="W29" s="74"/>
      <c r="X29" s="31"/>
      <c r="Y29" s="31"/>
    </row>
    <row r="30" spans="1:26" customHeight="1" ht="24">
      <c r="A30" s="60"/>
      <c r="B3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0" s="61"/>
      <c r="D30" s="62"/>
      <c r="E30" s="62"/>
      <c r="F30" s="63"/>
      <c r="G30" s="63"/>
      <c r="H30" s="63" t="str">
        <f>SUM(H24:H26)-SUM(H28:H29)</f>
        <v>0</v>
      </c>
      <c r="I30" s="63" t="str">
        <f>I24</f>
        <v>0</v>
      </c>
      <c r="J30" s="63" t="str">
        <f>H30-I30</f>
        <v>0</v>
      </c>
      <c r="K30" s="64" t="str">
        <f>J30/H30</f>
        <v>0</v>
      </c>
      <c r="L30" s="63" t="str">
        <f>SUM(L26:L27)-SUM(L28:L29)</f>
        <v>0</v>
      </c>
      <c r="M30" s="63" t="str">
        <f>SUM(M24:M26)-SUM(M28:M29)</f>
        <v>0</v>
      </c>
      <c r="N30" s="63"/>
      <c r="O30" s="65"/>
      <c r="P30" s="65"/>
      <c r="Q30" s="65" t="str">
        <f>SUM(Q24:Q26)-SUM(Q28:Q29)</f>
        <v>0</v>
      </c>
      <c r="R30" s="65" t="str">
        <f>R24</f>
        <v>0</v>
      </c>
      <c r="S30" s="65" t="str">
        <f>Q30-R30</f>
        <v>0</v>
      </c>
      <c r="T30" s="17" t="str">
        <f>S30/Q30</f>
        <v>0</v>
      </c>
      <c r="U30" s="65" t="str">
        <f>SUM($U26:$U27)-SUM($U28:$U29)</f>
        <v>0</v>
      </c>
      <c r="V30" s="65" t="str">
        <f>SUM(V24:V26)-SUM(V28:V29)</f>
        <v>0</v>
      </c>
      <c r="W30" s="72"/>
      <c r="X30" s="17"/>
      <c r="Y3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