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<sst xmlns="http://schemas.openxmlformats.org/spreadsheetml/2006/main" uniqueCount="74">
  <si>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</si>
  <si>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</si>
  <si>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</si>
  <si>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</si>
  <si>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</si>
  <si>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</si>
  <si>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</si>
  <si>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</si>
  <si>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</si>
  <si>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</si>
  <si>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</si>
  <si>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</si>
  <si>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</si>
  <si>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</si>
  <si>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</si>
  <si>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</si>
  <si>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</si>
  <si>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</si>
  <si>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</si>
  <si>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</si>
  <si>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</si>
  <si>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</si>
  <si>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</si>
  <si>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ザ・カハラ ウエディング</t>
  </si>
  <si>
    <t>会場使用料（ダイヤモンドヘッドガゼボ：プルメリアグローブ／ココヘッドローンのいづれかよりお選びいただけます）／牧師先生／結婚証明書（法的効力はありません）／弾き語りシンガー／ホワイトチェア（20脚）／会場デコレーション(生花にて￥80,000相当分)</t>
  </si>
  <si>
    <t>ヘアメイクアーティスト：Real Weddingsオリジナル</t>
  </si>
  <si>
    <t>ヘアメイク＆着付け(120分)</t>
  </si>
  <si>
    <t>カハラ出張料</t>
  </si>
  <si>
    <t>つきっきりコーディネーター</t>
  </si>
  <si>
    <t>ホテル出発→フォトツアー→挙式→レセプション</t>
  </si>
  <si>
    <t>ゲスト様のご誘導→レセプション</t>
  </si>
  <si>
    <t>カハラ出張料（3名分）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</si>
  <si>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</si>
  <si>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フォトツアー1ヶ所+カクテルパーティ30分/350cut～/データ・インターネットスライドショー	</t>
  </si>
  <si>
    <t>VISIONARI：オプション</t>
  </si>
  <si>
    <t>撮影延長（1時間）</t>
  </si>
  <si>
    <t>NST PICTURES</t>
  </si>
  <si>
    <t>Feature Film・Light(会場到着～挙式終了まで)/HD・2カメ撮影/ショートフィルムドキュメンタリータッチ(約5分)/SNS用30秒動画</t>
  </si>
  <si>
    <t>オプション：レセプション撮影(1時間)/HD・1カメ撮影</t>
  </si>
  <si>
    <t>出張料：カハラ・アイナハイナ・ハワイカイ</t>
  </si>
  <si>
    <t>Real Weddings オリジナル</t>
  </si>
  <si>
    <t>ブーケ＆ブートニア　</t>
  </si>
  <si>
    <t>フラワーシャワー(20名様分)</t>
  </si>
  <si>
    <t>レイ</t>
  </si>
  <si>
    <t>お子様用レイ</t>
  </si>
  <si>
    <t>カハラオケカイ</t>
  </si>
  <si>
    <t>【挙式とセットの場合】
カハラオケカイ（ディナー：土・日）個室料／レセプションコーディネーター(開始~終了まで）※最低保証料金は約￥435,500以上となります。</t>
  </si>
  <si>
    <t>カメラ撮影許可料</t>
  </si>
  <si>
    <t>カハラオケカイ（ディナー）</t>
  </si>
  <si>
    <t>A CULINARY BLENDING PLATED DINNER</t>
  </si>
  <si>
    <t>カハラオケカイ（ランチ・ディナー）</t>
  </si>
  <si>
    <t xml:space="preserve">Children Menu／KEIKI CHILD </t>
  </si>
  <si>
    <t>We Heart Cake Company</t>
  </si>
  <si>
    <t>オリジナルウェディングケーキ
3段のウェディングケーキ　※デリバリー料込</t>
  </si>
  <si>
    <t>テーブルデコレーション　
フラワーとキャンドル等のデコレーション
テーブルクロス込
312,000円→273,000円</t>
  </si>
  <si>
    <t>チェア</t>
  </si>
  <si>
    <t>チバリチェアー</t>
  </si>
  <si>
    <t>チャージャー</t>
  </si>
  <si>
    <t>グラスデザイン</t>
  </si>
  <si>
    <t>リネン</t>
  </si>
  <si>
    <t>配達料</t>
  </si>
  <si>
    <t>ウクレレ&amp;フラ</t>
  </si>
  <si>
    <t>パーティ/2時間
※お二人のご入場のタイミングから</t>
  </si>
  <si>
    <t>配達料＆セッティング料</t>
  </si>
  <si>
    <t>レセプションコーディネーター</t>
  </si>
  <si>
    <t>レセプション準備→レセプション前半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</si>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</sst>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43674.35850694445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120.69</v>
      </c>
      <c r="F3" s="92">
        <v>637000</v>
      </c>
      <c r="G3" s="92">
        <v>508250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4900</v>
      </c>
      <c r="P3" s="90">
        <v>4211.2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120.69</v>
      </c>
      <c r="F4" s="92">
        <v>52000</v>
      </c>
      <c r="G4" s="92">
        <v>36207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300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120.69</v>
      </c>
      <c r="F5" s="92">
        <v>5200</v>
      </c>
      <c r="G5" s="92">
        <v>4828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40</v>
      </c>
      <c r="P5" s="90">
        <v>40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120.69</v>
      </c>
      <c r="F6" s="92">
        <v>87100</v>
      </c>
      <c r="G6" s="92">
        <v>53104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670</v>
      </c>
      <c r="P6" s="90">
        <v>440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120.69</v>
      </c>
      <c r="F7" s="92">
        <v>52000</v>
      </c>
      <c r="G7" s="92">
        <v>33793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400</v>
      </c>
      <c r="P7" s="90">
        <v>280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120.69</v>
      </c>
      <c r="F8" s="92">
        <v>16250</v>
      </c>
      <c r="G8" s="92">
        <v>15086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125</v>
      </c>
      <c r="P8" s="90">
        <v>125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120.69</v>
      </c>
      <c r="F9" s="92">
        <v>195000</v>
      </c>
      <c r="G9" s="92">
        <v>132696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1500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120.69</v>
      </c>
      <c r="F10" s="92">
        <v>45500</v>
      </c>
      <c r="G10" s="92">
        <v>31621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262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27</v>
      </c>
      <c r="C11" s="90">
        <v>1</v>
      </c>
      <c r="D11" s="91">
        <v>130</v>
      </c>
      <c r="E11" s="91">
        <v>120.69</v>
      </c>
      <c r="F11" s="92">
        <v>19500</v>
      </c>
      <c r="G11" s="92">
        <v>18104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150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37</v>
      </c>
      <c r="C12" s="90">
        <v>1</v>
      </c>
      <c r="D12" s="91">
        <v>130</v>
      </c>
      <c r="E12" s="91">
        <v>120.69</v>
      </c>
      <c r="F12" s="92">
        <v>182000</v>
      </c>
      <c r="G12" s="92">
        <v>126377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1400</v>
      </c>
      <c r="P12" s="90">
        <v>1047.12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38</v>
      </c>
      <c r="C13" s="90">
        <v>1</v>
      </c>
      <c r="D13" s="91">
        <v>130</v>
      </c>
      <c r="E13" s="91">
        <v>120.69</v>
      </c>
      <c r="F13" s="92">
        <v>32500</v>
      </c>
      <c r="G13" s="92">
        <v>18957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250</v>
      </c>
      <c r="P13" s="90">
        <v>157.07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36</v>
      </c>
      <c r="B14" s="95" t="s">
        <v>39</v>
      </c>
      <c r="C14" s="90">
        <v>1</v>
      </c>
      <c r="D14" s="91">
        <v>130</v>
      </c>
      <c r="E14" s="91">
        <v>120.69</v>
      </c>
      <c r="F14" s="92">
        <v>33800</v>
      </c>
      <c r="G14" s="92">
        <v>31379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260</v>
      </c>
      <c r="P14" s="90">
        <v>260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41</v>
      </c>
      <c r="C15" s="90">
        <v>1</v>
      </c>
      <c r="D15" s="91">
        <v>130</v>
      </c>
      <c r="E15" s="91">
        <v>120.69</v>
      </c>
      <c r="F15" s="92">
        <v>49400</v>
      </c>
      <c r="G15" s="92">
        <v>33793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380</v>
      </c>
      <c r="P15" s="90">
        <v>280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42</v>
      </c>
      <c r="C16" s="90">
        <v>1</v>
      </c>
      <c r="D16" s="91">
        <v>130</v>
      </c>
      <c r="E16" s="91">
        <v>120.69</v>
      </c>
      <c r="F16" s="92">
        <v>32500</v>
      </c>
      <c r="G16" s="92">
        <v>14483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250</v>
      </c>
      <c r="P16" s="90">
        <v>120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40</v>
      </c>
      <c r="B17" s="95" t="s">
        <v>43</v>
      </c>
      <c r="C17" s="90">
        <v>5</v>
      </c>
      <c r="D17" s="91">
        <v>130</v>
      </c>
      <c r="E17" s="91">
        <v>120.69</v>
      </c>
      <c r="F17" s="92">
        <v>3510</v>
      </c>
      <c r="G17" s="92">
        <v>1896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27</v>
      </c>
      <c r="P17" s="90">
        <v>15.71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40</v>
      </c>
      <c r="B18" s="95" t="s">
        <v>44</v>
      </c>
      <c r="C18" s="90">
        <v>1</v>
      </c>
      <c r="D18" s="91">
        <v>130</v>
      </c>
      <c r="E18" s="91">
        <v>120.69</v>
      </c>
      <c r="F18" s="92">
        <v>3510</v>
      </c>
      <c r="G18" s="92">
        <v>1896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27</v>
      </c>
      <c r="P18" s="90">
        <v>15.71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45</v>
      </c>
      <c r="B19" s="95" t="s">
        <v>46</v>
      </c>
      <c r="C19" s="90">
        <v>1</v>
      </c>
      <c r="D19" s="91">
        <v>130</v>
      </c>
      <c r="E19" s="91">
        <v>120.69</v>
      </c>
      <c r="F19" s="92">
        <v>195000</v>
      </c>
      <c r="G19" s="92">
        <v>156657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1500</v>
      </c>
      <c r="P19" s="90">
        <v>1298.01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45</v>
      </c>
      <c r="B20" s="95" t="s">
        <v>47</v>
      </c>
      <c r="C20" s="90">
        <v>1</v>
      </c>
      <c r="D20" s="91">
        <v>130</v>
      </c>
      <c r="E20" s="91">
        <v>120.69</v>
      </c>
      <c r="F20" s="92">
        <v>32500</v>
      </c>
      <c r="G20" s="92">
        <v>30172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250</v>
      </c>
      <c r="P20" s="90">
        <v>250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48</v>
      </c>
      <c r="B21" s="95" t="s">
        <v>49</v>
      </c>
      <c r="C21" s="90">
        <v>29</v>
      </c>
      <c r="D21" s="91">
        <v>130</v>
      </c>
      <c r="E21" s="91">
        <v>120.69</v>
      </c>
      <c r="F21" s="92">
        <v>22100</v>
      </c>
      <c r="G21" s="92">
        <v>16788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170</v>
      </c>
      <c r="P21" s="90">
        <v>139.1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50</v>
      </c>
      <c r="B22" s="95" t="s">
        <v>51</v>
      </c>
      <c r="C22" s="90">
        <v>2</v>
      </c>
      <c r="D22" s="91">
        <v>130</v>
      </c>
      <c r="E22" s="91">
        <v>120.69</v>
      </c>
      <c r="F22" s="92">
        <v>4940</v>
      </c>
      <c r="G22" s="92">
        <v>3983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38</v>
      </c>
      <c r="P22" s="90">
        <v>33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52</v>
      </c>
      <c r="B23" s="95" t="s">
        <v>53</v>
      </c>
      <c r="C23" s="90">
        <v>1</v>
      </c>
      <c r="D23" s="91">
        <v>130</v>
      </c>
      <c r="E23" s="91">
        <v>120.69</v>
      </c>
      <c r="F23" s="92">
        <v>110500</v>
      </c>
      <c r="G23" s="92">
        <v>67677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850</v>
      </c>
      <c r="P23" s="90">
        <v>560.75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40</v>
      </c>
      <c r="B24" s="95" t="s">
        <v>54</v>
      </c>
      <c r="C24" s="90">
        <v>1</v>
      </c>
      <c r="D24" s="91">
        <v>130</v>
      </c>
      <c r="E24" s="91">
        <v>120.69</v>
      </c>
      <c r="F24" s="92">
        <v>273000</v>
      </c>
      <c r="G24" s="92">
        <v>156897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2100</v>
      </c>
      <c r="P24" s="90">
        <v>1300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55</v>
      </c>
      <c r="B25" s="95" t="s">
        <v>56</v>
      </c>
      <c r="C25" s="90">
        <v>29</v>
      </c>
      <c r="D25" s="91">
        <v>130</v>
      </c>
      <c r="E25" s="91">
        <v>120.69</v>
      </c>
      <c r="F25" s="92">
        <v>3510</v>
      </c>
      <c r="G25" s="92">
        <v>2655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27</v>
      </c>
      <c r="P25" s="90">
        <v>22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57</v>
      </c>
      <c r="B26" s="95" t="s">
        <v>58</v>
      </c>
      <c r="C26" s="90">
        <v>29</v>
      </c>
      <c r="D26" s="91">
        <v>130</v>
      </c>
      <c r="E26" s="91">
        <v>120.69</v>
      </c>
      <c r="F26" s="92">
        <v>1170</v>
      </c>
      <c r="G26" s="92">
        <v>845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9</v>
      </c>
      <c r="P26" s="90">
        <v>7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59</v>
      </c>
      <c r="B27" s="95" t="s">
        <v>60</v>
      </c>
      <c r="C27" s="90">
        <v>1</v>
      </c>
      <c r="D27" s="91">
        <v>130</v>
      </c>
      <c r="E27" s="91">
        <v>120.69</v>
      </c>
      <c r="F27" s="92">
        <v>20410</v>
      </c>
      <c r="G27" s="92">
        <v>15328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157</v>
      </c>
      <c r="P27" s="90">
        <v>127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61</v>
      </c>
      <c r="B28" s="95" t="s">
        <v>62</v>
      </c>
      <c r="C28" s="90">
        <v>1</v>
      </c>
      <c r="D28" s="91">
        <v>130</v>
      </c>
      <c r="E28" s="91">
        <v>120.69</v>
      </c>
      <c r="F28" s="92">
        <v>57200</v>
      </c>
      <c r="G28" s="92">
        <v>41035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440</v>
      </c>
      <c r="P28" s="90">
        <v>340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40</v>
      </c>
      <c r="B29" s="95" t="s">
        <v>63</v>
      </c>
      <c r="C29" s="90">
        <v>1</v>
      </c>
      <c r="D29" s="91">
        <v>130</v>
      </c>
      <c r="E29" s="91">
        <v>120.69</v>
      </c>
      <c r="F29" s="92">
        <v>49790</v>
      </c>
      <c r="G29" s="92">
        <v>46224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383</v>
      </c>
      <c r="P29" s="90">
        <v>383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0.2</v>
      </c>
      <c r="Y29" s="93">
        <v>0.8</v>
      </c>
    </row>
    <row r="30" spans="1:26" customHeight="1" ht="24">
      <c r="A30" s="95" t="s">
        <v>64</v>
      </c>
      <c r="B30" s="95" t="s">
        <v>65</v>
      </c>
      <c r="C30" s="90">
        <v>1</v>
      </c>
      <c r="D30" s="91">
        <v>130</v>
      </c>
      <c r="E30" s="91">
        <v>120.69</v>
      </c>
      <c r="F30" s="92">
        <v>36400</v>
      </c>
      <c r="G30" s="92">
        <v>19310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280</v>
      </c>
      <c r="P30" s="90">
        <v>160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 s="12" customFormat="1">
      <c r="A31" s="70"/>
      <c r="B31" s="19"/>
      <c r="C31" s="20"/>
      <c r="D31" s="21"/>
      <c r="E31" s="21"/>
      <c r="F31" s="4"/>
      <c r="G31" s="4"/>
      <c r="H31" s="4" t="str">
        <f>SUM(H3:H30)</f>
        <v>0</v>
      </c>
      <c r="I31" s="4" t="str">
        <f>SUM(I3:I30)</f>
        <v>0</v>
      </c>
      <c r="J31" s="4" t="str">
        <f>H31-I31</f>
        <v>0</v>
      </c>
      <c r="K31" s="22" t="str">
        <f>J31/H31</f>
        <v>0</v>
      </c>
      <c r="L31" s="4" t="str">
        <f>SUM(L3:L30)</f>
        <v>0</v>
      </c>
      <c r="M31" s="4" t="str">
        <f>SUM(M3:M30)</f>
        <v>0</v>
      </c>
      <c r="N31" s="4" t="str">
        <f>SUM(N3:N30)</f>
        <v>0</v>
      </c>
      <c r="O31" s="5"/>
      <c r="P31" s="5"/>
      <c r="Q31" s="5" t="str">
        <f>SUM(Q3:Q30)</f>
        <v>0</v>
      </c>
      <c r="R31" s="5" t="str">
        <f>SUM(R3:R30)</f>
        <v>0</v>
      </c>
      <c r="S31" s="5" t="str">
        <f>Q31-R31</f>
        <v>0</v>
      </c>
      <c r="T31" s="22" t="str">
        <f>S31/Q31</f>
        <v>0</v>
      </c>
      <c r="U31" s="5" t="str">
        <f>SUM(U3:U30)</f>
        <v>0</v>
      </c>
      <c r="V31" s="5" t="str">
        <f>SUM(V3:V30)</f>
        <v>0</v>
      </c>
      <c r="W31" s="73" t="str">
        <f>SUM(W3:W30)</f>
        <v>0</v>
      </c>
      <c r="X31" s="23"/>
      <c r="Y31" s="23"/>
    </row>
    <row r="32" spans="1:26" customHeight="1" ht="24" s="32" customFormat="1">
      <c r="A32" s="24"/>
      <c r="B32" s="25" t="s">
        <v>66</v>
      </c>
      <c r="C32" s="26">
        <v>0.04712</v>
      </c>
      <c r="D32" s="27"/>
      <c r="E32" s="27"/>
      <c r="F32" s="28"/>
      <c r="G32" s="28"/>
      <c r="H32" s="28" t="str">
        <f>C32*(H31-N31)</f>
        <v>0</v>
      </c>
      <c r="I32" s="28"/>
      <c r="J32" s="28"/>
      <c r="K32" s="29"/>
      <c r="L32" s="28"/>
      <c r="M32" s="28"/>
      <c r="N32" s="28"/>
      <c r="O32" s="30"/>
      <c r="P32" s="30"/>
      <c r="Q32" s="30" t="str">
        <f>C32*(Q31-W31)</f>
        <v>0</v>
      </c>
      <c r="R32" s="30"/>
      <c r="S32" s="30"/>
      <c r="T32" s="29"/>
      <c r="U32" s="30"/>
      <c r="V32" s="30"/>
      <c r="W32" s="74"/>
      <c r="X32" s="31"/>
      <c r="Y32" s="31"/>
    </row>
    <row r="33" spans="1:26" customHeight="1" ht="24">
      <c r="A33" s="33" t="s">
        <v>67</v>
      </c>
      <c r="B33" s="33" t="s">
        <v>68</v>
      </c>
      <c r="C33" s="15">
        <v>0.1</v>
      </c>
      <c r="D33" s="13"/>
      <c r="E33" s="13"/>
      <c r="F33" s="14"/>
      <c r="G33" s="14"/>
      <c r="H33" s="14" t="str">
        <f>C33*H31</f>
        <v>0</v>
      </c>
      <c r="I33" s="14"/>
      <c r="J33" s="14"/>
      <c r="K33" s="15"/>
      <c r="L33" s="14"/>
      <c r="M33" s="4" t="str">
        <f>H33</f>
        <v>0</v>
      </c>
      <c r="N33" s="4"/>
      <c r="O33" s="16"/>
      <c r="P33" s="16"/>
      <c r="Q33" s="16" t="str">
        <f>C33*Q31</f>
        <v>0</v>
      </c>
      <c r="R33" s="16"/>
      <c r="S33" s="16"/>
      <c r="T33" s="15"/>
      <c r="U33" s="16"/>
      <c r="V33" s="16" t="str">
        <f>Q33</f>
        <v>0</v>
      </c>
      <c r="W33" s="72"/>
      <c r="X33" s="17"/>
      <c r="Y33" s="17"/>
    </row>
    <row r="34" spans="1:26" customHeight="1" ht="24" s="12" customFormat="1">
      <c r="A34" s="34"/>
      <c r="B34" s="34" t="s">
        <v>69</v>
      </c>
      <c r="C34" s="35"/>
      <c r="D34" s="36"/>
      <c r="E34" s="36"/>
      <c r="F34" s="37"/>
      <c r="G34" s="37"/>
      <c r="H34" s="37" t="str">
        <f>SUM(H31:H33)</f>
        <v>0</v>
      </c>
      <c r="I34" s="37"/>
      <c r="J34" s="37"/>
      <c r="K34" s="38"/>
      <c r="L34" s="39" t="str">
        <f>L31</f>
        <v>0</v>
      </c>
      <c r="M34" s="39" t="str">
        <f>SUM(M31:M33)</f>
        <v>0</v>
      </c>
      <c r="N34" s="39"/>
      <c r="O34" s="40"/>
      <c r="P34" s="40"/>
      <c r="Q34" s="40" t="str">
        <f>SUM(Q31:Q33)</f>
        <v>0</v>
      </c>
      <c r="R34" s="40"/>
      <c r="S34" s="40"/>
      <c r="T34" s="38"/>
      <c r="U34" s="41" t="str">
        <f>U31</f>
        <v>0</v>
      </c>
      <c r="V34" s="41" t="str">
        <f>SUM(V31:V33)</f>
        <v>0</v>
      </c>
      <c r="W34" s="73"/>
      <c r="X34" s="42"/>
      <c r="Y34" s="42"/>
    </row>
    <row r="35" spans="1:26" customHeight="1" ht="24" s="54" customFormat="1">
      <c r="A35" s="43"/>
      <c r="B35" s="44" t="s">
        <v>70</v>
      </c>
      <c r="C35" s="45">
        <v>0.05</v>
      </c>
      <c r="D35" s="46"/>
      <c r="E35" s="46"/>
      <c r="F35" s="47"/>
      <c r="G35" s="47"/>
      <c r="H35" s="2" t="str">
        <f>C35*H34</f>
        <v>0</v>
      </c>
      <c r="I35" s="48"/>
      <c r="J35" s="48"/>
      <c r="K35" s="49"/>
      <c r="L35" s="78" t="str">
        <f>H35*X35</f>
        <v>0</v>
      </c>
      <c r="M35" s="78" t="str">
        <f>H35*Y35</f>
        <v>0</v>
      </c>
      <c r="N35" s="2"/>
      <c r="O35" s="50"/>
      <c r="P35" s="50"/>
      <c r="Q35" s="51" t="str">
        <f>C35*Q34</f>
        <v>0</v>
      </c>
      <c r="R35" s="52"/>
      <c r="S35" s="52"/>
      <c r="T35" s="53"/>
      <c r="U35" s="3" t="str">
        <f>Q35*X35</f>
        <v>0</v>
      </c>
      <c r="V35" s="3" t="str">
        <f>Q35*Y35</f>
        <v>0</v>
      </c>
      <c r="W35" s="75"/>
      <c r="X35" s="77">
        <v>0.2</v>
      </c>
      <c r="Y35" s="77">
        <v>0.8</v>
      </c>
    </row>
    <row r="36" spans="1:26" customHeight="1" ht="24" s="32" customFormat="1">
      <c r="A36" s="55"/>
      <c r="B36" s="1" t="s">
        <v>71</v>
      </c>
      <c r="C36" s="56">
        <v>0</v>
      </c>
      <c r="D36" s="57" t="s">
        <v>72</v>
      </c>
      <c r="E36" s="57">
        <v>100</v>
      </c>
      <c r="F36" s="48"/>
      <c r="G36" s="48"/>
      <c r="H36" s="58" t="str">
        <f>C36</f>
        <v>0</v>
      </c>
      <c r="I36" s="47"/>
      <c r="J36" s="47"/>
      <c r="K36" s="45"/>
      <c r="L36" s="78" t="str">
        <f>H36*X35</f>
        <v>0</v>
      </c>
      <c r="M36" s="78" t="str">
        <f>H36*Y35</f>
        <v>0</v>
      </c>
      <c r="N36" s="2"/>
      <c r="O36" s="59"/>
      <c r="P36" s="59"/>
      <c r="Q36" s="79" t="str">
        <f>IF(E36&gt;0, H36/E36, 0)</f>
        <v>0</v>
      </c>
      <c r="R36" s="50"/>
      <c r="S36" s="50"/>
      <c r="T36" s="31"/>
      <c r="U36" s="3" t="str">
        <f>Q36*X35</f>
        <v>0</v>
      </c>
      <c r="V36" s="3" t="str">
        <f>Q36*Y35</f>
        <v>0</v>
      </c>
      <c r="W36" s="74"/>
      <c r="X36" s="31"/>
      <c r="Y36" s="31"/>
    </row>
    <row r="37" spans="1:26" customHeight="1" ht="24">
      <c r="A37" s="60"/>
      <c r="B3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7" s="61"/>
      <c r="D37" s="62"/>
      <c r="E37" s="62"/>
      <c r="F37" s="63"/>
      <c r="G37" s="63"/>
      <c r="H37" s="63" t="str">
        <f>SUM(H31:H33)-SUM(H35:H36)</f>
        <v>0</v>
      </c>
      <c r="I37" s="63" t="str">
        <f>I31</f>
        <v>0</v>
      </c>
      <c r="J37" s="63" t="str">
        <f>H37-I37</f>
        <v>0</v>
      </c>
      <c r="K37" s="64" t="str">
        <f>J37/H37</f>
        <v>0</v>
      </c>
      <c r="L37" s="63" t="str">
        <f>SUM(L33:L34)-SUM(L35:L36)</f>
        <v>0</v>
      </c>
      <c r="M37" s="63" t="str">
        <f>SUM(M31:M33)-SUM(M35:M36)</f>
        <v>0</v>
      </c>
      <c r="N37" s="63"/>
      <c r="O37" s="65"/>
      <c r="P37" s="65"/>
      <c r="Q37" s="65" t="str">
        <f>SUM(Q31:Q33)-SUM(Q35:Q36)</f>
        <v>0</v>
      </c>
      <c r="R37" s="65" t="str">
        <f>R31</f>
        <v>0</v>
      </c>
      <c r="S37" s="65" t="str">
        <f>Q37-R37</f>
        <v>0</v>
      </c>
      <c r="T37" s="17" t="str">
        <f>S37/Q37</f>
        <v>0</v>
      </c>
      <c r="U37" s="65" t="str">
        <f>SUM($U33:$U34)-SUM($U35:$U36)</f>
        <v>0</v>
      </c>
      <c r="V37" s="65" t="str">
        <f>SUM(V31:V33)-SUM(V35:V36)</f>
        <v>0</v>
      </c>
      <c r="W37" s="72"/>
      <c r="X37" s="17"/>
      <c r="Y3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