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<sst xmlns="http://schemas.openxmlformats.org/spreadsheetml/2006/main" uniqueCount="42">
  <si>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</si>
  <si>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</si>
  <si>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</si>
  <si>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</si>
  <si>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</si>
  <si>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</si>
  <si>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</si>
  <si>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</si>
  <si>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</si>
  <si>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</si>
  <si>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</si>
  <si>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</si>
  <si>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</si>
  <si>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</si>
  <si>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</si>
  <si>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</si>
  <si>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</si>
  <si>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</si>
  <si>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</si>
  <si>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</si>
  <si>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</si>
  <si>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</si>
  <si>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</si>
  <si>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グランドワイレア・シーサイドチャペル</t>
  </si>
  <si>
    <t>シーサイドチャペル&amp;ガーデン会場使用料（1時間半）／牧師先生／結婚証明書（法的効力はありません）／音楽奏者(ヴァイオリン選択）／ブーケ&amp;ブートニア／ウエディングケーキ（6”／フレッシュフラワー付き）／乾杯用シャンパンボトル（1本／約6名様分）／写真撮影（2時間）／ヘアメイク&amp;着付け（120分）／日本人コーディネーター／ご衣裳スチーム／デラックスオーシャンビュールーム1泊／フォトグラファークレジット（$500分）／スパもしくはダイニングクレジット（$200分）／スパ（カップルトリートメント）　※ゲスト25名様以上の場合、コーディネーター1名の追加が必要となります</t>
  </si>
  <si>
    <t>ヘアメイクアーティスト：マウイ島</t>
  </si>
  <si>
    <t>リハーサルメイク(90分)</t>
  </si>
  <si>
    <t>新郎ヘアセット(20分）</t>
  </si>
  <si>
    <t>ゲストヘアメイク(60分)</t>
  </si>
  <si>
    <t>動画撮影：マウイ島</t>
  </si>
  <si>
    <t>The Highlight Film (挙式動画撮影)</t>
  </si>
  <si>
    <t>Real Weddings オリジナル(マウイ島)</t>
  </si>
  <si>
    <t>Petal Toss Flowers (フラワーシャワー)</t>
  </si>
  <si>
    <t>Floral Delivery Fee (フラワーアイテムデリバリー料)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</si>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</sst>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6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43396.18368055556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112.4</v>
      </c>
      <c r="F3" s="92">
        <v>1742000</v>
      </c>
      <c r="G3" s="92">
        <v>1292898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13400</v>
      </c>
      <c r="P3" s="90">
        <v>11502.65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112.4</v>
      </c>
      <c r="F4" s="92">
        <v>32500</v>
      </c>
      <c r="G4" s="92">
        <v>16391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250</v>
      </c>
      <c r="P4" s="90">
        <v>145.83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112.4</v>
      </c>
      <c r="F5" s="92">
        <v>10400</v>
      </c>
      <c r="G5" s="92">
        <v>4684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80</v>
      </c>
      <c r="P5" s="90">
        <v>41.67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112.4</v>
      </c>
      <c r="F6" s="92">
        <v>16900</v>
      </c>
      <c r="G6" s="92">
        <v>10538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130</v>
      </c>
      <c r="P6" s="90">
        <v>93.75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112.4</v>
      </c>
      <c r="F7" s="92">
        <v>208000</v>
      </c>
      <c r="G7" s="92">
        <v>134880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1600</v>
      </c>
      <c r="P7" s="90">
        <v>1200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31</v>
      </c>
      <c r="B8" s="95" t="s">
        <v>32</v>
      </c>
      <c r="C8" s="90">
        <v>1</v>
      </c>
      <c r="D8" s="91">
        <v>130</v>
      </c>
      <c r="E8" s="91">
        <v>112.4</v>
      </c>
      <c r="F8" s="92">
        <v>9230</v>
      </c>
      <c r="G8" s="92">
        <v>5620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71</v>
      </c>
      <c r="P8" s="90">
        <v>50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31</v>
      </c>
      <c r="B9" s="95" t="s">
        <v>33</v>
      </c>
      <c r="C9" s="90">
        <v>1</v>
      </c>
      <c r="D9" s="91">
        <v>130</v>
      </c>
      <c r="E9" s="91">
        <v>112.4</v>
      </c>
      <c r="F9" s="92">
        <v>6500</v>
      </c>
      <c r="G9" s="92">
        <v>3934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50</v>
      </c>
      <c r="P9" s="90">
        <v>35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 s="12" customFormat="1">
      <c r="A10" s="70"/>
      <c r="B10" s="19"/>
      <c r="C10" s="20"/>
      <c r="D10" s="21"/>
      <c r="E10" s="21"/>
      <c r="F10" s="4"/>
      <c r="G10" s="4"/>
      <c r="H10" s="4" t="str">
        <f>SUM(H3:H9)</f>
        <v>0</v>
      </c>
      <c r="I10" s="4" t="str">
        <f>SUM(I3:I9)</f>
        <v>0</v>
      </c>
      <c r="J10" s="4" t="str">
        <f>H10-I10</f>
        <v>0</v>
      </c>
      <c r="K10" s="22" t="str">
        <f>J10/H10</f>
        <v>0</v>
      </c>
      <c r="L10" s="4" t="str">
        <f>SUM(L3:L9)</f>
        <v>0</v>
      </c>
      <c r="M10" s="4" t="str">
        <f>SUM(M3:M9)</f>
        <v>0</v>
      </c>
      <c r="N10" s="4" t="str">
        <f>SUM(N3:N9)</f>
        <v>0</v>
      </c>
      <c r="O10" s="5"/>
      <c r="P10" s="5"/>
      <c r="Q10" s="5" t="str">
        <f>SUM(Q3:Q9)</f>
        <v>0</v>
      </c>
      <c r="R10" s="5" t="str">
        <f>SUM(R3:R9)</f>
        <v>0</v>
      </c>
      <c r="S10" s="5" t="str">
        <f>Q10-R10</f>
        <v>0</v>
      </c>
      <c r="T10" s="22" t="str">
        <f>S10/Q10</f>
        <v>0</v>
      </c>
      <c r="U10" s="5" t="str">
        <f>SUM(U3:U9)</f>
        <v>0</v>
      </c>
      <c r="V10" s="5" t="str">
        <f>SUM(V3:V9)</f>
        <v>0</v>
      </c>
      <c r="W10" s="73" t="str">
        <f>SUM(W3:W9)</f>
        <v>0</v>
      </c>
      <c r="X10" s="23"/>
      <c r="Y10" s="23"/>
    </row>
    <row r="11" spans="1:26" customHeight="1" ht="24" s="32" customFormat="1">
      <c r="A11" s="24"/>
      <c r="B11" s="25" t="s">
        <v>34</v>
      </c>
      <c r="C11" s="26">
        <v>0.04167</v>
      </c>
      <c r="D11" s="27"/>
      <c r="E11" s="27"/>
      <c r="F11" s="28"/>
      <c r="G11" s="28"/>
      <c r="H11" s="28" t="str">
        <f>C11*(H10-N10)</f>
        <v>0</v>
      </c>
      <c r="I11" s="28"/>
      <c r="J11" s="28"/>
      <c r="K11" s="29"/>
      <c r="L11" s="28"/>
      <c r="M11" s="28"/>
      <c r="N11" s="28"/>
      <c r="O11" s="30"/>
      <c r="P11" s="30"/>
      <c r="Q11" s="30" t="str">
        <f>C11*(Q10-W10)</f>
        <v>0</v>
      </c>
      <c r="R11" s="30"/>
      <c r="S11" s="30"/>
      <c r="T11" s="29"/>
      <c r="U11" s="30"/>
      <c r="V11" s="30"/>
      <c r="W11" s="74"/>
      <c r="X11" s="31"/>
      <c r="Y11" s="31"/>
    </row>
    <row r="12" spans="1:26" customHeight="1" ht="24">
      <c r="A12" s="33" t="s">
        <v>35</v>
      </c>
      <c r="B12" s="33" t="s">
        <v>36</v>
      </c>
      <c r="C12" s="15">
        <v>0.1</v>
      </c>
      <c r="D12" s="13"/>
      <c r="E12" s="13"/>
      <c r="F12" s="14"/>
      <c r="G12" s="14"/>
      <c r="H12" s="14" t="str">
        <f>C12*H10</f>
        <v>0</v>
      </c>
      <c r="I12" s="14"/>
      <c r="J12" s="14"/>
      <c r="K12" s="15"/>
      <c r="L12" s="14"/>
      <c r="M12" s="4" t="str">
        <f>H12</f>
        <v>0</v>
      </c>
      <c r="N12" s="4"/>
      <c r="O12" s="16"/>
      <c r="P12" s="16"/>
      <c r="Q12" s="16" t="str">
        <f>C12*Q10</f>
        <v>0</v>
      </c>
      <c r="R12" s="16"/>
      <c r="S12" s="16"/>
      <c r="T12" s="15"/>
      <c r="U12" s="16"/>
      <c r="V12" s="16" t="str">
        <f>Q12</f>
        <v>0</v>
      </c>
      <c r="W12" s="72"/>
      <c r="X12" s="17"/>
      <c r="Y12" s="17"/>
    </row>
    <row r="13" spans="1:26" customHeight="1" ht="24" s="12" customFormat="1">
      <c r="A13" s="34"/>
      <c r="B13" s="34" t="s">
        <v>37</v>
      </c>
      <c r="C13" s="35"/>
      <c r="D13" s="36"/>
      <c r="E13" s="36"/>
      <c r="F13" s="37"/>
      <c r="G13" s="37"/>
      <c r="H13" s="37" t="str">
        <f>SUM(H10:H12)</f>
        <v>0</v>
      </c>
      <c r="I13" s="37"/>
      <c r="J13" s="37"/>
      <c r="K13" s="38"/>
      <c r="L13" s="39" t="str">
        <f>L10</f>
        <v>0</v>
      </c>
      <c r="M13" s="39" t="str">
        <f>SUM(M10:M12)</f>
        <v>0</v>
      </c>
      <c r="N13" s="39"/>
      <c r="O13" s="40"/>
      <c r="P13" s="40"/>
      <c r="Q13" s="40" t="str">
        <f>SUM(Q10:Q12)</f>
        <v>0</v>
      </c>
      <c r="R13" s="40"/>
      <c r="S13" s="40"/>
      <c r="T13" s="38"/>
      <c r="U13" s="41" t="str">
        <f>U10</f>
        <v>0</v>
      </c>
      <c r="V13" s="41" t="str">
        <f>SUM(V10:V12)</f>
        <v>0</v>
      </c>
      <c r="W13" s="73"/>
      <c r="X13" s="42"/>
      <c r="Y13" s="42"/>
    </row>
    <row r="14" spans="1:26" customHeight="1" ht="24" s="54" customFormat="1">
      <c r="A14" s="43"/>
      <c r="B14" s="44" t="s">
        <v>38</v>
      </c>
      <c r="C14" s="45">
        <v>0</v>
      </c>
      <c r="D14" s="46"/>
      <c r="E14" s="46"/>
      <c r="F14" s="47"/>
      <c r="G14" s="47"/>
      <c r="H14" s="2" t="str">
        <f>C14*H13</f>
        <v>0</v>
      </c>
      <c r="I14" s="48"/>
      <c r="J14" s="48"/>
      <c r="K14" s="49"/>
      <c r="L14" s="78" t="str">
        <f>H14*X14</f>
        <v>0</v>
      </c>
      <c r="M14" s="78" t="str">
        <f>H14*Y14</f>
        <v>0</v>
      </c>
      <c r="N14" s="2"/>
      <c r="O14" s="50"/>
      <c r="P14" s="50"/>
      <c r="Q14" s="51" t="str">
        <f>C14*Q13</f>
        <v>0</v>
      </c>
      <c r="R14" s="52"/>
      <c r="S14" s="52"/>
      <c r="T14" s="53"/>
      <c r="U14" s="3" t="str">
        <f>Q14*X14</f>
        <v>0</v>
      </c>
      <c r="V14" s="3" t="str">
        <f>Q14*Y14</f>
        <v>0</v>
      </c>
      <c r="W14" s="75"/>
      <c r="X14" s="77">
        <v>0</v>
      </c>
      <c r="Y14" s="77">
        <v>1</v>
      </c>
    </row>
    <row r="15" spans="1:26" customHeight="1" ht="24" s="32" customFormat="1">
      <c r="A15" s="55"/>
      <c r="B15" s="1" t="s">
        <v>39</v>
      </c>
      <c r="C15" s="56">
        <v>0</v>
      </c>
      <c r="D15" s="57" t="s">
        <v>40</v>
      </c>
      <c r="E15" s="57">
        <v>100</v>
      </c>
      <c r="F15" s="48"/>
      <c r="G15" s="48"/>
      <c r="H15" s="58" t="str">
        <f>C15</f>
        <v>0</v>
      </c>
      <c r="I15" s="47"/>
      <c r="J15" s="47"/>
      <c r="K15" s="45"/>
      <c r="L15" s="78" t="str">
        <f>H15*X14</f>
        <v>0</v>
      </c>
      <c r="M15" s="78" t="str">
        <f>H15*Y14</f>
        <v>0</v>
      </c>
      <c r="N15" s="2"/>
      <c r="O15" s="59"/>
      <c r="P15" s="59"/>
      <c r="Q15" s="79" t="str">
        <f>IF(E15&gt;0, H15/E15, 0)</f>
        <v>0</v>
      </c>
      <c r="R15" s="50"/>
      <c r="S15" s="50"/>
      <c r="T15" s="31"/>
      <c r="U15" s="3" t="str">
        <f>Q15*X14</f>
        <v>0</v>
      </c>
      <c r="V15" s="3" t="str">
        <f>Q15*Y14</f>
        <v>0</v>
      </c>
      <c r="W15" s="74"/>
      <c r="X15" s="31"/>
      <c r="Y15" s="31"/>
    </row>
    <row r="16" spans="1:26" customHeight="1" ht="24">
      <c r="A16" s="60"/>
      <c r="B16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6" s="61"/>
      <c r="D16" s="62"/>
      <c r="E16" s="62"/>
      <c r="F16" s="63"/>
      <c r="G16" s="63"/>
      <c r="H16" s="63" t="str">
        <f>SUM(H10:H12)-SUM(H14:H15)</f>
        <v>0</v>
      </c>
      <c r="I16" s="63" t="str">
        <f>I10</f>
        <v>0</v>
      </c>
      <c r="J16" s="63" t="str">
        <f>H16-I16</f>
        <v>0</v>
      </c>
      <c r="K16" s="64" t="str">
        <f>J16/H16</f>
        <v>0</v>
      </c>
      <c r="L16" s="63" t="str">
        <f>SUM(L12:L13)-SUM(L14:L15)</f>
        <v>0</v>
      </c>
      <c r="M16" s="63" t="str">
        <f>SUM(M10:M12)-SUM(M14:M15)</f>
        <v>0</v>
      </c>
      <c r="N16" s="63"/>
      <c r="O16" s="65"/>
      <c r="P16" s="65"/>
      <c r="Q16" s="65" t="str">
        <f>SUM(Q10:Q12)-SUM(Q14:Q15)</f>
        <v>0</v>
      </c>
      <c r="R16" s="65" t="str">
        <f>R10</f>
        <v>0</v>
      </c>
      <c r="S16" s="65" t="str">
        <f>Q16-R16</f>
        <v>0</v>
      </c>
      <c r="T16" s="17" t="str">
        <f>S16/Q16</f>
        <v>0</v>
      </c>
      <c r="U16" s="65" t="str">
        <f>SUM($U12:$U13)-SUM($U14:$U15)</f>
        <v>0</v>
      </c>
      <c r="V16" s="65" t="str">
        <f>SUM(V10:V12)-SUM(V14:V15)</f>
        <v>0</v>
      </c>
      <c r="W16" s="72"/>
      <c r="X16" s="17"/>
      <c r="Y16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