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<sst xmlns="http://schemas.openxmlformats.org/spreadsheetml/2006/main" uniqueCount="76">
  <si>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</si>
  <si>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</si>
  <si>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</si>
  <si>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</si>
  <si>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</si>
  <si>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</si>
  <si>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</si>
  <si>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</si>
  <si>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</si>
  <si>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</si>
  <si>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</si>
  <si>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</si>
  <si>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</si>
  <si>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</si>
  <si>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</si>
  <si>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</si>
  <si>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</si>
  <si>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</si>
  <si>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</si>
  <si>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</si>
  <si>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</si>
  <si>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</si>
  <si>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</si>
  <si>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</si>
  <si>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</si>
  <si>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</si>
  <si>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</si>
  <si>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</si>
  <si>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つきっきりコーディネーター</t>
  </si>
  <si>
    <t>ホテル出発→フォトツアー1ヶ所（ワイアラエビーチ）→挙式→レセプション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</si>
  <si>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</si>
  <si>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Yumiko/メイク、ホテル内、(リムジン)、セレモニー、フォトツアー1ヶ所+レセプション冒頭/350cut～/データ・インターネットスライドショー	</t>
  </si>
  <si>
    <t>VISIONARI：オプション</t>
  </si>
  <si>
    <t>レセプション1時間（17:00〜18:00）</t>
  </si>
  <si>
    <t>カップル用リムジン</t>
  </si>
  <si>
    <t>フォトツアー1ヶ所</t>
  </si>
  <si>
    <t>24名様用バス</t>
  </si>
  <si>
    <t>ホテル⇒会場間（ワイキキ周辺）/片道</t>
  </si>
  <si>
    <t>Real Weddings オリジナル</t>
  </si>
  <si>
    <t>ブーケ＆ブートニア　
☆プレゼント☆</t>
  </si>
  <si>
    <t>ハワイアンヴィラ</t>
  </si>
  <si>
    <t>ヘッドピース　※ブーケと同花材</t>
  </si>
  <si>
    <t>フラワーシャワー(20名様分)</t>
  </si>
  <si>
    <t>ご列席者用レイ(ホワイト)</t>
  </si>
  <si>
    <t>4:30pm〜7:30施設使用料　※レセプションのみの場合</t>
  </si>
  <si>
    <t>木の下につける細かいライト＆シャンデリア２個　※テント使用なし場合</t>
  </si>
  <si>
    <t>ウエディングケーキ(4&amp;6inch：2段)</t>
  </si>
  <si>
    <t>オーキッズビュッフェスタイル(1名様)　※10名様以上からとなります</t>
  </si>
  <si>
    <t>サーバー　※21名様～40名様の場合</t>
  </si>
  <si>
    <t>バーテンダー1名</t>
  </si>
  <si>
    <t>レンタル備品代　※席のあるお子様は同料金がかかります</t>
  </si>
  <si>
    <t>お飲み物代(1名様)</t>
  </si>
  <si>
    <t>お飲物代(1名様)　※お子様メニューを召し上がる方で10歳以下のお子様対象</t>
  </si>
  <si>
    <t>シェフデリバリー　※21名様~40名様の場合</t>
  </si>
  <si>
    <t>フラワーデコレーション　※目安</t>
  </si>
  <si>
    <t>チェア</t>
  </si>
  <si>
    <t xml:space="preserve">チバリチェアー
</t>
  </si>
  <si>
    <t>テーブルウェア</t>
  </si>
  <si>
    <t>チャージャー</t>
  </si>
  <si>
    <t>グラス(ゴールドの縁）</t>
  </si>
  <si>
    <t>パーティセットアップ</t>
  </si>
  <si>
    <t>デリバリー料</t>
  </si>
  <si>
    <t>レセプションコーディネーター</t>
  </si>
  <si>
    <t>レセプション準備〜レセプション</t>
  </si>
  <si>
    <t>ご列席者様用14名乗りミニバ(会場⇔ワイキキもしくはカハラホテル・往復)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</si>
  <si>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</si>
  <si>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</si>
  <si>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ブライズルーム使用料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</si>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</sst>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43627.2825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169000</v>
      </c>
      <c r="G3" s="92">
        <v>144306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5235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41.88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84500</v>
      </c>
      <c r="G6" s="92">
        <v>55000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650</v>
      </c>
      <c r="P6" s="90">
        <v>440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45500</v>
      </c>
      <c r="G8" s="92">
        <v>26178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209.42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35100</v>
      </c>
      <c r="G9" s="92">
        <v>20942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270</v>
      </c>
      <c r="P9" s="90">
        <v>167.54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62400</v>
      </c>
      <c r="G10" s="92">
        <v>31414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480</v>
      </c>
      <c r="P10" s="90">
        <v>251.31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110</v>
      </c>
      <c r="E11" s="91">
        <v>110</v>
      </c>
      <c r="F11" s="92">
        <v>0</v>
      </c>
      <c r="G11" s="92">
        <v>22000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110</v>
      </c>
      <c r="E12" s="91">
        <v>110</v>
      </c>
      <c r="F12" s="92">
        <v>7150</v>
      </c>
      <c r="G12" s="92">
        <v>5500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65</v>
      </c>
      <c r="P12" s="90">
        <v>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42</v>
      </c>
      <c r="C13" s="90">
        <v>1</v>
      </c>
      <c r="D13" s="91">
        <v>110</v>
      </c>
      <c r="E13" s="91">
        <v>110</v>
      </c>
      <c r="F13" s="92">
        <v>27500</v>
      </c>
      <c r="G13" s="92">
        <v>13200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120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43</v>
      </c>
      <c r="C14" s="90">
        <v>3</v>
      </c>
      <c r="D14" s="91">
        <v>110</v>
      </c>
      <c r="E14" s="91">
        <v>110</v>
      </c>
      <c r="F14" s="92">
        <v>2970</v>
      </c>
      <c r="G14" s="92">
        <v>2200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</v>
      </c>
      <c r="P14" s="90">
        <v>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44</v>
      </c>
      <c r="C15" s="90">
        <v>1</v>
      </c>
      <c r="D15" s="91">
        <v>110</v>
      </c>
      <c r="E15" s="91">
        <v>110</v>
      </c>
      <c r="F15" s="92">
        <v>264000</v>
      </c>
      <c r="G15" s="92">
        <v>242000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2400</v>
      </c>
      <c r="P15" s="90">
        <v>2200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45</v>
      </c>
      <c r="C16" s="90">
        <v>1</v>
      </c>
      <c r="D16" s="91">
        <v>110</v>
      </c>
      <c r="E16" s="91">
        <v>110</v>
      </c>
      <c r="F16" s="92">
        <v>104500</v>
      </c>
      <c r="G16" s="92">
        <v>88000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950</v>
      </c>
      <c r="P16" s="90">
        <v>800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46</v>
      </c>
      <c r="C17" s="90">
        <v>1</v>
      </c>
      <c r="D17" s="91">
        <v>110</v>
      </c>
      <c r="E17" s="91">
        <v>110</v>
      </c>
      <c r="F17" s="92">
        <v>44000</v>
      </c>
      <c r="G17" s="92">
        <v>33000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400</v>
      </c>
      <c r="P17" s="90">
        <v>300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40</v>
      </c>
      <c r="B18" s="95" t="s">
        <v>47</v>
      </c>
      <c r="C18" s="90">
        <v>24</v>
      </c>
      <c r="D18" s="91">
        <v>110</v>
      </c>
      <c r="E18" s="91">
        <v>110</v>
      </c>
      <c r="F18" s="92">
        <v>12650</v>
      </c>
      <c r="G18" s="92">
        <v>10450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115</v>
      </c>
      <c r="P18" s="90">
        <v>95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40</v>
      </c>
      <c r="B19" s="95" t="s">
        <v>48</v>
      </c>
      <c r="C19" s="90">
        <v>1</v>
      </c>
      <c r="D19" s="91">
        <v>110</v>
      </c>
      <c r="E19" s="91">
        <v>110</v>
      </c>
      <c r="F19" s="92">
        <v>88000</v>
      </c>
      <c r="G19" s="92">
        <v>71500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800</v>
      </c>
      <c r="P19" s="90">
        <v>650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40</v>
      </c>
      <c r="B20" s="95" t="s">
        <v>49</v>
      </c>
      <c r="C20" s="90">
        <v>1</v>
      </c>
      <c r="D20" s="91">
        <v>110</v>
      </c>
      <c r="E20" s="91">
        <v>110</v>
      </c>
      <c r="F20" s="92">
        <v>16500</v>
      </c>
      <c r="G20" s="92">
        <v>13750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125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40</v>
      </c>
      <c r="B21" s="95" t="s">
        <v>50</v>
      </c>
      <c r="C21" s="90">
        <v>24</v>
      </c>
      <c r="D21" s="91">
        <v>110</v>
      </c>
      <c r="E21" s="91">
        <v>110</v>
      </c>
      <c r="F21" s="92">
        <v>6600</v>
      </c>
      <c r="G21" s="92">
        <v>5500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60</v>
      </c>
      <c r="P21" s="90">
        <v>50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40</v>
      </c>
      <c r="B22" s="95" t="s">
        <v>51</v>
      </c>
      <c r="C22" s="90">
        <v>22</v>
      </c>
      <c r="D22" s="91">
        <v>110</v>
      </c>
      <c r="E22" s="91">
        <v>110</v>
      </c>
      <c r="F22" s="92">
        <v>6600</v>
      </c>
      <c r="G22" s="92">
        <v>5500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60</v>
      </c>
      <c r="P22" s="90">
        <v>50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40</v>
      </c>
      <c r="B23" s="95" t="s">
        <v>52</v>
      </c>
      <c r="C23" s="90">
        <v>3</v>
      </c>
      <c r="D23" s="91">
        <v>110</v>
      </c>
      <c r="E23" s="91">
        <v>110</v>
      </c>
      <c r="F23" s="92">
        <v>3300</v>
      </c>
      <c r="G23" s="92">
        <v>2750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30</v>
      </c>
      <c r="P23" s="90">
        <v>25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40</v>
      </c>
      <c r="B24" s="95" t="s">
        <v>53</v>
      </c>
      <c r="C24" s="90">
        <v>1</v>
      </c>
      <c r="D24" s="91">
        <v>110</v>
      </c>
      <c r="E24" s="91">
        <v>110</v>
      </c>
      <c r="F24" s="92">
        <v>88000</v>
      </c>
      <c r="G24" s="92">
        <v>71500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800</v>
      </c>
      <c r="P24" s="90">
        <v>650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40</v>
      </c>
      <c r="B25" s="95" t="s">
        <v>54</v>
      </c>
      <c r="C25" s="90">
        <v>1</v>
      </c>
      <c r="D25" s="91">
        <v>130</v>
      </c>
      <c r="E25" s="91">
        <v>125</v>
      </c>
      <c r="F25" s="92">
        <v>260000</v>
      </c>
      <c r="G25" s="92">
        <v>200000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2000</v>
      </c>
      <c r="P25" s="90">
        <v>1600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55</v>
      </c>
      <c r="B26" s="95" t="s">
        <v>56</v>
      </c>
      <c r="C26" s="90">
        <v>22</v>
      </c>
      <c r="D26" s="91">
        <v>130</v>
      </c>
      <c r="E26" s="91">
        <v>125</v>
      </c>
      <c r="F26" s="92">
        <v>1898</v>
      </c>
      <c r="G26" s="92">
        <v>1310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14.6</v>
      </c>
      <c r="P26" s="90">
        <v>10.48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57</v>
      </c>
      <c r="B27" s="95" t="s">
        <v>58</v>
      </c>
      <c r="C27" s="90">
        <v>22</v>
      </c>
      <c r="D27" s="91">
        <v>130</v>
      </c>
      <c r="E27" s="91">
        <v>125</v>
      </c>
      <c r="F27" s="92">
        <v>1430</v>
      </c>
      <c r="G27" s="92">
        <v>912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11</v>
      </c>
      <c r="P27" s="90">
        <v>7.3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57</v>
      </c>
      <c r="B28" s="95" t="s">
        <v>59</v>
      </c>
      <c r="C28" s="90">
        <v>22</v>
      </c>
      <c r="D28" s="91">
        <v>130</v>
      </c>
      <c r="E28" s="91">
        <v>125</v>
      </c>
      <c r="F28" s="92">
        <v>650</v>
      </c>
      <c r="G28" s="92">
        <v>394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5</v>
      </c>
      <c r="P28" s="90">
        <v>3.15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60</v>
      </c>
      <c r="B29" s="95" t="s">
        <v>61</v>
      </c>
      <c r="C29" s="90">
        <v>1</v>
      </c>
      <c r="D29" s="91">
        <v>130</v>
      </c>
      <c r="E29" s="91">
        <v>125</v>
      </c>
      <c r="F29" s="92">
        <v>13000</v>
      </c>
      <c r="G29" s="92">
        <v>12500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100</v>
      </c>
      <c r="P29" s="90">
        <v>100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0.8</v>
      </c>
      <c r="Y29" s="93">
        <v>0.2</v>
      </c>
    </row>
    <row r="30" spans="1:26" customHeight="1" ht="24">
      <c r="A30" s="95" t="s">
        <v>62</v>
      </c>
      <c r="B30" s="95" t="s">
        <v>63</v>
      </c>
      <c r="C30" s="90">
        <v>1</v>
      </c>
      <c r="D30" s="91">
        <v>130</v>
      </c>
      <c r="E30" s="91">
        <v>125</v>
      </c>
      <c r="F30" s="92">
        <v>32500</v>
      </c>
      <c r="G30" s="92">
        <v>25000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250</v>
      </c>
      <c r="P30" s="90">
        <v>200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40</v>
      </c>
      <c r="B31" s="95" t="s">
        <v>64</v>
      </c>
      <c r="C31" s="90">
        <v>2</v>
      </c>
      <c r="D31" s="91">
        <v>110</v>
      </c>
      <c r="E31" s="91">
        <v>110</v>
      </c>
      <c r="F31" s="92">
        <v>30800</v>
      </c>
      <c r="G31" s="92">
        <v>28600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280</v>
      </c>
      <c r="P31" s="90">
        <v>260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65</v>
      </c>
      <c r="B32" s="95" t="s">
        <v>66</v>
      </c>
      <c r="C32" s="90">
        <v>1</v>
      </c>
      <c r="D32" s="91">
        <v>130</v>
      </c>
      <c r="E32" s="91">
        <v>125</v>
      </c>
      <c r="F32" s="92">
        <v>100000</v>
      </c>
      <c r="G32" s="92">
        <v>86400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769.230769</v>
      </c>
      <c r="P32" s="90">
        <v>691.2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</v>
      </c>
      <c r="Y32" s="93">
        <v>1</v>
      </c>
    </row>
    <row r="33" spans="1:26" customHeight="1" ht="24">
      <c r="A33" s="95" t="s">
        <v>40</v>
      </c>
      <c r="B33" s="95" t="s">
        <v>67</v>
      </c>
      <c r="C33" s="90">
        <v>1</v>
      </c>
      <c r="D33" s="91">
        <v>130</v>
      </c>
      <c r="E33" s="91">
        <v>125</v>
      </c>
      <c r="F33" s="92">
        <v>45500</v>
      </c>
      <c r="G33" s="92">
        <v>37500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350</v>
      </c>
      <c r="P33" s="90">
        <v>300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 s="12" customFormat="1">
      <c r="A34" s="70"/>
      <c r="B34" s="19"/>
      <c r="C34" s="20"/>
      <c r="D34" s="21"/>
      <c r="E34" s="21"/>
      <c r="F34" s="4"/>
      <c r="G34" s="4"/>
      <c r="H34" s="4" t="str">
        <f>SUM(H3:H33)</f>
        <v>0</v>
      </c>
      <c r="I34" s="4" t="str">
        <f>SUM(I3:I33)</f>
        <v>0</v>
      </c>
      <c r="J34" s="4" t="str">
        <f>H34-I34</f>
        <v>0</v>
      </c>
      <c r="K34" s="22" t="str">
        <f>J34/H34</f>
        <v>0</v>
      </c>
      <c r="L34" s="4" t="str">
        <f>SUM(L3:L33)</f>
        <v>0</v>
      </c>
      <c r="M34" s="4" t="str">
        <f>SUM(M3:M33)</f>
        <v>0</v>
      </c>
      <c r="N34" s="4" t="str">
        <f>SUM(N3:N33)</f>
        <v>0</v>
      </c>
      <c r="O34" s="5"/>
      <c r="P34" s="5"/>
      <c r="Q34" s="5" t="str">
        <f>SUM(Q3:Q33)</f>
        <v>0</v>
      </c>
      <c r="R34" s="5" t="str">
        <f>SUM(R3:R33)</f>
        <v>0</v>
      </c>
      <c r="S34" s="5" t="str">
        <f>Q34-R34</f>
        <v>0</v>
      </c>
      <c r="T34" s="22" t="str">
        <f>S34/Q34</f>
        <v>0</v>
      </c>
      <c r="U34" s="5" t="str">
        <f>SUM(U3:U33)</f>
        <v>0</v>
      </c>
      <c r="V34" s="5" t="str">
        <f>SUM(V3:V33)</f>
        <v>0</v>
      </c>
      <c r="W34" s="73" t="str">
        <f>SUM(W3:W33)</f>
        <v>0</v>
      </c>
      <c r="X34" s="23"/>
      <c r="Y34" s="23"/>
    </row>
    <row r="35" spans="1:26" customHeight="1" ht="24" s="32" customFormat="1">
      <c r="A35" s="24"/>
      <c r="B35" s="25" t="s">
        <v>68</v>
      </c>
      <c r="C35" s="26">
        <v>0.04712</v>
      </c>
      <c r="D35" s="27"/>
      <c r="E35" s="27"/>
      <c r="F35" s="28"/>
      <c r="G35" s="28"/>
      <c r="H35" s="28" t="str">
        <f>C35*(H34-N34)</f>
        <v>0</v>
      </c>
      <c r="I35" s="28"/>
      <c r="J35" s="28"/>
      <c r="K35" s="29"/>
      <c r="L35" s="28"/>
      <c r="M35" s="28"/>
      <c r="N35" s="28"/>
      <c r="O35" s="30"/>
      <c r="P35" s="30"/>
      <c r="Q35" s="30" t="str">
        <f>C35*(Q34-W34)</f>
        <v>0</v>
      </c>
      <c r="R35" s="30"/>
      <c r="S35" s="30"/>
      <c r="T35" s="29"/>
      <c r="U35" s="30"/>
      <c r="V35" s="30"/>
      <c r="W35" s="74"/>
      <c r="X35" s="31"/>
      <c r="Y35" s="31"/>
    </row>
    <row r="36" spans="1:26" customHeight="1" ht="24">
      <c r="A36" s="33" t="s">
        <v>69</v>
      </c>
      <c r="B36" s="33" t="s">
        <v>70</v>
      </c>
      <c r="C36" s="15">
        <v>0.1</v>
      </c>
      <c r="D36" s="13"/>
      <c r="E36" s="13"/>
      <c r="F36" s="14"/>
      <c r="G36" s="14"/>
      <c r="H36" s="14" t="str">
        <f>C36*H34</f>
        <v>0</v>
      </c>
      <c r="I36" s="14"/>
      <c r="J36" s="14"/>
      <c r="K36" s="15"/>
      <c r="L36" s="14"/>
      <c r="M36" s="4" t="str">
        <f>H36</f>
        <v>0</v>
      </c>
      <c r="N36" s="4"/>
      <c r="O36" s="16"/>
      <c r="P36" s="16"/>
      <c r="Q36" s="16" t="str">
        <f>C36*Q34</f>
        <v>0</v>
      </c>
      <c r="R36" s="16"/>
      <c r="S36" s="16"/>
      <c r="T36" s="15"/>
      <c r="U36" s="16"/>
      <c r="V36" s="16" t="str">
        <f>Q36</f>
        <v>0</v>
      </c>
      <c r="W36" s="72"/>
      <c r="X36" s="17"/>
      <c r="Y36" s="17"/>
    </row>
    <row r="37" spans="1:26" customHeight="1" ht="24" s="12" customFormat="1">
      <c r="A37" s="34"/>
      <c r="B37" s="34" t="s">
        <v>71</v>
      </c>
      <c r="C37" s="35"/>
      <c r="D37" s="36"/>
      <c r="E37" s="36"/>
      <c r="F37" s="37"/>
      <c r="G37" s="37"/>
      <c r="H37" s="37" t="str">
        <f>SUM(H34:H36)</f>
        <v>0</v>
      </c>
      <c r="I37" s="37"/>
      <c r="J37" s="37"/>
      <c r="K37" s="38"/>
      <c r="L37" s="39" t="str">
        <f>L34</f>
        <v>0</v>
      </c>
      <c r="M37" s="39" t="str">
        <f>SUM(M34:M36)</f>
        <v>0</v>
      </c>
      <c r="N37" s="39"/>
      <c r="O37" s="40"/>
      <c r="P37" s="40"/>
      <c r="Q37" s="40" t="str">
        <f>SUM(Q34:Q36)</f>
        <v>0</v>
      </c>
      <c r="R37" s="40"/>
      <c r="S37" s="40"/>
      <c r="T37" s="38"/>
      <c r="U37" s="41" t="str">
        <f>U34</f>
        <v>0</v>
      </c>
      <c r="V37" s="41" t="str">
        <f>SUM(V34:V36)</f>
        <v>0</v>
      </c>
      <c r="W37" s="73"/>
      <c r="X37" s="42"/>
      <c r="Y37" s="42"/>
    </row>
    <row r="38" spans="1:26" customHeight="1" ht="24" s="54" customFormat="1">
      <c r="A38" s="43"/>
      <c r="B38" s="44" t="s">
        <v>72</v>
      </c>
      <c r="C38" s="45">
        <v>0</v>
      </c>
      <c r="D38" s="46"/>
      <c r="E38" s="46"/>
      <c r="F38" s="47"/>
      <c r="G38" s="47"/>
      <c r="H38" s="2" t="str">
        <f>C38*H37</f>
        <v>0</v>
      </c>
      <c r="I38" s="48"/>
      <c r="J38" s="48"/>
      <c r="K38" s="49"/>
      <c r="L38" s="78" t="str">
        <f>H38*X38</f>
        <v>0</v>
      </c>
      <c r="M38" s="78" t="str">
        <f>H38*Y38</f>
        <v>0</v>
      </c>
      <c r="N38" s="2"/>
      <c r="O38" s="50"/>
      <c r="P38" s="50"/>
      <c r="Q38" s="51" t="str">
        <f>C38*Q37</f>
        <v>0</v>
      </c>
      <c r="R38" s="52"/>
      <c r="S38" s="52"/>
      <c r="T38" s="53"/>
      <c r="U38" s="3" t="str">
        <f>Q38*X38</f>
        <v>0</v>
      </c>
      <c r="V38" s="3" t="str">
        <f>Q38*Y38</f>
        <v>0</v>
      </c>
      <c r="W38" s="75"/>
      <c r="X38" s="77">
        <v>0.2</v>
      </c>
      <c r="Y38" s="77">
        <v>0.8</v>
      </c>
    </row>
    <row r="39" spans="1:26" customHeight="1" ht="24" s="32" customFormat="1">
      <c r="A39" s="55"/>
      <c r="B39" s="1" t="s">
        <v>73</v>
      </c>
      <c r="C39" s="56">
        <v>0</v>
      </c>
      <c r="D39" s="57" t="s">
        <v>74</v>
      </c>
      <c r="E39" s="57">
        <v>100</v>
      </c>
      <c r="F39" s="48"/>
      <c r="G39" s="48"/>
      <c r="H39" s="58" t="str">
        <f>C39</f>
        <v>0</v>
      </c>
      <c r="I39" s="47"/>
      <c r="J39" s="47"/>
      <c r="K39" s="45"/>
      <c r="L39" s="78" t="str">
        <f>H39*X38</f>
        <v>0</v>
      </c>
      <c r="M39" s="78" t="str">
        <f>H39*Y38</f>
        <v>0</v>
      </c>
      <c r="N39" s="2"/>
      <c r="O39" s="59"/>
      <c r="P39" s="59"/>
      <c r="Q39" s="79" t="str">
        <f>IF(E39&gt;0, H39/E39, 0)</f>
        <v>0</v>
      </c>
      <c r="R39" s="50"/>
      <c r="S39" s="50"/>
      <c r="T39" s="31"/>
      <c r="U39" s="3" t="str">
        <f>Q39*X38</f>
        <v>0</v>
      </c>
      <c r="V39" s="3" t="str">
        <f>Q39*Y38</f>
        <v>0</v>
      </c>
      <c r="W39" s="74"/>
      <c r="X39" s="31"/>
      <c r="Y39" s="31"/>
    </row>
    <row r="40" spans="1:26" customHeight="1" ht="24">
      <c r="A40" s="60"/>
      <c r="B4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0" s="61"/>
      <c r="D40" s="62"/>
      <c r="E40" s="62"/>
      <c r="F40" s="63"/>
      <c r="G40" s="63"/>
      <c r="H40" s="63" t="str">
        <f>SUM(H34:H36)-SUM(H38:H39)</f>
        <v>0</v>
      </c>
      <c r="I40" s="63" t="str">
        <f>I34</f>
        <v>0</v>
      </c>
      <c r="J40" s="63" t="str">
        <f>H40-I40</f>
        <v>0</v>
      </c>
      <c r="K40" s="64" t="str">
        <f>J40/H40</f>
        <v>0</v>
      </c>
      <c r="L40" s="63" t="str">
        <f>SUM(L36:L37)-SUM(L38:L39)</f>
        <v>0</v>
      </c>
      <c r="M40" s="63" t="str">
        <f>SUM(M34:M36)-SUM(M38:M39)</f>
        <v>0</v>
      </c>
      <c r="N40" s="63"/>
      <c r="O40" s="65"/>
      <c r="P40" s="65"/>
      <c r="Q40" s="65" t="str">
        <f>SUM(Q34:Q36)-SUM(Q38:Q39)</f>
        <v>0</v>
      </c>
      <c r="R40" s="65" t="str">
        <f>R34</f>
        <v>0</v>
      </c>
      <c r="S40" s="65" t="str">
        <f>Q40-R40</f>
        <v>0</v>
      </c>
      <c r="T40" s="17" t="str">
        <f>S40/Q40</f>
        <v>0</v>
      </c>
      <c r="U40" s="65" t="str">
        <f>SUM($U36:$U37)-SUM($U38:$U39)</f>
        <v>0</v>
      </c>
      <c r="V40" s="65" t="str">
        <f>SUM(V34:V36)-SUM(V38:V39)</f>
        <v>0</v>
      </c>
      <c r="W40" s="72"/>
      <c r="X40" s="17"/>
      <c r="Y4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