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<sst xmlns="http://schemas.openxmlformats.org/spreadsheetml/2006/main" uniqueCount="64">
  <si>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</si>
  <si>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</si>
  <si>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</si>
  <si>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</si>
  <si>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</si>
  <si>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</si>
  <si>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</si>
  <si>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</si>
  <si>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</si>
  <si>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</si>
  <si>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</si>
  <si>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</si>
  <si>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</si>
  <si>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</si>
  <si>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</si>
  <si>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</si>
  <si>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</si>
  <si>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</si>
  <si>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</si>
  <si>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</si>
  <si>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</si>
  <si>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</si>
  <si>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</si>
  <si>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</si>
  <si>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タートルポワント会場使用料(月～金曜日・午前中挙式)／牧師先生／結婚証明書（法的効力はありません)／弾き語りシンガー／チェア（20脚）／日本人コーディネーター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</si>
  <si>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Real Weddings オリジナル（ハワイ島）</t>
  </si>
  <si>
    <t>ガゼボフラワー　</t>
  </si>
  <si>
    <t>ハワイ島：ザ・フェアモントオーキッド・ウエディング</t>
  </si>
  <si>
    <t>チェアカバー</t>
  </si>
  <si>
    <t>チェアリボン</t>
  </si>
  <si>
    <t>会場デコレーション</t>
  </si>
  <si>
    <t>セットアップ料</t>
  </si>
  <si>
    <t>ヘアメイクアーティスト：ハワイ島</t>
  </si>
  <si>
    <t xml:space="preserve">ヘアメイク＆着付け＋クイックヘアチェンジ付き(6時間)
※朝のお仕度：52,000円
※朝のお仕度~ビーチ撮影後のチェンジ：97,500円
	</t>
  </si>
  <si>
    <t>ゲストヘアセット(45分)
6:30ａｍ〜＠フェアモントオーキッド
Ms.Norie Miyamoto
Ms.Misako Inoue
Ms.Saki Inoue
Ms.Kana Tateishi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</si>
  <si>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</si>
  <si>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
※挙式+フォトツアー2ヶ所：197,600円</t>
  </si>
  <si>
    <t>動画撮影：ハワイ島</t>
  </si>
  <si>
    <t>Toby Hoogs 挙式のみ(1時間)</t>
  </si>
  <si>
    <t>レセプション1時間
1時間分+待機料</t>
  </si>
  <si>
    <t>つきっきりコーディネーター(ハワイ島)</t>
  </si>
  <si>
    <t>フォトツアー1カ所(ホテル撮影時)</t>
  </si>
  <si>
    <t>Real Weddings オリジナル(ハワイ島)</t>
  </si>
  <si>
    <t>ブーケ&amp;ブートニア　
イエローあじさい, イエロービリー・ボール, イエローヒナギク, シオン, イエローカーネーション,レモンリーフ</t>
  </si>
  <si>
    <t>ヘッドピース</t>
  </si>
  <si>
    <t>フラワーシャワー(10名様分)　</t>
  </si>
  <si>
    <t>ハワイ島：ザ・フェアモントオーキッド</t>
  </si>
  <si>
    <t>Kilohana Room会場使用料</t>
  </si>
  <si>
    <t>バーテンダーフィー</t>
  </si>
  <si>
    <t>Lunch Menu #1</t>
  </si>
  <si>
    <t>ウェディングケーキ
※フラワー含む</t>
  </si>
  <si>
    <t>Real Weddings オリジナル (ハワイ島)</t>
  </si>
  <si>
    <t>テーブル装花 1卓分</t>
  </si>
  <si>
    <t>テーブル装花 高砂</t>
  </si>
  <si>
    <t>レセプション終了まで</t>
  </si>
  <si>
    <t>ゲストアテンド(挙式~レセプション終了まで)　※ご列席者25名様以上の場合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</si>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</sst>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43339.21641203704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338000</v>
      </c>
      <c r="G3" s="92">
        <v>281252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123500</v>
      </c>
      <c r="G4" s="92">
        <v>109375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950</v>
      </c>
      <c r="P4" s="90">
        <v>875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24</v>
      </c>
      <c r="D5" s="91">
        <v>130</v>
      </c>
      <c r="E5" s="91">
        <v>125</v>
      </c>
      <c r="F5" s="92">
        <v>2340</v>
      </c>
      <c r="G5" s="92">
        <v>625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18</v>
      </c>
      <c r="P5" s="90">
        <v>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24</v>
      </c>
      <c r="D6" s="91">
        <v>130</v>
      </c>
      <c r="E6" s="91">
        <v>125</v>
      </c>
      <c r="F6" s="92">
        <v>1170</v>
      </c>
      <c r="G6" s="92">
        <v>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</v>
      </c>
      <c r="P6" s="90">
        <v>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0</v>
      </c>
      <c r="G7" s="92">
        <v>43750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350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117000</v>
      </c>
      <c r="G8" s="92">
        <v>68750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900</v>
      </c>
      <c r="P8" s="90">
        <v>550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4</v>
      </c>
      <c r="D9" s="91">
        <v>130</v>
      </c>
      <c r="E9" s="91">
        <v>125</v>
      </c>
      <c r="F9" s="92">
        <v>13000</v>
      </c>
      <c r="G9" s="92">
        <v>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100</v>
      </c>
      <c r="P9" s="90">
        <v>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223600</v>
      </c>
      <c r="G10" s="92">
        <v>171321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1720</v>
      </c>
      <c r="P10" s="90">
        <v>1370.57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117000</v>
      </c>
      <c r="G11" s="92">
        <v>84635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900</v>
      </c>
      <c r="P11" s="90">
        <v>677.08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39</v>
      </c>
      <c r="C12" s="90">
        <v>1</v>
      </c>
      <c r="D12" s="91">
        <v>130</v>
      </c>
      <c r="E12" s="91">
        <v>125</v>
      </c>
      <c r="F12" s="92">
        <v>143000</v>
      </c>
      <c r="G12" s="92">
        <v>117189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1100</v>
      </c>
      <c r="P12" s="90">
        <v>937.51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13000</v>
      </c>
      <c r="G13" s="92">
        <v>6250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</v>
      </c>
      <c r="P13" s="90">
        <v>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39000</v>
      </c>
      <c r="G14" s="92">
        <v>24188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300</v>
      </c>
      <c r="P14" s="90">
        <v>193.5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125</v>
      </c>
      <c r="F15" s="92">
        <v>10400</v>
      </c>
      <c r="G15" s="92">
        <v>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80</v>
      </c>
      <c r="P15" s="90">
        <v>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42</v>
      </c>
      <c r="B16" s="95" t="s">
        <v>45</v>
      </c>
      <c r="C16" s="90">
        <v>2</v>
      </c>
      <c r="D16" s="91">
        <v>130</v>
      </c>
      <c r="E16" s="91">
        <v>125</v>
      </c>
      <c r="F16" s="92">
        <v>23400</v>
      </c>
      <c r="G16" s="92">
        <v>9375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180</v>
      </c>
      <c r="P16" s="90">
        <v>75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125</v>
      </c>
      <c r="F17" s="92">
        <v>49400</v>
      </c>
      <c r="G17" s="92">
        <v>39062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380</v>
      </c>
      <c r="P17" s="90">
        <v>312.5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46</v>
      </c>
      <c r="B18" s="95" t="s">
        <v>48</v>
      </c>
      <c r="C18" s="90">
        <v>1</v>
      </c>
      <c r="D18" s="91">
        <v>130</v>
      </c>
      <c r="E18" s="91">
        <v>125</v>
      </c>
      <c r="F18" s="92">
        <v>41600</v>
      </c>
      <c r="G18" s="92">
        <v>31250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320</v>
      </c>
      <c r="P18" s="90">
        <v>250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46</v>
      </c>
      <c r="B19" s="95" t="s">
        <v>49</v>
      </c>
      <c r="C19" s="90">
        <v>25</v>
      </c>
      <c r="D19" s="91">
        <v>130</v>
      </c>
      <c r="E19" s="91">
        <v>125</v>
      </c>
      <c r="F19" s="92">
        <v>17550</v>
      </c>
      <c r="G19" s="92">
        <v>13500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135</v>
      </c>
      <c r="P19" s="90">
        <v>108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46</v>
      </c>
      <c r="B20" s="95" t="s">
        <v>50</v>
      </c>
      <c r="C20" s="90">
        <v>1</v>
      </c>
      <c r="D20" s="91">
        <v>130</v>
      </c>
      <c r="E20" s="91">
        <v>125</v>
      </c>
      <c r="F20" s="92">
        <v>99450</v>
      </c>
      <c r="G20" s="92">
        <v>91000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765</v>
      </c>
      <c r="P20" s="90">
        <v>728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51</v>
      </c>
      <c r="B21" s="95" t="s">
        <v>52</v>
      </c>
      <c r="C21" s="90">
        <v>5</v>
      </c>
      <c r="D21" s="91">
        <v>130</v>
      </c>
      <c r="E21" s="91">
        <v>125</v>
      </c>
      <c r="F21" s="92">
        <v>16900</v>
      </c>
      <c r="G21" s="92">
        <v>10625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130</v>
      </c>
      <c r="P21" s="90">
        <v>85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>
      <c r="A22" s="95" t="s">
        <v>51</v>
      </c>
      <c r="B22" s="95" t="s">
        <v>53</v>
      </c>
      <c r="C22" s="90">
        <v>1</v>
      </c>
      <c r="D22" s="91">
        <v>130</v>
      </c>
      <c r="E22" s="91">
        <v>125</v>
      </c>
      <c r="F22" s="92">
        <v>26000</v>
      </c>
      <c r="G22" s="92">
        <v>15625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200</v>
      </c>
      <c r="P22" s="90">
        <v>125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</v>
      </c>
      <c r="Y22" s="93">
        <v>1</v>
      </c>
    </row>
    <row r="23" spans="1:26" customHeight="1" ht="24">
      <c r="A23" s="95" t="s">
        <v>40</v>
      </c>
      <c r="B23" s="95" t="s">
        <v>54</v>
      </c>
      <c r="C23" s="90">
        <v>1</v>
      </c>
      <c r="D23" s="91">
        <v>130</v>
      </c>
      <c r="E23" s="91">
        <v>125</v>
      </c>
      <c r="F23" s="92">
        <v>39000</v>
      </c>
      <c r="G23" s="92">
        <v>18750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300</v>
      </c>
      <c r="P23" s="90">
        <v>150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</v>
      </c>
      <c r="Y23" s="93">
        <v>1</v>
      </c>
    </row>
    <row r="24" spans="1:26" customHeight="1" ht="24">
      <c r="A24" s="95" t="s">
        <v>40</v>
      </c>
      <c r="B24" s="95" t="s">
        <v>55</v>
      </c>
      <c r="C24" s="90">
        <v>1</v>
      </c>
      <c r="D24" s="91">
        <v>130</v>
      </c>
      <c r="E24" s="91">
        <v>125</v>
      </c>
      <c r="F24" s="92">
        <v>49400</v>
      </c>
      <c r="G24" s="92">
        <v>31250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380</v>
      </c>
      <c r="P24" s="90">
        <v>250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</v>
      </c>
      <c r="Y24" s="93">
        <v>1</v>
      </c>
    </row>
    <row r="25" spans="1:26" customHeight="1" ht="24" s="12" customFormat="1">
      <c r="A25" s="70"/>
      <c r="B25" s="19"/>
      <c r="C25" s="20"/>
      <c r="D25" s="21"/>
      <c r="E25" s="21"/>
      <c r="F25" s="4"/>
      <c r="G25" s="4"/>
      <c r="H25" s="4" t="str">
        <f>SUM(H3:H24)</f>
        <v>0</v>
      </c>
      <c r="I25" s="4" t="str">
        <f>SUM(I3:I24)</f>
        <v>0</v>
      </c>
      <c r="J25" s="4" t="str">
        <f>H25-I25</f>
        <v>0</v>
      </c>
      <c r="K25" s="22" t="str">
        <f>J25/H25</f>
        <v>0</v>
      </c>
      <c r="L25" s="4" t="str">
        <f>SUM(L3:L24)</f>
        <v>0</v>
      </c>
      <c r="M25" s="4" t="str">
        <f>SUM(M3:M24)</f>
        <v>0</v>
      </c>
      <c r="N25" s="4" t="str">
        <f>SUM(N3:N24)</f>
        <v>0</v>
      </c>
      <c r="O25" s="5"/>
      <c r="P25" s="5"/>
      <c r="Q25" s="5" t="str">
        <f>SUM(Q3:Q24)</f>
        <v>0</v>
      </c>
      <c r="R25" s="5" t="str">
        <f>SUM(R3:R24)</f>
        <v>0</v>
      </c>
      <c r="S25" s="5" t="str">
        <f>Q25-R25</f>
        <v>0</v>
      </c>
      <c r="T25" s="22" t="str">
        <f>S25/Q25</f>
        <v>0</v>
      </c>
      <c r="U25" s="5" t="str">
        <f>SUM(U3:U24)</f>
        <v>0</v>
      </c>
      <c r="V25" s="5" t="str">
        <f>SUM(V3:V24)</f>
        <v>0</v>
      </c>
      <c r="W25" s="73" t="str">
        <f>SUM(W3:W24)</f>
        <v>0</v>
      </c>
      <c r="X25" s="23"/>
      <c r="Y25" s="23"/>
    </row>
    <row r="26" spans="1:26" customHeight="1" ht="24" s="32" customFormat="1">
      <c r="A26" s="24"/>
      <c r="B26" s="25" t="s">
        <v>56</v>
      </c>
      <c r="C26" s="26">
        <v>0.04167</v>
      </c>
      <c r="D26" s="27"/>
      <c r="E26" s="27"/>
      <c r="F26" s="28"/>
      <c r="G26" s="28"/>
      <c r="H26" s="28" t="str">
        <f>C26*(H25-N25)</f>
        <v>0</v>
      </c>
      <c r="I26" s="28"/>
      <c r="J26" s="28"/>
      <c r="K26" s="29"/>
      <c r="L26" s="28"/>
      <c r="M26" s="28"/>
      <c r="N26" s="28"/>
      <c r="O26" s="30"/>
      <c r="P26" s="30"/>
      <c r="Q26" s="30" t="str">
        <f>C26*(Q25-W25)</f>
        <v>0</v>
      </c>
      <c r="R26" s="30"/>
      <c r="S26" s="30"/>
      <c r="T26" s="29"/>
      <c r="U26" s="30"/>
      <c r="V26" s="30"/>
      <c r="W26" s="74"/>
      <c r="X26" s="31"/>
      <c r="Y26" s="31"/>
    </row>
    <row r="27" spans="1:26" customHeight="1" ht="24">
      <c r="A27" s="33" t="s">
        <v>57</v>
      </c>
      <c r="B27" s="33" t="s">
        <v>58</v>
      </c>
      <c r="C27" s="15">
        <v>0.1</v>
      </c>
      <c r="D27" s="13"/>
      <c r="E27" s="13"/>
      <c r="F27" s="14"/>
      <c r="G27" s="14"/>
      <c r="H27" s="14" t="str">
        <f>C27*H25</f>
        <v>0</v>
      </c>
      <c r="I27" s="14"/>
      <c r="J27" s="14"/>
      <c r="K27" s="15"/>
      <c r="L27" s="14"/>
      <c r="M27" s="4" t="str">
        <f>H27</f>
        <v>0</v>
      </c>
      <c r="N27" s="4"/>
      <c r="O27" s="16"/>
      <c r="P27" s="16"/>
      <c r="Q27" s="16" t="str">
        <f>C27*Q25</f>
        <v>0</v>
      </c>
      <c r="R27" s="16"/>
      <c r="S27" s="16"/>
      <c r="T27" s="15"/>
      <c r="U27" s="16"/>
      <c r="V27" s="16" t="str">
        <f>Q27</f>
        <v>0</v>
      </c>
      <c r="W27" s="72"/>
      <c r="X27" s="17"/>
      <c r="Y27" s="17"/>
    </row>
    <row r="28" spans="1:26" customHeight="1" ht="24" s="12" customFormat="1">
      <c r="A28" s="34"/>
      <c r="B28" s="34" t="s">
        <v>59</v>
      </c>
      <c r="C28" s="35"/>
      <c r="D28" s="36"/>
      <c r="E28" s="36"/>
      <c r="F28" s="37"/>
      <c r="G28" s="37"/>
      <c r="H28" s="37" t="str">
        <f>SUM(H25:H27)</f>
        <v>0</v>
      </c>
      <c r="I28" s="37"/>
      <c r="J28" s="37"/>
      <c r="K28" s="38"/>
      <c r="L28" s="39" t="str">
        <f>L25</f>
        <v>0</v>
      </c>
      <c r="M28" s="39" t="str">
        <f>SUM(M25:M27)</f>
        <v>0</v>
      </c>
      <c r="N28" s="39"/>
      <c r="O28" s="40"/>
      <c r="P28" s="40"/>
      <c r="Q28" s="40" t="str">
        <f>SUM(Q25:Q27)</f>
        <v>0</v>
      </c>
      <c r="R28" s="40"/>
      <c r="S28" s="40"/>
      <c r="T28" s="38"/>
      <c r="U28" s="41" t="str">
        <f>U25</f>
        <v>0</v>
      </c>
      <c r="V28" s="41" t="str">
        <f>SUM(V25:V27)</f>
        <v>0</v>
      </c>
      <c r="W28" s="73"/>
      <c r="X28" s="42"/>
      <c r="Y28" s="42"/>
    </row>
    <row r="29" spans="1:26" customHeight="1" ht="24" s="54" customFormat="1">
      <c r="A29" s="43"/>
      <c r="B29" s="44" t="s">
        <v>60</v>
      </c>
      <c r="C29" s="45">
        <v>0</v>
      </c>
      <c r="D29" s="46"/>
      <c r="E29" s="46"/>
      <c r="F29" s="47"/>
      <c r="G29" s="47"/>
      <c r="H29" s="2" t="str">
        <f>C29*H28</f>
        <v>0</v>
      </c>
      <c r="I29" s="48"/>
      <c r="J29" s="48"/>
      <c r="K29" s="49"/>
      <c r="L29" s="78" t="str">
        <f>H29*X29</f>
        <v>0</v>
      </c>
      <c r="M29" s="78" t="str">
        <f>H29*Y29</f>
        <v>0</v>
      </c>
      <c r="N29" s="2"/>
      <c r="O29" s="50"/>
      <c r="P29" s="50"/>
      <c r="Q29" s="51" t="str">
        <f>C29*Q28</f>
        <v>0</v>
      </c>
      <c r="R29" s="52"/>
      <c r="S29" s="52"/>
      <c r="T29" s="53"/>
      <c r="U29" s="3" t="str">
        <f>Q29*X29</f>
        <v>0</v>
      </c>
      <c r="V29" s="3" t="str">
        <f>Q29*Y29</f>
        <v>0</v>
      </c>
      <c r="W29" s="75"/>
      <c r="X29" s="77">
        <v>0</v>
      </c>
      <c r="Y29" s="77">
        <v>1</v>
      </c>
    </row>
    <row r="30" spans="1:26" customHeight="1" ht="24" s="32" customFormat="1">
      <c r="A30" s="55"/>
      <c r="B30" s="1" t="s">
        <v>61</v>
      </c>
      <c r="C30" s="56">
        <v>50000</v>
      </c>
      <c r="D30" s="57" t="s">
        <v>62</v>
      </c>
      <c r="E30" s="57">
        <v>100</v>
      </c>
      <c r="F30" s="48"/>
      <c r="G30" s="48"/>
      <c r="H30" s="58" t="str">
        <f>C30</f>
        <v>0</v>
      </c>
      <c r="I30" s="47"/>
      <c r="J30" s="47"/>
      <c r="K30" s="45"/>
      <c r="L30" s="78" t="str">
        <f>H30*X29</f>
        <v>0</v>
      </c>
      <c r="M30" s="78" t="str">
        <f>H30*Y29</f>
        <v>0</v>
      </c>
      <c r="N30" s="2"/>
      <c r="O30" s="59"/>
      <c r="P30" s="59"/>
      <c r="Q30" s="79" t="str">
        <f>IF(E30&gt;0, H30/E30, 0)</f>
        <v>0</v>
      </c>
      <c r="R30" s="50"/>
      <c r="S30" s="50"/>
      <c r="T30" s="31"/>
      <c r="U30" s="3" t="str">
        <f>Q30*X29</f>
        <v>0</v>
      </c>
      <c r="V30" s="3" t="str">
        <f>Q30*Y29</f>
        <v>0</v>
      </c>
      <c r="W30" s="74"/>
      <c r="X30" s="31"/>
      <c r="Y30" s="31"/>
    </row>
    <row r="31" spans="1:26" customHeight="1" ht="24">
      <c r="A31" s="60"/>
      <c r="B3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1" s="61"/>
      <c r="D31" s="62"/>
      <c r="E31" s="62"/>
      <c r="F31" s="63"/>
      <c r="G31" s="63"/>
      <c r="H31" s="63" t="str">
        <f>SUM(H25:H27)-SUM(H29:H30)</f>
        <v>0</v>
      </c>
      <c r="I31" s="63" t="str">
        <f>I25</f>
        <v>0</v>
      </c>
      <c r="J31" s="63" t="str">
        <f>H31-I31</f>
        <v>0</v>
      </c>
      <c r="K31" s="64" t="str">
        <f>J31/H31</f>
        <v>0</v>
      </c>
      <c r="L31" s="63" t="str">
        <f>SUM(L27:L28)-SUM(L29:L30)</f>
        <v>0</v>
      </c>
      <c r="M31" s="63" t="str">
        <f>SUM(M25:M27)-SUM(M29:M30)</f>
        <v>0</v>
      </c>
      <c r="N31" s="63"/>
      <c r="O31" s="65"/>
      <c r="P31" s="65"/>
      <c r="Q31" s="65" t="str">
        <f>SUM(Q25:Q27)-SUM(Q29:Q30)</f>
        <v>0</v>
      </c>
      <c r="R31" s="65" t="str">
        <f>R25</f>
        <v>0</v>
      </c>
      <c r="S31" s="65" t="str">
        <f>Q31-R31</f>
        <v>0</v>
      </c>
      <c r="T31" s="17" t="str">
        <f>S31/Q31</f>
        <v>0</v>
      </c>
      <c r="U31" s="65" t="str">
        <f>SUM($U27:$U28)-SUM($U29:$U30)</f>
        <v>0</v>
      </c>
      <c r="V31" s="65" t="str">
        <f>SUM(V25:V27)-SUM(V29:V30)</f>
        <v>0</v>
      </c>
      <c r="W31" s="72"/>
      <c r="X31" s="17"/>
      <c r="Y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