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<sst xmlns="http://schemas.openxmlformats.org/spreadsheetml/2006/main" uniqueCount="58">
  <si>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</si>
  <si>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</si>
  <si>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</si>
  <si>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</si>
  <si>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</si>
  <si>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</si>
  <si>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</si>
  <si>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</si>
  <si>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</si>
  <si>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</si>
  <si>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</si>
  <si>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</si>
  <si>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</si>
  <si>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</si>
  <si>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</si>
  <si>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</si>
  <si>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</si>
  <si>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</si>
  <si>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</si>
  <si>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</si>
  <si>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</si>
  <si>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</si>
  <si>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</si>
  <si>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ザ・フェアモントオーキッド・ウエディング</t>
  </si>
  <si>
    <t>タートルポイント会場使用料(月～金曜日・午前中挙式)／牧師先生／結婚証明書（法的効力はありません)／弾き語りシンガー／チェア（20脚）／日本人コーディネーター　※ゲスト25名様以上の場合、コーディネーター1名の追加が必要となります</t>
  </si>
  <si>
    <t>Real Weddings オリジナル（ハワイ島）</t>
  </si>
  <si>
    <t>フラワーバージンロード　
ホワイトのみ</t>
  </si>
  <si>
    <t>ピューフラワー（1本）　
ピンクメイン、ホワイトはポイントのアレンジ</t>
  </si>
  <si>
    <t>Real Weddings オリジナル(ハワイ島)</t>
  </si>
  <si>
    <t>ブーケ&amp;ブートニア
☆お好きなブーケ＆ブートニアプレゼント☆</t>
  </si>
  <si>
    <t>ヘッドピース
※ブーケとお揃い
※挙式＆レセプション用</t>
  </si>
  <si>
    <t>フラワーシャワー(10名様分)　</t>
  </si>
  <si>
    <t>ヘアメイクアーティスト：ハワイ島</t>
  </si>
  <si>
    <t>ヘアメイク＆着付け＋クイックヘアチェンジ1回付き(4時間)
※挙式前にヘアチェンジ</t>
  </si>
  <si>
    <t>フォトグラファー：リアルウエディングスオリジナル(ハワイ島)</t>
  </si>
  <si>
    <t>挙式＋フォトツアー2カ所　※フォトツアーは連動している場合に限り(待機時間がある場合は別途ご相談ください)撮影時間1時間【お仕度＆ホテル、ビーチ、レセプション】のいづれかをご選択ください</t>
  </si>
  <si>
    <t>フォトツアー1ヶ所
☆プレゼント☆</t>
  </si>
  <si>
    <t>ハワイ島：ザ・フェアモントオーキッド</t>
  </si>
  <si>
    <t>The Knoll会場使用料(Lunch:10~30名様まで)※10名様以下の場合、別途スタッフ料金(41,600円）がかかります</t>
  </si>
  <si>
    <t>Plated Lunch Menu #1</t>
  </si>
  <si>
    <t>ウェディングケーキ　
スクエア1段（約20cm×20cm）/ミックスベリー</t>
  </si>
  <si>
    <t>Real Weddings オリジナル (ハワイ島)</t>
  </si>
  <si>
    <t>ピューフラワーのセッティング料＆花器レンタル</t>
  </si>
  <si>
    <t>一輪挿しアレンジ</t>
  </si>
  <si>
    <t>つきっきりコーディネーター(ハワイ島)</t>
  </si>
  <si>
    <t>レセプション前半まで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</si>
  <si>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</si>
  <si>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</si>
  <si>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【8/17追加】アーチ＆チュール</t>
  </si>
  <si>
    <t>【8/17追加】アーチ装花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</si>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</sst>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43702.43495370371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338000</v>
      </c>
      <c r="G3" s="92">
        <v>281252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2600</v>
      </c>
      <c r="P3" s="90">
        <v>2250.02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</v>
      </c>
      <c r="Y3" s="93">
        <v>1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65000</v>
      </c>
      <c r="G4" s="92">
        <v>38512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500</v>
      </c>
      <c r="P4" s="90">
        <v>308.1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</v>
      </c>
      <c r="Y4" s="93">
        <v>1</v>
      </c>
    </row>
    <row r="5" spans="1:26" customHeight="1" ht="24">
      <c r="A5" s="95" t="s">
        <v>25</v>
      </c>
      <c r="B5" s="95" t="s">
        <v>27</v>
      </c>
      <c r="C5" s="90">
        <v>6</v>
      </c>
      <c r="D5" s="91">
        <v>130</v>
      </c>
      <c r="E5" s="91">
        <v>125</v>
      </c>
      <c r="F5" s="92">
        <v>11700</v>
      </c>
      <c r="G5" s="92">
        <v>8125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90</v>
      </c>
      <c r="P5" s="90">
        <v>65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</v>
      </c>
      <c r="Y5" s="93">
        <v>1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0</v>
      </c>
      <c r="G6" s="92">
        <v>34375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0</v>
      </c>
      <c r="P6" s="90">
        <v>275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</v>
      </c>
      <c r="Y6" s="93">
        <v>1</v>
      </c>
    </row>
    <row r="7" spans="1:26" customHeight="1" ht="24">
      <c r="A7" s="95" t="s">
        <v>28</v>
      </c>
      <c r="B7" s="95" t="s">
        <v>30</v>
      </c>
      <c r="C7" s="90">
        <v>1</v>
      </c>
      <c r="D7" s="91">
        <v>130</v>
      </c>
      <c r="E7" s="91">
        <v>125</v>
      </c>
      <c r="F7" s="92">
        <v>10400</v>
      </c>
      <c r="G7" s="92">
        <v>3125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80</v>
      </c>
      <c r="P7" s="90">
        <v>25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</v>
      </c>
      <c r="Y7" s="93">
        <v>1</v>
      </c>
    </row>
    <row r="8" spans="1:26" customHeight="1" ht="24">
      <c r="A8" s="95" t="s">
        <v>28</v>
      </c>
      <c r="B8" s="95" t="s">
        <v>31</v>
      </c>
      <c r="C8" s="90">
        <v>1</v>
      </c>
      <c r="D8" s="91">
        <v>130</v>
      </c>
      <c r="E8" s="91">
        <v>125</v>
      </c>
      <c r="F8" s="92">
        <v>23400</v>
      </c>
      <c r="G8" s="92">
        <v>7500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180</v>
      </c>
      <c r="P8" s="90">
        <v>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</v>
      </c>
      <c r="Y8" s="93">
        <v>1</v>
      </c>
    </row>
    <row r="9" spans="1:26" customHeight="1" ht="24">
      <c r="A9" s="95" t="s">
        <v>32</v>
      </c>
      <c r="B9" s="95" t="s">
        <v>33</v>
      </c>
      <c r="C9" s="90">
        <v>1</v>
      </c>
      <c r="D9" s="91">
        <v>130</v>
      </c>
      <c r="E9" s="91">
        <v>125</v>
      </c>
      <c r="F9" s="92">
        <v>97500</v>
      </c>
      <c r="G9" s="92">
        <v>50000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750</v>
      </c>
      <c r="P9" s="90">
        <v>400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34</v>
      </c>
      <c r="B10" s="95" t="s">
        <v>35</v>
      </c>
      <c r="C10" s="90">
        <v>1</v>
      </c>
      <c r="D10" s="91">
        <v>130</v>
      </c>
      <c r="E10" s="91">
        <v>125</v>
      </c>
      <c r="F10" s="92">
        <v>197600</v>
      </c>
      <c r="G10" s="92">
        <v>152478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1520</v>
      </c>
      <c r="P10" s="90">
        <v>1219.82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</v>
      </c>
      <c r="Y10" s="93">
        <v>1</v>
      </c>
    </row>
    <row r="11" spans="1:26" customHeight="1" ht="24">
      <c r="A11" s="95" t="s">
        <v>34</v>
      </c>
      <c r="B11" s="95" t="s">
        <v>36</v>
      </c>
      <c r="C11" s="90">
        <v>1</v>
      </c>
      <c r="D11" s="91">
        <v>130</v>
      </c>
      <c r="E11" s="91">
        <v>125</v>
      </c>
      <c r="F11" s="92">
        <v>0</v>
      </c>
      <c r="G11" s="92">
        <v>26041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0</v>
      </c>
      <c r="P11" s="90">
        <v>208.33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</v>
      </c>
      <c r="Y11" s="93">
        <v>1</v>
      </c>
    </row>
    <row r="12" spans="1:26" customHeight="1" ht="24">
      <c r="A12" s="95" t="s">
        <v>37</v>
      </c>
      <c r="B12" s="95" t="s">
        <v>38</v>
      </c>
      <c r="C12" s="90">
        <v>1</v>
      </c>
      <c r="D12" s="91">
        <v>130</v>
      </c>
      <c r="E12" s="91">
        <v>125</v>
      </c>
      <c r="F12" s="92">
        <v>49400</v>
      </c>
      <c r="G12" s="92">
        <v>39062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380</v>
      </c>
      <c r="P12" s="90">
        <v>312.5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</v>
      </c>
      <c r="Y12" s="93">
        <v>1</v>
      </c>
    </row>
    <row r="13" spans="1:26" customHeight="1" ht="24">
      <c r="A13" s="95" t="s">
        <v>37</v>
      </c>
      <c r="B13" s="95" t="s">
        <v>39</v>
      </c>
      <c r="C13" s="90">
        <v>20</v>
      </c>
      <c r="D13" s="91">
        <v>130</v>
      </c>
      <c r="E13" s="91">
        <v>125</v>
      </c>
      <c r="F13" s="92">
        <v>20150</v>
      </c>
      <c r="G13" s="92">
        <v>15875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155</v>
      </c>
      <c r="P13" s="90">
        <v>127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</v>
      </c>
      <c r="Y13" s="93">
        <v>1</v>
      </c>
    </row>
    <row r="14" spans="1:26" customHeight="1" ht="24">
      <c r="A14" s="95" t="s">
        <v>37</v>
      </c>
      <c r="B14" s="95" t="s">
        <v>40</v>
      </c>
      <c r="C14" s="90">
        <v>1</v>
      </c>
      <c r="D14" s="91">
        <v>130</v>
      </c>
      <c r="E14" s="91">
        <v>125</v>
      </c>
      <c r="F14" s="92">
        <v>45500</v>
      </c>
      <c r="G14" s="92">
        <v>37500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350</v>
      </c>
      <c r="P14" s="90">
        <v>300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</v>
      </c>
      <c r="Y14" s="93">
        <v>1</v>
      </c>
    </row>
    <row r="15" spans="1:26" customHeight="1" ht="24">
      <c r="A15" s="95" t="s">
        <v>41</v>
      </c>
      <c r="B15" s="95" t="s">
        <v>42</v>
      </c>
      <c r="C15" s="90">
        <v>6</v>
      </c>
      <c r="D15" s="91">
        <v>130</v>
      </c>
      <c r="E15" s="91">
        <v>125</v>
      </c>
      <c r="F15" s="92">
        <v>1950</v>
      </c>
      <c r="G15" s="92">
        <v>1312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15</v>
      </c>
      <c r="P15" s="90">
        <v>10.5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</v>
      </c>
      <c r="Y15" s="93">
        <v>1</v>
      </c>
    </row>
    <row r="16" spans="1:26" customHeight="1" ht="24">
      <c r="A16" s="95" t="s">
        <v>41</v>
      </c>
      <c r="B16" s="95" t="s">
        <v>43</v>
      </c>
      <c r="C16" s="90">
        <v>6</v>
      </c>
      <c r="D16" s="91">
        <v>130</v>
      </c>
      <c r="E16" s="91">
        <v>125</v>
      </c>
      <c r="F16" s="92">
        <v>5200</v>
      </c>
      <c r="G16" s="92">
        <v>3500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40</v>
      </c>
      <c r="P16" s="90">
        <v>28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</v>
      </c>
      <c r="Y16" s="93">
        <v>1</v>
      </c>
    </row>
    <row r="17" spans="1:26" customHeight="1" ht="24">
      <c r="A17" s="95" t="s">
        <v>44</v>
      </c>
      <c r="B17" s="95" t="s">
        <v>45</v>
      </c>
      <c r="C17" s="90">
        <v>1</v>
      </c>
      <c r="D17" s="91">
        <v>130</v>
      </c>
      <c r="E17" s="91">
        <v>125</v>
      </c>
      <c r="F17" s="92">
        <v>13000</v>
      </c>
      <c r="G17" s="92">
        <v>6250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100</v>
      </c>
      <c r="P17" s="90">
        <v>50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</v>
      </c>
      <c r="Y17" s="93">
        <v>1</v>
      </c>
    </row>
    <row r="18" spans="1:26" customHeight="1" ht="24">
      <c r="A18" s="95" t="s">
        <v>46</v>
      </c>
      <c r="B18" s="95" t="s">
        <v>47</v>
      </c>
      <c r="C18" s="90">
        <v>1</v>
      </c>
      <c r="D18" s="91">
        <v>130</v>
      </c>
      <c r="E18" s="91">
        <v>125</v>
      </c>
      <c r="F18" s="92">
        <v>100000</v>
      </c>
      <c r="G18" s="92">
        <v>86400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769.230769</v>
      </c>
      <c r="P18" s="90">
        <v>691.2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</v>
      </c>
      <c r="Y18" s="93">
        <v>1</v>
      </c>
    </row>
    <row r="19" spans="1:26" customHeight="1" ht="24">
      <c r="A19" s="95" t="s">
        <v>25</v>
      </c>
      <c r="B19" s="95" t="s">
        <v>48</v>
      </c>
      <c r="C19" s="90">
        <v>1</v>
      </c>
      <c r="D19" s="91">
        <v>130</v>
      </c>
      <c r="E19" s="91">
        <v>125</v>
      </c>
      <c r="F19" s="92">
        <v>65000</v>
      </c>
      <c r="G19" s="92">
        <v>46375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500</v>
      </c>
      <c r="P19" s="90">
        <v>371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</v>
      </c>
      <c r="Y19" s="93">
        <v>1</v>
      </c>
    </row>
    <row r="20" spans="1:26" customHeight="1" ht="24">
      <c r="A20" s="95" t="s">
        <v>25</v>
      </c>
      <c r="B20" s="95" t="s">
        <v>49</v>
      </c>
      <c r="C20" s="90">
        <v>1</v>
      </c>
      <c r="D20" s="91">
        <v>130</v>
      </c>
      <c r="E20" s="91">
        <v>125</v>
      </c>
      <c r="F20" s="92">
        <v>48100</v>
      </c>
      <c r="G20" s="92">
        <v>28125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370</v>
      </c>
      <c r="P20" s="90">
        <v>225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</v>
      </c>
      <c r="Y20" s="93">
        <v>1</v>
      </c>
    </row>
    <row r="21" spans="1:26" customHeight="1" ht="24" s="12" customFormat="1">
      <c r="A21" s="70"/>
      <c r="B21" s="19"/>
      <c r="C21" s="20"/>
      <c r="D21" s="21"/>
      <c r="E21" s="21"/>
      <c r="F21" s="4"/>
      <c r="G21" s="4"/>
      <c r="H21" s="4" t="str">
        <f>SUM(H3:H20)</f>
        <v>0</v>
      </c>
      <c r="I21" s="4" t="str">
        <f>SUM(I3:I20)</f>
        <v>0</v>
      </c>
      <c r="J21" s="4" t="str">
        <f>H21-I21</f>
        <v>0</v>
      </c>
      <c r="K21" s="22" t="str">
        <f>J21/H21</f>
        <v>0</v>
      </c>
      <c r="L21" s="4" t="str">
        <f>SUM(L3:L20)</f>
        <v>0</v>
      </c>
      <c r="M21" s="4" t="str">
        <f>SUM(M3:M20)</f>
        <v>0</v>
      </c>
      <c r="N21" s="4" t="str">
        <f>SUM(N3:N20)</f>
        <v>0</v>
      </c>
      <c r="O21" s="5"/>
      <c r="P21" s="5"/>
      <c r="Q21" s="5" t="str">
        <f>SUM(Q3:Q20)</f>
        <v>0</v>
      </c>
      <c r="R21" s="5" t="str">
        <f>SUM(R3:R20)</f>
        <v>0</v>
      </c>
      <c r="S21" s="5" t="str">
        <f>Q21-R21</f>
        <v>0</v>
      </c>
      <c r="T21" s="22" t="str">
        <f>S21/Q21</f>
        <v>0</v>
      </c>
      <c r="U21" s="5" t="str">
        <f>SUM(U3:U20)</f>
        <v>0</v>
      </c>
      <c r="V21" s="5" t="str">
        <f>SUM(V3:V20)</f>
        <v>0</v>
      </c>
      <c r="W21" s="73" t="str">
        <f>SUM(W3:W20)</f>
        <v>0</v>
      </c>
      <c r="X21" s="23"/>
      <c r="Y21" s="23"/>
    </row>
    <row r="22" spans="1:26" customHeight="1" ht="24" s="32" customFormat="1">
      <c r="A22" s="24"/>
      <c r="B22" s="25" t="s">
        <v>50</v>
      </c>
      <c r="C22" s="26">
        <v>0.04166</v>
      </c>
      <c r="D22" s="27"/>
      <c r="E22" s="27"/>
      <c r="F22" s="28"/>
      <c r="G22" s="28"/>
      <c r="H22" s="28" t="str">
        <f>C22*(H21-N21)</f>
        <v>0</v>
      </c>
      <c r="I22" s="28"/>
      <c r="J22" s="28"/>
      <c r="K22" s="29"/>
      <c r="L22" s="28"/>
      <c r="M22" s="28"/>
      <c r="N22" s="28"/>
      <c r="O22" s="30"/>
      <c r="P22" s="30"/>
      <c r="Q22" s="30" t="str">
        <f>C22*(Q21-W21)</f>
        <v>0</v>
      </c>
      <c r="R22" s="30"/>
      <c r="S22" s="30"/>
      <c r="T22" s="29"/>
      <c r="U22" s="30"/>
      <c r="V22" s="30"/>
      <c r="W22" s="74"/>
      <c r="X22" s="31"/>
      <c r="Y22" s="31"/>
    </row>
    <row r="23" spans="1:26" customHeight="1" ht="24">
      <c r="A23" s="33" t="s">
        <v>51</v>
      </c>
      <c r="B23" s="33" t="s">
        <v>52</v>
      </c>
      <c r="C23" s="15">
        <v>0.1</v>
      </c>
      <c r="D23" s="13"/>
      <c r="E23" s="13"/>
      <c r="F23" s="14"/>
      <c r="G23" s="14"/>
      <c r="H23" s="14" t="str">
        <f>C23*H21</f>
        <v>0</v>
      </c>
      <c r="I23" s="14"/>
      <c r="J23" s="14"/>
      <c r="K23" s="15"/>
      <c r="L23" s="14"/>
      <c r="M23" s="4" t="str">
        <f>H23</f>
        <v>0</v>
      </c>
      <c r="N23" s="4"/>
      <c r="O23" s="16"/>
      <c r="P23" s="16"/>
      <c r="Q23" s="16" t="str">
        <f>C23*Q21</f>
        <v>0</v>
      </c>
      <c r="R23" s="16"/>
      <c r="S23" s="16"/>
      <c r="T23" s="15"/>
      <c r="U23" s="16"/>
      <c r="V23" s="16" t="str">
        <f>Q23</f>
        <v>0</v>
      </c>
      <c r="W23" s="72"/>
      <c r="X23" s="17"/>
      <c r="Y23" s="17"/>
    </row>
    <row r="24" spans="1:26" customHeight="1" ht="24" s="12" customFormat="1">
      <c r="A24" s="34"/>
      <c r="B24" s="34" t="s">
        <v>53</v>
      </c>
      <c r="C24" s="35"/>
      <c r="D24" s="36"/>
      <c r="E24" s="36"/>
      <c r="F24" s="37"/>
      <c r="G24" s="37"/>
      <c r="H24" s="37" t="str">
        <f>SUM(H21:H23)</f>
        <v>0</v>
      </c>
      <c r="I24" s="37"/>
      <c r="J24" s="37"/>
      <c r="K24" s="38"/>
      <c r="L24" s="39" t="str">
        <f>L21</f>
        <v>0</v>
      </c>
      <c r="M24" s="39" t="str">
        <f>SUM(M21:M23)</f>
        <v>0</v>
      </c>
      <c r="N24" s="39"/>
      <c r="O24" s="40"/>
      <c r="P24" s="40"/>
      <c r="Q24" s="40" t="str">
        <f>SUM(Q21:Q23)</f>
        <v>0</v>
      </c>
      <c r="R24" s="40"/>
      <c r="S24" s="40"/>
      <c r="T24" s="38"/>
      <c r="U24" s="41" t="str">
        <f>U21</f>
        <v>0</v>
      </c>
      <c r="V24" s="41" t="str">
        <f>SUM(V21:V23)</f>
        <v>0</v>
      </c>
      <c r="W24" s="73"/>
      <c r="X24" s="42"/>
      <c r="Y24" s="42"/>
    </row>
    <row r="25" spans="1:26" customHeight="1" ht="24" s="54" customFormat="1">
      <c r="A25" s="43"/>
      <c r="B25" s="44" t="s">
        <v>54</v>
      </c>
      <c r="C25" s="45">
        <v>0</v>
      </c>
      <c r="D25" s="46"/>
      <c r="E25" s="46"/>
      <c r="F25" s="47"/>
      <c r="G25" s="47"/>
      <c r="H25" s="2" t="str">
        <f>C25*H24</f>
        <v>0</v>
      </c>
      <c r="I25" s="48"/>
      <c r="J25" s="48"/>
      <c r="K25" s="49"/>
      <c r="L25" s="78" t="str">
        <f>H25*X25</f>
        <v>0</v>
      </c>
      <c r="M25" s="78" t="str">
        <f>H25*Y25</f>
        <v>0</v>
      </c>
      <c r="N25" s="2"/>
      <c r="O25" s="50"/>
      <c r="P25" s="50"/>
      <c r="Q25" s="51" t="str">
        <f>C25*Q24</f>
        <v>0</v>
      </c>
      <c r="R25" s="52"/>
      <c r="S25" s="52"/>
      <c r="T25" s="53"/>
      <c r="U25" s="3" t="str">
        <f>Q25*X25</f>
        <v>0</v>
      </c>
      <c r="V25" s="3" t="str">
        <f>Q25*Y25</f>
        <v>0</v>
      </c>
      <c r="W25" s="75"/>
      <c r="X25" s="77">
        <v>0.2</v>
      </c>
      <c r="Y25" s="77">
        <v>0.8</v>
      </c>
    </row>
    <row r="26" spans="1:26" customHeight="1" ht="24" s="32" customFormat="1">
      <c r="A26" s="55"/>
      <c r="B26" s="1" t="s">
        <v>55</v>
      </c>
      <c r="C26" s="56">
        <v>0</v>
      </c>
      <c r="D26" s="57" t="s">
        <v>56</v>
      </c>
      <c r="E26" s="57">
        <v>100</v>
      </c>
      <c r="F26" s="48"/>
      <c r="G26" s="48"/>
      <c r="H26" s="58" t="str">
        <f>C26</f>
        <v>0</v>
      </c>
      <c r="I26" s="47"/>
      <c r="J26" s="47"/>
      <c r="K26" s="45"/>
      <c r="L26" s="78" t="str">
        <f>H26*X25</f>
        <v>0</v>
      </c>
      <c r="M26" s="78" t="str">
        <f>H26*Y25</f>
        <v>0</v>
      </c>
      <c r="N26" s="2"/>
      <c r="O26" s="59"/>
      <c r="P26" s="59"/>
      <c r="Q26" s="79" t="str">
        <f>IF(E26&gt;0, H26/E26, 0)</f>
        <v>0</v>
      </c>
      <c r="R26" s="50"/>
      <c r="S26" s="50"/>
      <c r="T26" s="31"/>
      <c r="U26" s="3" t="str">
        <f>Q26*X25</f>
        <v>0</v>
      </c>
      <c r="V26" s="3" t="str">
        <f>Q26*Y25</f>
        <v>0</v>
      </c>
      <c r="W26" s="74"/>
      <c r="X26" s="31"/>
      <c r="Y26" s="31"/>
    </row>
    <row r="27" spans="1:26" customHeight="1" ht="24">
      <c r="A27" s="60"/>
      <c r="B27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7" s="61"/>
      <c r="D27" s="62"/>
      <c r="E27" s="62"/>
      <c r="F27" s="63"/>
      <c r="G27" s="63"/>
      <c r="H27" s="63" t="str">
        <f>SUM(H21:H23)-SUM(H25:H26)</f>
        <v>0</v>
      </c>
      <c r="I27" s="63" t="str">
        <f>I21</f>
        <v>0</v>
      </c>
      <c r="J27" s="63" t="str">
        <f>H27-I27</f>
        <v>0</v>
      </c>
      <c r="K27" s="64" t="str">
        <f>J27/H27</f>
        <v>0</v>
      </c>
      <c r="L27" s="63" t="str">
        <f>SUM(L23:L24)-SUM(L25:L26)</f>
        <v>0</v>
      </c>
      <c r="M27" s="63" t="str">
        <f>SUM(M21:M23)-SUM(M25:M26)</f>
        <v>0</v>
      </c>
      <c r="N27" s="63"/>
      <c r="O27" s="65"/>
      <c r="P27" s="65"/>
      <c r="Q27" s="65" t="str">
        <f>SUM(Q21:Q23)-SUM(Q25:Q26)</f>
        <v>0</v>
      </c>
      <c r="R27" s="65" t="str">
        <f>R21</f>
        <v>0</v>
      </c>
      <c r="S27" s="65" t="str">
        <f>Q27-R27</f>
        <v>0</v>
      </c>
      <c r="T27" s="17" t="str">
        <f>S27/Q27</f>
        <v>0</v>
      </c>
      <c r="U27" s="65" t="str">
        <f>SUM($U23:$U24)-SUM($U25:$U26)</f>
        <v>0</v>
      </c>
      <c r="V27" s="65" t="str">
        <f>SUM(V21:V23)-SUM(V25:V26)</f>
        <v>0</v>
      </c>
      <c r="W27" s="72"/>
      <c r="X27" s="17"/>
      <c r="Y27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