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<sst xmlns="http://schemas.openxmlformats.org/spreadsheetml/2006/main" uniqueCount="53">
  <si>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</si>
  <si>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</si>
  <si>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</si>
  <si>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</si>
  <si>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</si>
  <si>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</si>
  <si>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</si>
  <si>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</si>
  <si>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</si>
  <si>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</si>
  <si>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</si>
  <si>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</si>
  <si>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</si>
  <si>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</si>
  <si>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</si>
  <si>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</si>
  <si>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</si>
  <si>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</si>
  <si>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</si>
  <si>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</si>
  <si>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</si>
  <si>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</si>
  <si>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</si>
  <si>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</si>
  <si>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</si>
  <si>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ヘアメイクアーティスト：Machi Barros</t>
  </si>
  <si>
    <t>ヘアメイク＆着付け(120分）</t>
  </si>
  <si>
    <t>リハーサルメイク(120分）</t>
  </si>
  <si>
    <t>ヘアメイク</t>
  </si>
  <si>
    <t>ゲストメイクのみ（30分）</t>
  </si>
  <si>
    <t>フォトグラファー：VISIONARI</t>
  </si>
  <si>
    <t>挙式のみ(50カット)/撮影データ</t>
  </si>
  <si>
    <t>フォトツアー1ヶ所(30カット)/ワイキキ周辺</t>
  </si>
  <si>
    <t>VISIONARI：オプション</t>
  </si>
  <si>
    <t>ワイマナロビーチ出張料</t>
  </si>
  <si>
    <t>つきっきりコーディネーター</t>
  </si>
  <si>
    <t>ホテル出発→挙式→フォトツアー1カ所</t>
  </si>
  <si>
    <t>カップル用リムジン</t>
  </si>
  <si>
    <t>フォトツアー1ヶ所(ワイマナロビーチ)</t>
  </si>
  <si>
    <t>Real Weddings オリジナル</t>
  </si>
  <si>
    <t>ブーケ＆ブートニア　☆ご成約特典☆</t>
  </si>
  <si>
    <t>グリーン＆ホワイトオーキッドシングルレイ</t>
  </si>
  <si>
    <t>フラワーシャワー(10名様分)</t>
  </si>
  <si>
    <t>アフターブーケ(押し花)</t>
  </si>
  <si>
    <t>スタンダード(コナ)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</si>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</sst>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2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43721.2529050926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117000</v>
      </c>
      <c r="G3" s="92">
        <v>100704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900</v>
      </c>
      <c r="P3" s="90">
        <v>805.63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52000</v>
      </c>
      <c r="G4" s="92">
        <v>25000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400</v>
      </c>
      <c r="P4" s="90">
        <v>200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39000</v>
      </c>
      <c r="G5" s="92">
        <v>18750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300</v>
      </c>
      <c r="P5" s="90">
        <v>150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125</v>
      </c>
      <c r="F6" s="92">
        <v>10400</v>
      </c>
      <c r="G6" s="92">
        <v>6250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80</v>
      </c>
      <c r="P6" s="90">
        <v>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</v>
      </c>
      <c r="F7" s="92">
        <v>58500</v>
      </c>
      <c r="G7" s="92">
        <v>39268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450</v>
      </c>
      <c r="P7" s="90">
        <v>314.14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32</v>
      </c>
      <c r="C8" s="90">
        <v>1</v>
      </c>
      <c r="D8" s="91">
        <v>130</v>
      </c>
      <c r="E8" s="91">
        <v>125</v>
      </c>
      <c r="F8" s="92">
        <v>39000</v>
      </c>
      <c r="G8" s="92">
        <v>26178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300</v>
      </c>
      <c r="P8" s="90">
        <v>209.42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125</v>
      </c>
      <c r="F9" s="92">
        <v>19500</v>
      </c>
      <c r="G9" s="92">
        <v>13744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</v>
      </c>
      <c r="P9" s="90">
        <v>109.95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125</v>
      </c>
      <c r="F10" s="92">
        <v>45500</v>
      </c>
      <c r="G10" s="92">
        <v>32500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350</v>
      </c>
      <c r="P10" s="90">
        <v>260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37</v>
      </c>
      <c r="B11" s="95" t="s">
        <v>38</v>
      </c>
      <c r="C11" s="90">
        <v>1</v>
      </c>
      <c r="D11" s="91">
        <v>130</v>
      </c>
      <c r="E11" s="91">
        <v>125</v>
      </c>
      <c r="F11" s="92">
        <v>32500</v>
      </c>
      <c r="G11" s="92">
        <v>20942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250</v>
      </c>
      <c r="P11" s="90">
        <v>167.54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39</v>
      </c>
      <c r="B12" s="95" t="s">
        <v>40</v>
      </c>
      <c r="C12" s="90">
        <v>1</v>
      </c>
      <c r="D12" s="91">
        <v>130</v>
      </c>
      <c r="E12" s="91">
        <v>125</v>
      </c>
      <c r="F12" s="92">
        <v>0</v>
      </c>
      <c r="G12" s="92">
        <v>40625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0</v>
      </c>
      <c r="P12" s="90">
        <v>325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39</v>
      </c>
      <c r="B13" s="95" t="s">
        <v>41</v>
      </c>
      <c r="C13" s="90">
        <v>3</v>
      </c>
      <c r="D13" s="91">
        <v>130</v>
      </c>
      <c r="E13" s="91">
        <v>125</v>
      </c>
      <c r="F13" s="92">
        <v>3250</v>
      </c>
      <c r="G13" s="92">
        <v>2000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25</v>
      </c>
      <c r="P13" s="90">
        <v>16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39</v>
      </c>
      <c r="B14" s="95" t="s">
        <v>42</v>
      </c>
      <c r="C14" s="90">
        <v>1</v>
      </c>
      <c r="D14" s="91">
        <v>130</v>
      </c>
      <c r="E14" s="91">
        <v>125</v>
      </c>
      <c r="F14" s="92">
        <v>19500</v>
      </c>
      <c r="G14" s="92">
        <v>5000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</v>
      </c>
      <c r="P14" s="90">
        <v>40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43</v>
      </c>
      <c r="B15" s="95" t="s">
        <v>44</v>
      </c>
      <c r="C15" s="90">
        <v>1</v>
      </c>
      <c r="D15" s="91">
        <v>130</v>
      </c>
      <c r="E15" s="91">
        <v>125</v>
      </c>
      <c r="F15" s="92">
        <v>55900</v>
      </c>
      <c r="G15" s="92">
        <v>39398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430</v>
      </c>
      <c r="P15" s="90">
        <v>315.18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 s="12" customFormat="1">
      <c r="A16" s="70"/>
      <c r="B16" s="19"/>
      <c r="C16" s="20"/>
      <c r="D16" s="21"/>
      <c r="E16" s="21"/>
      <c r="F16" s="4"/>
      <c r="G16" s="4"/>
      <c r="H16" s="4" t="str">
        <f>SUM(H3:H15)</f>
        <v>0</v>
      </c>
      <c r="I16" s="4" t="str">
        <f>SUM(I3:I15)</f>
        <v>0</v>
      </c>
      <c r="J16" s="4" t="str">
        <f>H16-I16</f>
        <v>0</v>
      </c>
      <c r="K16" s="22" t="str">
        <f>J16/H16</f>
        <v>0</v>
      </c>
      <c r="L16" s="4" t="str">
        <f>SUM(L3:L15)</f>
        <v>0</v>
      </c>
      <c r="M16" s="4" t="str">
        <f>SUM(M3:M15)</f>
        <v>0</v>
      </c>
      <c r="N16" s="4" t="str">
        <f>SUM(N3:N15)</f>
        <v>0</v>
      </c>
      <c r="O16" s="5"/>
      <c r="P16" s="5"/>
      <c r="Q16" s="5" t="str">
        <f>SUM(Q3:Q15)</f>
        <v>0</v>
      </c>
      <c r="R16" s="5" t="str">
        <f>SUM(R3:R15)</f>
        <v>0</v>
      </c>
      <c r="S16" s="5" t="str">
        <f>Q16-R16</f>
        <v>0</v>
      </c>
      <c r="T16" s="22" t="str">
        <f>S16/Q16</f>
        <v>0</v>
      </c>
      <c r="U16" s="5" t="str">
        <f>SUM(U3:U15)</f>
        <v>0</v>
      </c>
      <c r="V16" s="5" t="str">
        <f>SUM(V3:V15)</f>
        <v>0</v>
      </c>
      <c r="W16" s="73" t="str">
        <f>SUM(W3:W15)</f>
        <v>0</v>
      </c>
      <c r="X16" s="23"/>
      <c r="Y16" s="23"/>
    </row>
    <row r="17" spans="1:26" customHeight="1" ht="24" s="32" customFormat="1">
      <c r="A17" s="24"/>
      <c r="B17" s="25" t="s">
        <v>45</v>
      </c>
      <c r="C17" s="26">
        <v>0.04712</v>
      </c>
      <c r="D17" s="27"/>
      <c r="E17" s="27"/>
      <c r="F17" s="28"/>
      <c r="G17" s="28"/>
      <c r="H17" s="28" t="str">
        <f>C17*(H16-N16)</f>
        <v>0</v>
      </c>
      <c r="I17" s="28"/>
      <c r="J17" s="28"/>
      <c r="K17" s="29"/>
      <c r="L17" s="28"/>
      <c r="M17" s="28"/>
      <c r="N17" s="28"/>
      <c r="O17" s="30"/>
      <c r="P17" s="30"/>
      <c r="Q17" s="30" t="str">
        <f>C17*(Q16-W16)</f>
        <v>0</v>
      </c>
      <c r="R17" s="30"/>
      <c r="S17" s="30"/>
      <c r="T17" s="29"/>
      <c r="U17" s="30"/>
      <c r="V17" s="30"/>
      <c r="W17" s="74"/>
      <c r="X17" s="31"/>
      <c r="Y17" s="31"/>
    </row>
    <row r="18" spans="1:26" customHeight="1" ht="24">
      <c r="A18" s="33" t="s">
        <v>46</v>
      </c>
      <c r="B18" s="33" t="s">
        <v>47</v>
      </c>
      <c r="C18" s="15">
        <v>0.1</v>
      </c>
      <c r="D18" s="13"/>
      <c r="E18" s="13"/>
      <c r="F18" s="14"/>
      <c r="G18" s="14"/>
      <c r="H18" s="14" t="str">
        <f>C18*H16</f>
        <v>0</v>
      </c>
      <c r="I18" s="14"/>
      <c r="J18" s="14"/>
      <c r="K18" s="15"/>
      <c r="L18" s="14"/>
      <c r="M18" s="4" t="str">
        <f>H18</f>
        <v>0</v>
      </c>
      <c r="N18" s="4"/>
      <c r="O18" s="16"/>
      <c r="P18" s="16"/>
      <c r="Q18" s="16" t="str">
        <f>C18*Q16</f>
        <v>0</v>
      </c>
      <c r="R18" s="16"/>
      <c r="S18" s="16"/>
      <c r="T18" s="15"/>
      <c r="U18" s="16"/>
      <c r="V18" s="16" t="str">
        <f>Q18</f>
        <v>0</v>
      </c>
      <c r="W18" s="72"/>
      <c r="X18" s="17"/>
      <c r="Y18" s="17"/>
    </row>
    <row r="19" spans="1:26" customHeight="1" ht="24" s="12" customFormat="1">
      <c r="A19" s="34"/>
      <c r="B19" s="34" t="s">
        <v>48</v>
      </c>
      <c r="C19" s="35"/>
      <c r="D19" s="36"/>
      <c r="E19" s="36"/>
      <c r="F19" s="37"/>
      <c r="G19" s="37"/>
      <c r="H19" s="37" t="str">
        <f>SUM(H16:H18)</f>
        <v>0</v>
      </c>
      <c r="I19" s="37"/>
      <c r="J19" s="37"/>
      <c r="K19" s="38"/>
      <c r="L19" s="39" t="str">
        <f>L16</f>
        <v>0</v>
      </c>
      <c r="M19" s="39" t="str">
        <f>SUM(M16:M18)</f>
        <v>0</v>
      </c>
      <c r="N19" s="39"/>
      <c r="O19" s="40"/>
      <c r="P19" s="40"/>
      <c r="Q19" s="40" t="str">
        <f>SUM(Q16:Q18)</f>
        <v>0</v>
      </c>
      <c r="R19" s="40"/>
      <c r="S19" s="40"/>
      <c r="T19" s="38"/>
      <c r="U19" s="41" t="str">
        <f>U16</f>
        <v>0</v>
      </c>
      <c r="V19" s="41" t="str">
        <f>SUM(V16:V18)</f>
        <v>0</v>
      </c>
      <c r="W19" s="73"/>
      <c r="X19" s="42"/>
      <c r="Y19" s="42"/>
    </row>
    <row r="20" spans="1:26" customHeight="1" ht="24" s="54" customFormat="1">
      <c r="A20" s="43"/>
      <c r="B20" s="44" t="s">
        <v>49</v>
      </c>
      <c r="C20" s="45">
        <v>0</v>
      </c>
      <c r="D20" s="46"/>
      <c r="E20" s="46"/>
      <c r="F20" s="47"/>
      <c r="G20" s="47"/>
      <c r="H20" s="2" t="str">
        <f>C20*H19</f>
        <v>0</v>
      </c>
      <c r="I20" s="48"/>
      <c r="J20" s="48"/>
      <c r="K20" s="49"/>
      <c r="L20" s="78" t="str">
        <f>H20*X20</f>
        <v>0</v>
      </c>
      <c r="M20" s="78" t="str">
        <f>H20*Y20</f>
        <v>0</v>
      </c>
      <c r="N20" s="2"/>
      <c r="O20" s="50"/>
      <c r="P20" s="50"/>
      <c r="Q20" s="51" t="str">
        <f>C20*Q19</f>
        <v>0</v>
      </c>
      <c r="R20" s="52"/>
      <c r="S20" s="52"/>
      <c r="T20" s="53"/>
      <c r="U20" s="3" t="str">
        <f>Q20*X20</f>
        <v>0</v>
      </c>
      <c r="V20" s="3" t="str">
        <f>Q20*Y20</f>
        <v>0</v>
      </c>
      <c r="W20" s="75"/>
      <c r="X20" s="77">
        <v>0.2</v>
      </c>
      <c r="Y20" s="77">
        <v>0.8</v>
      </c>
    </row>
    <row r="21" spans="1:26" customHeight="1" ht="24" s="32" customFormat="1">
      <c r="A21" s="55"/>
      <c r="B21" s="1" t="s">
        <v>50</v>
      </c>
      <c r="C21" s="56">
        <v>0</v>
      </c>
      <c r="D21" s="57" t="s">
        <v>51</v>
      </c>
      <c r="E21" s="57">
        <v>100</v>
      </c>
      <c r="F21" s="48"/>
      <c r="G21" s="48"/>
      <c r="H21" s="58" t="str">
        <f>C21</f>
        <v>0</v>
      </c>
      <c r="I21" s="47"/>
      <c r="J21" s="47"/>
      <c r="K21" s="45"/>
      <c r="L21" s="78" t="str">
        <f>H21*X20</f>
        <v>0</v>
      </c>
      <c r="M21" s="78" t="str">
        <f>H21*Y20</f>
        <v>0</v>
      </c>
      <c r="N21" s="2"/>
      <c r="O21" s="59"/>
      <c r="P21" s="59"/>
      <c r="Q21" s="79" t="str">
        <f>IF(E21&gt;0, H21/E21, 0)</f>
        <v>0</v>
      </c>
      <c r="R21" s="50"/>
      <c r="S21" s="50"/>
      <c r="T21" s="31"/>
      <c r="U21" s="3" t="str">
        <f>Q21*X20</f>
        <v>0</v>
      </c>
      <c r="V21" s="3" t="str">
        <f>Q21*Y20</f>
        <v>0</v>
      </c>
      <c r="W21" s="74"/>
      <c r="X21" s="31"/>
      <c r="Y21" s="31"/>
    </row>
    <row r="22" spans="1:26" customHeight="1" ht="24">
      <c r="A22" s="60"/>
      <c r="B22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2" s="61"/>
      <c r="D22" s="62"/>
      <c r="E22" s="62"/>
      <c r="F22" s="63"/>
      <c r="G22" s="63"/>
      <c r="H22" s="63" t="str">
        <f>SUM(H16:H18)-SUM(H20:H21)</f>
        <v>0</v>
      </c>
      <c r="I22" s="63" t="str">
        <f>I16</f>
        <v>0</v>
      </c>
      <c r="J22" s="63" t="str">
        <f>H22-I22</f>
        <v>0</v>
      </c>
      <c r="K22" s="64" t="str">
        <f>J22/H22</f>
        <v>0</v>
      </c>
      <c r="L22" s="63" t="str">
        <f>SUM(L18:L19)-SUM(L20:L21)</f>
        <v>0</v>
      </c>
      <c r="M22" s="63" t="str">
        <f>SUM(M16:M18)-SUM(M20:M21)</f>
        <v>0</v>
      </c>
      <c r="N22" s="63"/>
      <c r="O22" s="65"/>
      <c r="P22" s="65"/>
      <c r="Q22" s="65" t="str">
        <f>SUM(Q16:Q18)-SUM(Q20:Q21)</f>
        <v>0</v>
      </c>
      <c r="R22" s="65" t="str">
        <f>R16</f>
        <v>0</v>
      </c>
      <c r="S22" s="65" t="str">
        <f>Q22-R22</f>
        <v>0</v>
      </c>
      <c r="T22" s="17" t="str">
        <f>S22/Q22</f>
        <v>0</v>
      </c>
      <c r="U22" s="65" t="str">
        <f>SUM($U18:$U19)-SUM($U20:$U21)</f>
        <v>0</v>
      </c>
      <c r="V22" s="65" t="str">
        <f>SUM(V16:V18)-SUM(V20:V21)</f>
        <v>0</v>
      </c>
      <c r="W22" s="72"/>
      <c r="X22" s="17"/>
      <c r="Y22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