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<sst xmlns="http://schemas.openxmlformats.org/spreadsheetml/2006/main" uniqueCount="52">
  <si>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</si>
  <si>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</si>
  <si>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</si>
  <si>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</si>
  <si>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</si>
  <si>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</si>
  <si>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</si>
  <si>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</si>
  <si>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</si>
  <si>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</si>
  <si>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</si>
  <si>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</si>
  <si>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</si>
  <si>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</si>
  <si>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</si>
  <si>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</si>
  <si>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</si>
  <si>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</si>
  <si>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</si>
  <si>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</si>
  <si>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</si>
  <si>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</si>
  <si>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</si>
  <si>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ヒルトンワイコロアチャペル</t>
  </si>
  <si>
    <t>会場使用料(15時~18時まで)／牧師先生／結婚証明書（法的効力はありません)／弾き語りシンガー／日本人コーディネーター ※ゲスト25名様以上の場合、コーディネーター1名の追加が必要となります
※9時〜13時の場合：351,000円</t>
  </si>
  <si>
    <t>ヘアメイクアーティスト：ハワイ島</t>
  </si>
  <si>
    <t>新郎ヘアセット(20分)</t>
  </si>
  <si>
    <t>ヘアメイク＆着付け(120分）</t>
  </si>
  <si>
    <t>フォトグラファー：リアルウエディングスオリジナル(ハワイ島)</t>
  </si>
  <si>
    <t>挙式のみ</t>
  </si>
  <si>
    <t>Real Weddings オリジナル(ハワイ島)</t>
  </si>
  <si>
    <t>ブーケ&amp;ブートニア　</t>
  </si>
  <si>
    <t>ヘッドピース　
※ブーケとお揃いの花材</t>
  </si>
  <si>
    <t>フラワーシャワー(10名様分)　</t>
  </si>
  <si>
    <t>ハワイ島：ヒルトンワイコロアヴィレッジ</t>
  </si>
  <si>
    <t>会場使用料　※25名様以下の場合</t>
  </si>
  <si>
    <t>ディナーメニューB</t>
  </si>
  <si>
    <t>ウェディングケーキ　
※58,500円→91,000円</t>
  </si>
  <si>
    <t>Real Weddings オリジナル (ハワイ島)</t>
  </si>
  <si>
    <t>ケーキフラワー　</t>
  </si>
  <si>
    <t>つきっきりコーディネーター(ハワイ島)</t>
  </si>
  <si>
    <t>レセプション前半まで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</si>
  <si>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</si>
  <si>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DOOR35万円分⑥Bridal House TUTU30万円分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</si>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</sst>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2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43736.52400462963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390000</v>
      </c>
      <c r="G3" s="92">
        <v>261720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3000</v>
      </c>
      <c r="P3" s="90">
        <v>2093.76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10400</v>
      </c>
      <c r="G4" s="92">
        <v>5000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80</v>
      </c>
      <c r="P4" s="90">
        <v>40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52000</v>
      </c>
      <c r="G5" s="92">
        <v>25000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400</v>
      </c>
      <c r="P5" s="90">
        <v>200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125</v>
      </c>
      <c r="F6" s="92">
        <v>93600</v>
      </c>
      <c r="G6" s="92">
        <v>64540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720</v>
      </c>
      <c r="P6" s="90">
        <v>516.3200000000001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</v>
      </c>
      <c r="F7" s="92">
        <v>48100</v>
      </c>
      <c r="G7" s="92">
        <v>27312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370</v>
      </c>
      <c r="P7" s="90">
        <v>218.5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30</v>
      </c>
      <c r="B8" s="95" t="s">
        <v>32</v>
      </c>
      <c r="C8" s="90">
        <v>1</v>
      </c>
      <c r="D8" s="91">
        <v>130</v>
      </c>
      <c r="E8" s="91">
        <v>125</v>
      </c>
      <c r="F8" s="92">
        <v>13000</v>
      </c>
      <c r="G8" s="92">
        <v>7500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100</v>
      </c>
      <c r="P8" s="90">
        <v>60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30</v>
      </c>
      <c r="B9" s="95" t="s">
        <v>33</v>
      </c>
      <c r="C9" s="90">
        <v>1</v>
      </c>
      <c r="D9" s="91">
        <v>130</v>
      </c>
      <c r="E9" s="91">
        <v>125</v>
      </c>
      <c r="F9" s="92">
        <v>23400</v>
      </c>
      <c r="G9" s="92">
        <v>9375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180</v>
      </c>
      <c r="P9" s="90">
        <v>75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125</v>
      </c>
      <c r="F10" s="92">
        <v>42900</v>
      </c>
      <c r="G10" s="92">
        <v>32553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330</v>
      </c>
      <c r="P10" s="90">
        <v>260.42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>
      <c r="A11" s="95" t="s">
        <v>34</v>
      </c>
      <c r="B11" s="95" t="s">
        <v>36</v>
      </c>
      <c r="C11" s="90">
        <v>15</v>
      </c>
      <c r="D11" s="91">
        <v>130</v>
      </c>
      <c r="E11" s="91">
        <v>125</v>
      </c>
      <c r="F11" s="92">
        <v>20800</v>
      </c>
      <c r="G11" s="92">
        <v>15000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160</v>
      </c>
      <c r="P11" s="90">
        <v>120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>
      <c r="A12" s="95" t="s">
        <v>34</v>
      </c>
      <c r="B12" s="95" t="s">
        <v>37</v>
      </c>
      <c r="C12" s="90">
        <v>1</v>
      </c>
      <c r="D12" s="91">
        <v>130</v>
      </c>
      <c r="E12" s="91">
        <v>125</v>
      </c>
      <c r="F12" s="92">
        <v>91000</v>
      </c>
      <c r="G12" s="92">
        <v>68750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700</v>
      </c>
      <c r="P12" s="90">
        <v>550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>
      <c r="A13" s="95" t="s">
        <v>38</v>
      </c>
      <c r="B13" s="95" t="s">
        <v>39</v>
      </c>
      <c r="C13" s="90">
        <v>1</v>
      </c>
      <c r="D13" s="91">
        <v>130</v>
      </c>
      <c r="E13" s="91">
        <v>125</v>
      </c>
      <c r="F13" s="92">
        <v>16900</v>
      </c>
      <c r="G13" s="92">
        <v>10000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130</v>
      </c>
      <c r="P13" s="90">
        <v>80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</v>
      </c>
      <c r="Y13" s="93">
        <v>1</v>
      </c>
    </row>
    <row r="14" spans="1:26" customHeight="1" ht="24">
      <c r="A14" s="95" t="s">
        <v>40</v>
      </c>
      <c r="B14" s="95" t="s">
        <v>41</v>
      </c>
      <c r="C14" s="90">
        <v>1</v>
      </c>
      <c r="D14" s="91">
        <v>130</v>
      </c>
      <c r="E14" s="91">
        <v>125</v>
      </c>
      <c r="F14" s="92">
        <v>0</v>
      </c>
      <c r="G14" s="92">
        <v>6250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0</v>
      </c>
      <c r="P14" s="90">
        <v>50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</v>
      </c>
      <c r="Y14" s="93">
        <v>1</v>
      </c>
    </row>
    <row r="15" spans="1:26" customHeight="1" ht="24">
      <c r="A15" s="95" t="s">
        <v>42</v>
      </c>
      <c r="B15" s="95" t="s">
        <v>43</v>
      </c>
      <c r="C15" s="90">
        <v>1</v>
      </c>
      <c r="D15" s="91">
        <v>130</v>
      </c>
      <c r="E15" s="91">
        <v>125</v>
      </c>
      <c r="F15" s="92">
        <v>100000</v>
      </c>
      <c r="G15" s="92">
        <v>88000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769.230769</v>
      </c>
      <c r="P15" s="90">
        <v>704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</v>
      </c>
      <c r="Y15" s="93">
        <v>1</v>
      </c>
    </row>
    <row r="16" spans="1:26" customHeight="1" ht="24" s="12" customFormat="1">
      <c r="A16" s="70"/>
      <c r="B16" s="19"/>
      <c r="C16" s="20"/>
      <c r="D16" s="21"/>
      <c r="E16" s="21"/>
      <c r="F16" s="4"/>
      <c r="G16" s="4"/>
      <c r="H16" s="4" t="str">
        <f>SUM(H3:H15)</f>
        <v>0</v>
      </c>
      <c r="I16" s="4" t="str">
        <f>SUM(I3:I15)</f>
        <v>0</v>
      </c>
      <c r="J16" s="4" t="str">
        <f>H16-I16</f>
        <v>0</v>
      </c>
      <c r="K16" s="22" t="str">
        <f>J16/H16</f>
        <v>0</v>
      </c>
      <c r="L16" s="4" t="str">
        <f>SUM(L3:L15)</f>
        <v>0</v>
      </c>
      <c r="M16" s="4" t="str">
        <f>SUM(M3:M15)</f>
        <v>0</v>
      </c>
      <c r="N16" s="4" t="str">
        <f>SUM(N3:N15)</f>
        <v>0</v>
      </c>
      <c r="O16" s="5"/>
      <c r="P16" s="5"/>
      <c r="Q16" s="5" t="str">
        <f>SUM(Q3:Q15)</f>
        <v>0</v>
      </c>
      <c r="R16" s="5" t="str">
        <f>SUM(R3:R15)</f>
        <v>0</v>
      </c>
      <c r="S16" s="5" t="str">
        <f>Q16-R16</f>
        <v>0</v>
      </c>
      <c r="T16" s="22" t="str">
        <f>S16/Q16</f>
        <v>0</v>
      </c>
      <c r="U16" s="5" t="str">
        <f>SUM(U3:U15)</f>
        <v>0</v>
      </c>
      <c r="V16" s="5" t="str">
        <f>SUM(V3:V15)</f>
        <v>0</v>
      </c>
      <c r="W16" s="73" t="str">
        <f>SUM(W3:W15)</f>
        <v>0</v>
      </c>
      <c r="X16" s="23"/>
      <c r="Y16" s="23"/>
    </row>
    <row r="17" spans="1:26" customHeight="1" ht="24" s="32" customFormat="1">
      <c r="A17" s="24"/>
      <c r="B17" s="25" t="s">
        <v>44</v>
      </c>
      <c r="C17" s="26">
        <v>0.04166</v>
      </c>
      <c r="D17" s="27"/>
      <c r="E17" s="27"/>
      <c r="F17" s="28"/>
      <c r="G17" s="28"/>
      <c r="H17" s="28" t="str">
        <f>C17*(H16-N16)</f>
        <v>0</v>
      </c>
      <c r="I17" s="28"/>
      <c r="J17" s="28"/>
      <c r="K17" s="29"/>
      <c r="L17" s="28"/>
      <c r="M17" s="28"/>
      <c r="N17" s="28"/>
      <c r="O17" s="30"/>
      <c r="P17" s="30"/>
      <c r="Q17" s="30" t="str">
        <f>C17*(Q16-W16)</f>
        <v>0</v>
      </c>
      <c r="R17" s="30"/>
      <c r="S17" s="30"/>
      <c r="T17" s="29"/>
      <c r="U17" s="30"/>
      <c r="V17" s="30"/>
      <c r="W17" s="74"/>
      <c r="X17" s="31"/>
      <c r="Y17" s="31"/>
    </row>
    <row r="18" spans="1:26" customHeight="1" ht="24">
      <c r="A18" s="33" t="s">
        <v>45</v>
      </c>
      <c r="B18" s="33" t="s">
        <v>46</v>
      </c>
      <c r="C18" s="15">
        <v>0.1</v>
      </c>
      <c r="D18" s="13"/>
      <c r="E18" s="13"/>
      <c r="F18" s="14"/>
      <c r="G18" s="14"/>
      <c r="H18" s="14" t="str">
        <f>C18*H16</f>
        <v>0</v>
      </c>
      <c r="I18" s="14"/>
      <c r="J18" s="14"/>
      <c r="K18" s="15"/>
      <c r="L18" s="14"/>
      <c r="M18" s="4" t="str">
        <f>H18</f>
        <v>0</v>
      </c>
      <c r="N18" s="4"/>
      <c r="O18" s="16"/>
      <c r="P18" s="16"/>
      <c r="Q18" s="16" t="str">
        <f>C18*Q16</f>
        <v>0</v>
      </c>
      <c r="R18" s="16"/>
      <c r="S18" s="16"/>
      <c r="T18" s="15"/>
      <c r="U18" s="16"/>
      <c r="V18" s="16" t="str">
        <f>Q18</f>
        <v>0</v>
      </c>
      <c r="W18" s="72"/>
      <c r="X18" s="17"/>
      <c r="Y18" s="17"/>
    </row>
    <row r="19" spans="1:26" customHeight="1" ht="24" s="12" customFormat="1">
      <c r="A19" s="34"/>
      <c r="B19" s="34" t="s">
        <v>47</v>
      </c>
      <c r="C19" s="35"/>
      <c r="D19" s="36"/>
      <c r="E19" s="36"/>
      <c r="F19" s="37"/>
      <c r="G19" s="37"/>
      <c r="H19" s="37" t="str">
        <f>SUM(H16:H18)</f>
        <v>0</v>
      </c>
      <c r="I19" s="37"/>
      <c r="J19" s="37"/>
      <c r="K19" s="38"/>
      <c r="L19" s="39" t="str">
        <f>L16</f>
        <v>0</v>
      </c>
      <c r="M19" s="39" t="str">
        <f>SUM(M16:M18)</f>
        <v>0</v>
      </c>
      <c r="N19" s="39"/>
      <c r="O19" s="40"/>
      <c r="P19" s="40"/>
      <c r="Q19" s="40" t="str">
        <f>SUM(Q16:Q18)</f>
        <v>0</v>
      </c>
      <c r="R19" s="40"/>
      <c r="S19" s="40"/>
      <c r="T19" s="38"/>
      <c r="U19" s="41" t="str">
        <f>U16</f>
        <v>0</v>
      </c>
      <c r="V19" s="41" t="str">
        <f>SUM(V16:V18)</f>
        <v>0</v>
      </c>
      <c r="W19" s="73"/>
      <c r="X19" s="42"/>
      <c r="Y19" s="42"/>
    </row>
    <row r="20" spans="1:26" customHeight="1" ht="24" s="54" customFormat="1">
      <c r="A20" s="43"/>
      <c r="B20" s="44" t="s">
        <v>48</v>
      </c>
      <c r="C20" s="45">
        <v>0</v>
      </c>
      <c r="D20" s="46"/>
      <c r="E20" s="46"/>
      <c r="F20" s="47"/>
      <c r="G20" s="47"/>
      <c r="H20" s="2" t="str">
        <f>C20*H19</f>
        <v>0</v>
      </c>
      <c r="I20" s="48"/>
      <c r="J20" s="48"/>
      <c r="K20" s="49"/>
      <c r="L20" s="78" t="str">
        <f>H20*X20</f>
        <v>0</v>
      </c>
      <c r="M20" s="78" t="str">
        <f>H20*Y20</f>
        <v>0</v>
      </c>
      <c r="N20" s="2"/>
      <c r="O20" s="50"/>
      <c r="P20" s="50"/>
      <c r="Q20" s="51" t="str">
        <f>C20*Q19</f>
        <v>0</v>
      </c>
      <c r="R20" s="52"/>
      <c r="S20" s="52"/>
      <c r="T20" s="53"/>
      <c r="U20" s="3" t="str">
        <f>Q20*X20</f>
        <v>0</v>
      </c>
      <c r="V20" s="3" t="str">
        <f>Q20*Y20</f>
        <v>0</v>
      </c>
      <c r="W20" s="75"/>
      <c r="X20" s="77">
        <v>0.2</v>
      </c>
      <c r="Y20" s="77">
        <v>0.8</v>
      </c>
    </row>
    <row r="21" spans="1:26" customHeight="1" ht="24" s="32" customFormat="1">
      <c r="A21" s="55"/>
      <c r="B21" s="1" t="s">
        <v>49</v>
      </c>
      <c r="C21" s="56">
        <v>0</v>
      </c>
      <c r="D21" s="57" t="s">
        <v>50</v>
      </c>
      <c r="E21" s="57">
        <v>100</v>
      </c>
      <c r="F21" s="48"/>
      <c r="G21" s="48"/>
      <c r="H21" s="58" t="str">
        <f>C21</f>
        <v>0</v>
      </c>
      <c r="I21" s="47"/>
      <c r="J21" s="47"/>
      <c r="K21" s="45"/>
      <c r="L21" s="78" t="str">
        <f>H21*X20</f>
        <v>0</v>
      </c>
      <c r="M21" s="78" t="str">
        <f>H21*Y20</f>
        <v>0</v>
      </c>
      <c r="N21" s="2"/>
      <c r="O21" s="59"/>
      <c r="P21" s="59"/>
      <c r="Q21" s="79" t="str">
        <f>IF(E21&gt;0, H21/E21, 0)</f>
        <v>0</v>
      </c>
      <c r="R21" s="50"/>
      <c r="S21" s="50"/>
      <c r="T21" s="31"/>
      <c r="U21" s="3" t="str">
        <f>Q21*X20</f>
        <v>0</v>
      </c>
      <c r="V21" s="3" t="str">
        <f>Q21*Y20</f>
        <v>0</v>
      </c>
      <c r="W21" s="74"/>
      <c r="X21" s="31"/>
      <c r="Y21" s="31"/>
    </row>
    <row r="22" spans="1:26" customHeight="1" ht="24">
      <c r="A22" s="60"/>
      <c r="B22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2" s="61"/>
      <c r="D22" s="62"/>
      <c r="E22" s="62"/>
      <c r="F22" s="63"/>
      <c r="G22" s="63"/>
      <c r="H22" s="63" t="str">
        <f>SUM(H16:H18)-SUM(H20:H21)</f>
        <v>0</v>
      </c>
      <c r="I22" s="63" t="str">
        <f>I16</f>
        <v>0</v>
      </c>
      <c r="J22" s="63" t="str">
        <f>H22-I22</f>
        <v>0</v>
      </c>
      <c r="K22" s="64" t="str">
        <f>J22/H22</f>
        <v>0</v>
      </c>
      <c r="L22" s="63" t="str">
        <f>SUM(L18:L19)-SUM(L20:L21)</f>
        <v>0</v>
      </c>
      <c r="M22" s="63" t="str">
        <f>SUM(M16:M18)-SUM(M20:M21)</f>
        <v>0</v>
      </c>
      <c r="N22" s="63"/>
      <c r="O22" s="65"/>
      <c r="P22" s="65"/>
      <c r="Q22" s="65" t="str">
        <f>SUM(Q16:Q18)-SUM(Q20:Q21)</f>
        <v>0</v>
      </c>
      <c r="R22" s="65" t="str">
        <f>R16</f>
        <v>0</v>
      </c>
      <c r="S22" s="65" t="str">
        <f>Q22-R22</f>
        <v>0</v>
      </c>
      <c r="T22" s="17" t="str">
        <f>S22/Q22</f>
        <v>0</v>
      </c>
      <c r="U22" s="65" t="str">
        <f>SUM($U18:$U19)-SUM($U20:$U21)</f>
        <v>0</v>
      </c>
      <c r="V22" s="65" t="str">
        <f>SUM(V16:V18)-SUM(V20:V21)</f>
        <v>0</v>
      </c>
      <c r="W22" s="72"/>
      <c r="X22" s="17"/>
      <c r="Y22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