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<sst xmlns="http://schemas.openxmlformats.org/spreadsheetml/2006/main" uniqueCount="55">
  <si>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</si>
  <si>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</si>
  <si>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</si>
  <si>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</si>
  <si>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</si>
  <si>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</si>
  <si>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</si>
  <si>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</si>
  <si>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</si>
  <si>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</si>
  <si>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</si>
  <si>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</si>
  <si>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</si>
  <si>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</si>
  <si>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</si>
  <si>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</si>
  <si>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</si>
  <si>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</si>
  <si>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</si>
  <si>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</si>
  <si>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</si>
  <si>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</si>
  <si>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</si>
  <si>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</si>
  <si>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</si>
  <si>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ヘアメイクアーティスト：Hisami</t>
  </si>
  <si>
    <t>リハーサルメイク(120分)☆プレゼント☆
10/17　16:30〜＠Kahala Hotel</t>
  </si>
  <si>
    <t>新郎ヘアセット(20分）</t>
  </si>
  <si>
    <t>つきっきり(7時間以内)+クイックヘアチェンジ2回付</t>
  </si>
  <si>
    <t>延長1時間</t>
  </si>
  <si>
    <t>フォトグラファー：VISIONARI/Takako,Megumi,Cliff,Ryan,Jason,Yumiko</t>
  </si>
  <si>
    <t xml:space="preserve">Plan（アルバムなし）：フォトグラファーTakako or Megumi or Cliff or Ryan or Jason or Yumiko/メイク、ホテル内、(リムジン)、セレモニー、フォトツアー2ヶ所又は フォトツアー1ヶ所+レセプション冒頭/350cut～/データ・インターネットスライドショー	</t>
  </si>
  <si>
    <t>VISIONARI：オプション</t>
  </si>
  <si>
    <t>レセプション前半+サンセット撮影</t>
  </si>
  <si>
    <t>つきっきりコーディネーター</t>
  </si>
  <si>
    <t>ホテル出発→挙式→フォトツアー2カ所(ワイキキ周辺）→レセプション前半</t>
  </si>
  <si>
    <t>カップル用リムジン</t>
  </si>
  <si>
    <t>フォトツアー1ヶ所（ワイキキ周辺）</t>
  </si>
  <si>
    <t>14名様用ミニバン</t>
  </si>
  <si>
    <t>ホテル⇔会場間（ワイキキ周辺）/往復</t>
  </si>
  <si>
    <t>Real Weddings オリジナル</t>
  </si>
  <si>
    <t>フラワーシャワー(10名様分)</t>
  </si>
  <si>
    <t>ハウツリーラナイ/サンスーシールーム</t>
  </si>
  <si>
    <t>Dinner Menu A
※ドリンクは当日お支払お願いいたします</t>
  </si>
  <si>
    <t>12名様用(8inch/ラウンド型/ミックスベリー)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</si>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</sst>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43747.17005787037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117000</v>
      </c>
      <c r="G3" s="92">
        <v>100704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805.63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0</v>
      </c>
      <c r="G4" s="92">
        <v>18750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0</v>
      </c>
      <c r="P4" s="90">
        <v>150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10400</v>
      </c>
      <c r="G5" s="92">
        <v>5000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80</v>
      </c>
      <c r="P5" s="90">
        <v>40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125</v>
      </c>
      <c r="F6" s="92">
        <v>117000</v>
      </c>
      <c r="G6" s="92">
        <v>62500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900</v>
      </c>
      <c r="P6" s="90">
        <v>500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1</v>
      </c>
      <c r="D7" s="91">
        <v>130</v>
      </c>
      <c r="E7" s="91">
        <v>125</v>
      </c>
      <c r="F7" s="92">
        <v>19500</v>
      </c>
      <c r="G7" s="92">
        <v>10000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</v>
      </c>
      <c r="P7" s="90">
        <v>80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31</v>
      </c>
      <c r="C8" s="90">
        <v>1</v>
      </c>
      <c r="D8" s="91">
        <v>130</v>
      </c>
      <c r="E8" s="91">
        <v>125</v>
      </c>
      <c r="F8" s="92">
        <v>195000</v>
      </c>
      <c r="G8" s="92">
        <v>137435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1500</v>
      </c>
      <c r="P8" s="90">
        <v>1099.48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125</v>
      </c>
      <c r="F9" s="92">
        <v>45500</v>
      </c>
      <c r="G9" s="92">
        <v>26178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350</v>
      </c>
      <c r="P9" s="90">
        <v>209.42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125</v>
      </c>
      <c r="F10" s="92">
        <v>65000</v>
      </c>
      <c r="G10" s="92">
        <v>30000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500</v>
      </c>
      <c r="P10" s="90">
        <v>240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125</v>
      </c>
      <c r="F11" s="92">
        <v>19500</v>
      </c>
      <c r="G11" s="92">
        <v>10471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83.77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125</v>
      </c>
      <c r="F12" s="92">
        <v>45500</v>
      </c>
      <c r="G12" s="92">
        <v>27814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350</v>
      </c>
      <c r="P12" s="90">
        <v>222.51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125</v>
      </c>
      <c r="F13" s="92">
        <v>19500</v>
      </c>
      <c r="G13" s="92">
        <v>7500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60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42</v>
      </c>
      <c r="B14" s="95" t="s">
        <v>43</v>
      </c>
      <c r="C14" s="90">
        <v>11</v>
      </c>
      <c r="D14" s="91">
        <v>130</v>
      </c>
      <c r="E14" s="91">
        <v>125</v>
      </c>
      <c r="F14" s="92">
        <v>14950</v>
      </c>
      <c r="G14" s="92">
        <v>11875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115</v>
      </c>
      <c r="P14" s="90">
        <v>95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42</v>
      </c>
      <c r="B15" s="95" t="s">
        <v>44</v>
      </c>
      <c r="C15" s="90">
        <v>1</v>
      </c>
      <c r="D15" s="91">
        <v>130</v>
      </c>
      <c r="E15" s="91">
        <v>125</v>
      </c>
      <c r="F15" s="92">
        <v>25350</v>
      </c>
      <c r="G15" s="92">
        <v>20000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195</v>
      </c>
      <c r="P15" s="90">
        <v>160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45</v>
      </c>
      <c r="B16" s="95" t="s">
        <v>46</v>
      </c>
      <c r="C16" s="90">
        <v>1</v>
      </c>
      <c r="D16" s="91">
        <v>130</v>
      </c>
      <c r="E16" s="91">
        <v>125</v>
      </c>
      <c r="F16" s="92">
        <v>100000</v>
      </c>
      <c r="G16" s="92">
        <v>86400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769.230769</v>
      </c>
      <c r="P16" s="90">
        <v>691.2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</v>
      </c>
      <c r="Y16" s="93">
        <v>1</v>
      </c>
    </row>
    <row r="17" spans="1:26" customHeight="1" ht="24" s="12" customFormat="1">
      <c r="A17" s="70"/>
      <c r="B17" s="19"/>
      <c r="C17" s="20"/>
      <c r="D17" s="21"/>
      <c r="E17" s="21"/>
      <c r="F17" s="4"/>
      <c r="G17" s="4"/>
      <c r="H17" s="4" t="str">
        <f>SUM(H3:H16)</f>
        <v>0</v>
      </c>
      <c r="I17" s="4" t="str">
        <f>SUM(I3:I16)</f>
        <v>0</v>
      </c>
      <c r="J17" s="4" t="str">
        <f>H17-I17</f>
        <v>0</v>
      </c>
      <c r="K17" s="22" t="str">
        <f>J17/H17</f>
        <v>0</v>
      </c>
      <c r="L17" s="4" t="str">
        <f>SUM(L3:L16)</f>
        <v>0</v>
      </c>
      <c r="M17" s="4" t="str">
        <f>SUM(M3:M16)</f>
        <v>0</v>
      </c>
      <c r="N17" s="4" t="str">
        <f>SUM(N3:N16)</f>
        <v>0</v>
      </c>
      <c r="O17" s="5"/>
      <c r="P17" s="5"/>
      <c r="Q17" s="5" t="str">
        <f>SUM(Q3:Q16)</f>
        <v>0</v>
      </c>
      <c r="R17" s="5" t="str">
        <f>SUM(R3:R16)</f>
        <v>0</v>
      </c>
      <c r="S17" s="5" t="str">
        <f>Q17-R17</f>
        <v>0</v>
      </c>
      <c r="T17" s="22" t="str">
        <f>S17/Q17</f>
        <v>0</v>
      </c>
      <c r="U17" s="5" t="str">
        <f>SUM(U3:U16)</f>
        <v>0</v>
      </c>
      <c r="V17" s="5" t="str">
        <f>SUM(V3:V16)</f>
        <v>0</v>
      </c>
      <c r="W17" s="73" t="str">
        <f>SUM(W3:W16)</f>
        <v>0</v>
      </c>
      <c r="X17" s="23"/>
      <c r="Y17" s="23"/>
    </row>
    <row r="18" spans="1:26" customHeight="1" ht="24" s="32" customFormat="1">
      <c r="A18" s="24"/>
      <c r="B18" s="25" t="s">
        <v>47</v>
      </c>
      <c r="C18" s="26">
        <v>0.04712</v>
      </c>
      <c r="D18" s="27"/>
      <c r="E18" s="27"/>
      <c r="F18" s="28"/>
      <c r="G18" s="28"/>
      <c r="H18" s="28" t="str">
        <f>C18*(H17-N17)</f>
        <v>0</v>
      </c>
      <c r="I18" s="28"/>
      <c r="J18" s="28"/>
      <c r="K18" s="29"/>
      <c r="L18" s="28"/>
      <c r="M18" s="28"/>
      <c r="N18" s="28"/>
      <c r="O18" s="30"/>
      <c r="P18" s="30"/>
      <c r="Q18" s="30" t="str">
        <f>C18*(Q17-W17)</f>
        <v>0</v>
      </c>
      <c r="R18" s="30"/>
      <c r="S18" s="30"/>
      <c r="T18" s="29"/>
      <c r="U18" s="30"/>
      <c r="V18" s="30"/>
      <c r="W18" s="74"/>
      <c r="X18" s="31"/>
      <c r="Y18" s="31"/>
    </row>
    <row r="19" spans="1:26" customHeight="1" ht="24">
      <c r="A19" s="33" t="s">
        <v>48</v>
      </c>
      <c r="B19" s="33" t="s">
        <v>49</v>
      </c>
      <c r="C19" s="15">
        <v>0.1</v>
      </c>
      <c r="D19" s="13"/>
      <c r="E19" s="13"/>
      <c r="F19" s="14"/>
      <c r="G19" s="14"/>
      <c r="H19" s="14" t="str">
        <f>C19*H17</f>
        <v>0</v>
      </c>
      <c r="I19" s="14"/>
      <c r="J19" s="14"/>
      <c r="K19" s="15"/>
      <c r="L19" s="14"/>
      <c r="M19" s="4" t="str">
        <f>H19</f>
        <v>0</v>
      </c>
      <c r="N19" s="4"/>
      <c r="O19" s="16"/>
      <c r="P19" s="16"/>
      <c r="Q19" s="16" t="str">
        <f>C19*Q17</f>
        <v>0</v>
      </c>
      <c r="R19" s="16"/>
      <c r="S19" s="16"/>
      <c r="T19" s="15"/>
      <c r="U19" s="16"/>
      <c r="V19" s="16" t="str">
        <f>Q19</f>
        <v>0</v>
      </c>
      <c r="W19" s="72"/>
      <c r="X19" s="17"/>
      <c r="Y19" s="17"/>
    </row>
    <row r="20" spans="1:26" customHeight="1" ht="24" s="12" customFormat="1">
      <c r="A20" s="34"/>
      <c r="B20" s="34" t="s">
        <v>50</v>
      </c>
      <c r="C20" s="35"/>
      <c r="D20" s="36"/>
      <c r="E20" s="36"/>
      <c r="F20" s="37"/>
      <c r="G20" s="37"/>
      <c r="H20" s="37" t="str">
        <f>SUM(H17:H19)</f>
        <v>0</v>
      </c>
      <c r="I20" s="37"/>
      <c r="J20" s="37"/>
      <c r="K20" s="38"/>
      <c r="L20" s="39" t="str">
        <f>L17</f>
        <v>0</v>
      </c>
      <c r="M20" s="39" t="str">
        <f>SUM(M17:M19)</f>
        <v>0</v>
      </c>
      <c r="N20" s="39"/>
      <c r="O20" s="40"/>
      <c r="P20" s="40"/>
      <c r="Q20" s="40" t="str">
        <f>SUM(Q17:Q19)</f>
        <v>0</v>
      </c>
      <c r="R20" s="40"/>
      <c r="S20" s="40"/>
      <c r="T20" s="38"/>
      <c r="U20" s="41" t="str">
        <f>U17</f>
        <v>0</v>
      </c>
      <c r="V20" s="41" t="str">
        <f>SUM(V17:V19)</f>
        <v>0</v>
      </c>
      <c r="W20" s="73"/>
      <c r="X20" s="42"/>
      <c r="Y20" s="42"/>
    </row>
    <row r="21" spans="1:26" customHeight="1" ht="24" s="54" customFormat="1">
      <c r="A21" s="43"/>
      <c r="B21" s="44" t="s">
        <v>51</v>
      </c>
      <c r="C21" s="45">
        <v>0</v>
      </c>
      <c r="D21" s="46"/>
      <c r="E21" s="46"/>
      <c r="F21" s="47"/>
      <c r="G21" s="47"/>
      <c r="H21" s="2" t="str">
        <f>C21*H20</f>
        <v>0</v>
      </c>
      <c r="I21" s="48"/>
      <c r="J21" s="48"/>
      <c r="K21" s="49"/>
      <c r="L21" s="78" t="str">
        <f>H21*X21</f>
        <v>0</v>
      </c>
      <c r="M21" s="78" t="str">
        <f>H21*Y21</f>
        <v>0</v>
      </c>
      <c r="N21" s="2"/>
      <c r="O21" s="50"/>
      <c r="P21" s="50"/>
      <c r="Q21" s="51" t="str">
        <f>C21*Q20</f>
        <v>0</v>
      </c>
      <c r="R21" s="52"/>
      <c r="S21" s="52"/>
      <c r="T21" s="53"/>
      <c r="U21" s="3" t="str">
        <f>Q21*X21</f>
        <v>0</v>
      </c>
      <c r="V21" s="3" t="str">
        <f>Q21*Y21</f>
        <v>0</v>
      </c>
      <c r="W21" s="75"/>
      <c r="X21" s="77">
        <v>0.2</v>
      </c>
      <c r="Y21" s="77">
        <v>0.8</v>
      </c>
    </row>
    <row r="22" spans="1:26" customHeight="1" ht="24" s="32" customFormat="1">
      <c r="A22" s="55"/>
      <c r="B22" s="1" t="s">
        <v>52</v>
      </c>
      <c r="C22" s="56">
        <v>0</v>
      </c>
      <c r="D22" s="57" t="s">
        <v>53</v>
      </c>
      <c r="E22" s="57">
        <v>100</v>
      </c>
      <c r="F22" s="48"/>
      <c r="G22" s="48"/>
      <c r="H22" s="58" t="str">
        <f>C22</f>
        <v>0</v>
      </c>
      <c r="I22" s="47"/>
      <c r="J22" s="47"/>
      <c r="K22" s="45"/>
      <c r="L22" s="78" t="str">
        <f>H22*X21</f>
        <v>0</v>
      </c>
      <c r="M22" s="78" t="str">
        <f>H22*Y21</f>
        <v>0</v>
      </c>
      <c r="N22" s="2"/>
      <c r="O22" s="59"/>
      <c r="P22" s="59"/>
      <c r="Q22" s="79" t="str">
        <f>IF(E22&gt;0, H22/E22, 0)</f>
        <v>0</v>
      </c>
      <c r="R22" s="50"/>
      <c r="S22" s="50"/>
      <c r="T22" s="31"/>
      <c r="U22" s="3" t="str">
        <f>Q22*X21</f>
        <v>0</v>
      </c>
      <c r="V22" s="3" t="str">
        <f>Q22*Y21</f>
        <v>0</v>
      </c>
      <c r="W22" s="74"/>
      <c r="X22" s="31"/>
      <c r="Y22" s="31"/>
    </row>
    <row r="23" spans="1:26" customHeight="1" ht="24">
      <c r="A23" s="60"/>
      <c r="B2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3" s="61"/>
      <c r="D23" s="62"/>
      <c r="E23" s="62"/>
      <c r="F23" s="63"/>
      <c r="G23" s="63"/>
      <c r="H23" s="63" t="str">
        <f>SUM(H17:H19)-SUM(H21:H22)</f>
        <v>0</v>
      </c>
      <c r="I23" s="63" t="str">
        <f>I17</f>
        <v>0</v>
      </c>
      <c r="J23" s="63" t="str">
        <f>H23-I23</f>
        <v>0</v>
      </c>
      <c r="K23" s="64" t="str">
        <f>J23/H23</f>
        <v>0</v>
      </c>
      <c r="L23" s="63" t="str">
        <f>SUM(L19:L20)-SUM(L21:L22)</f>
        <v>0</v>
      </c>
      <c r="M23" s="63" t="str">
        <f>SUM(M17:M19)-SUM(M21:M22)</f>
        <v>0</v>
      </c>
      <c r="N23" s="63"/>
      <c r="O23" s="65"/>
      <c r="P23" s="65"/>
      <c r="Q23" s="65" t="str">
        <f>SUM(Q17:Q19)-SUM(Q21:Q22)</f>
        <v>0</v>
      </c>
      <c r="R23" s="65" t="str">
        <f>R17</f>
        <v>0</v>
      </c>
      <c r="S23" s="65" t="str">
        <f>Q23-R23</f>
        <v>0</v>
      </c>
      <c r="T23" s="17" t="str">
        <f>S23/Q23</f>
        <v>0</v>
      </c>
      <c r="U23" s="65" t="str">
        <f>SUM($U19:$U20)-SUM($U21:$U22)</f>
        <v>0</v>
      </c>
      <c r="V23" s="65" t="str">
        <f>SUM(V17:V19)-SUM(V21:V22)</f>
        <v>0</v>
      </c>
      <c r="W23" s="72"/>
      <c r="X23" s="17"/>
      <c r="Y2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