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<sst xmlns="http://schemas.openxmlformats.org/spreadsheetml/2006/main" uniqueCount="56">
  <si>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</si>
  <si>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</si>
  <si>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</si>
  <si>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</si>
  <si>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</si>
  <si>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</si>
  <si>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</si>
  <si>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</si>
  <si>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</si>
  <si>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</si>
  <si>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</si>
  <si>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</si>
  <si>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</si>
  <si>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</si>
  <si>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</si>
  <si>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</si>
  <si>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</si>
  <si>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</si>
  <si>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</si>
  <si>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</si>
  <si>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</si>
  <si>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</si>
  <si>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</si>
  <si>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メリマンズウエディング</t>
  </si>
  <si>
    <t>※単品料金
ガーデン会場使用料/バンブーガゼボレンタル料/牧師先生/ギター弾き語り/日本人コーディネーター（2時間）/椅子20脚分＆設置料</t>
  </si>
  <si>
    <t>ヘアメイクアーティスト：マウイ島</t>
  </si>
  <si>
    <t>リハーサルメイク90分</t>
  </si>
  <si>
    <t>つきっきりヘアメイク6時間以内</t>
  </si>
  <si>
    <t>新郎ヘアセット(20分）</t>
  </si>
  <si>
    <t>フォトグラファー：VISIONARI/Takako, Megumi, Cliff, Ryan, Jason</t>
  </si>
  <si>
    <t>Plan（アルバムなし）：フォトグラファーJason/メイク、ホテル内、(リムジン)、セレモニー、フォトツアー1ヶ所(カパルアビーチ)+レセプション冒頭/350cut～/DVD(データ)・インターネットスライドショー</t>
  </si>
  <si>
    <t>VISIONARI：オプション</t>
  </si>
  <si>
    <t>他島撮影出張料（宿泊料除く）※11:00以前の撮影開始、または撮影終了が19:30以降の場合は、宿泊込みの料金となります。</t>
  </si>
  <si>
    <t>つきっきりコーディネーター（マウイ島）</t>
  </si>
  <si>
    <t>レセプション終了まで</t>
  </si>
  <si>
    <t>ブーケ&amp;ブートニア</t>
  </si>
  <si>
    <t>ホワイト＆イエロー・グリーンのクラッチブーケ</t>
  </si>
  <si>
    <t>フラワーバージンロード</t>
  </si>
  <si>
    <t>ホワイト＆イエローのミックス</t>
  </si>
  <si>
    <t>送迎車(マウイ島)</t>
  </si>
  <si>
    <t>14名様用ミニバン(片道)</t>
  </si>
  <si>
    <t>マウイ島：メリマンズ</t>
  </si>
  <si>
    <t>カバナ使用料(20～24名様)　※20名様に満たない場合は1名様につき、別途会場使用料が掛かります</t>
  </si>
  <si>
    <t>ディナーメニュー+その他サービス料
※ドリンク代は現地精算となりますので、ご料金には含まれておりません。</t>
  </si>
  <si>
    <t>マウイ島</t>
  </si>
  <si>
    <t>オリジナルウエディング2段ケーキ
※パンケーキにベリーたっぷりのデコレーション</t>
  </si>
  <si>
    <t>Real Weddingsオリジナル（マウイ島）</t>
  </si>
  <si>
    <t>テーブルデコレーション
※ホワイト・イエロー・グリーンのお任せ花材でのアレンジを4個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</si>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</sst>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43063.60071759259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115</v>
      </c>
      <c r="F3" s="92">
        <v>422500</v>
      </c>
      <c r="G3" s="92">
        <v>287021.6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3250</v>
      </c>
      <c r="P3" s="90">
        <v>2495.84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</v>
      </c>
      <c r="Y3" s="93">
        <v>1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115</v>
      </c>
      <c r="F4" s="92">
        <v>32500</v>
      </c>
      <c r="G4" s="92">
        <v>18687.5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250</v>
      </c>
      <c r="P4" s="90">
        <v>162.5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</v>
      </c>
      <c r="Y4" s="93">
        <v>1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115</v>
      </c>
      <c r="F5" s="92">
        <v>110500</v>
      </c>
      <c r="G5" s="92">
        <v>68281.25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850</v>
      </c>
      <c r="P5" s="90">
        <v>593.75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</v>
      </c>
      <c r="Y5" s="93">
        <v>1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115</v>
      </c>
      <c r="F6" s="92">
        <v>11700</v>
      </c>
      <c r="G6" s="92">
        <v>7187.5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90</v>
      </c>
      <c r="P6" s="90">
        <v>62.5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</v>
      </c>
      <c r="Y6" s="93">
        <v>1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115</v>
      </c>
      <c r="F7" s="92">
        <v>178750</v>
      </c>
      <c r="G7" s="92">
        <v>126440.2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1375</v>
      </c>
      <c r="P7" s="90">
        <v>1099.48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</v>
      </c>
      <c r="Y7" s="93">
        <v>1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115</v>
      </c>
      <c r="F8" s="92">
        <v>149500</v>
      </c>
      <c r="G8" s="92">
        <v>114425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1150</v>
      </c>
      <c r="P8" s="90">
        <v>995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</v>
      </c>
      <c r="Y8" s="93">
        <v>1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115</v>
      </c>
      <c r="F9" s="92">
        <v>54600</v>
      </c>
      <c r="G9" s="92">
        <v>34500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420</v>
      </c>
      <c r="P9" s="90">
        <v>300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</v>
      </c>
      <c r="Y9" s="93">
        <v>1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115</v>
      </c>
      <c r="F10" s="92">
        <v>45500</v>
      </c>
      <c r="G10" s="92">
        <v>28750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350</v>
      </c>
      <c r="P10" s="90">
        <v>250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</v>
      </c>
      <c r="Y10" s="93">
        <v>1</v>
      </c>
    </row>
    <row r="11" spans="1:26" customHeight="1" ht="24">
      <c r="A11" s="95" t="s">
        <v>37</v>
      </c>
      <c r="B11" s="95" t="s">
        <v>38</v>
      </c>
      <c r="C11" s="90">
        <v>1</v>
      </c>
      <c r="D11" s="91">
        <v>130</v>
      </c>
      <c r="E11" s="91">
        <v>115</v>
      </c>
      <c r="F11" s="92">
        <v>45500</v>
      </c>
      <c r="G11" s="92">
        <v>23000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350</v>
      </c>
      <c r="P11" s="90">
        <v>200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</v>
      </c>
      <c r="Y11" s="93">
        <v>1</v>
      </c>
    </row>
    <row r="12" spans="1:26" customHeight="1" ht="24">
      <c r="A12" s="95" t="s">
        <v>39</v>
      </c>
      <c r="B12" s="95" t="s">
        <v>40</v>
      </c>
      <c r="C12" s="90">
        <v>1</v>
      </c>
      <c r="D12" s="91">
        <v>130</v>
      </c>
      <c r="E12" s="91">
        <v>115</v>
      </c>
      <c r="F12" s="92">
        <v>46800</v>
      </c>
      <c r="G12" s="92">
        <v>31145.45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360</v>
      </c>
      <c r="P12" s="90">
        <v>270.83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</v>
      </c>
      <c r="Y12" s="93">
        <v>1</v>
      </c>
    </row>
    <row r="13" spans="1:26" customHeight="1" ht="24">
      <c r="A13" s="95" t="s">
        <v>41</v>
      </c>
      <c r="B13" s="95" t="s">
        <v>42</v>
      </c>
      <c r="C13" s="90">
        <v>1</v>
      </c>
      <c r="D13" s="91">
        <v>130</v>
      </c>
      <c r="E13" s="91">
        <v>115</v>
      </c>
      <c r="F13" s="92">
        <v>78000</v>
      </c>
      <c r="G13" s="92">
        <v>57500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600</v>
      </c>
      <c r="P13" s="90">
        <v>500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</v>
      </c>
      <c r="Y13" s="93">
        <v>1</v>
      </c>
    </row>
    <row r="14" spans="1:26" customHeight="1" ht="24">
      <c r="A14" s="95" t="s">
        <v>41</v>
      </c>
      <c r="B14" s="95" t="s">
        <v>43</v>
      </c>
      <c r="C14" s="90">
        <v>21</v>
      </c>
      <c r="D14" s="91">
        <v>130</v>
      </c>
      <c r="E14" s="91">
        <v>115</v>
      </c>
      <c r="F14" s="92">
        <v>19500</v>
      </c>
      <c r="G14" s="92">
        <v>12218.75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150</v>
      </c>
      <c r="P14" s="90">
        <v>106.25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</v>
      </c>
      <c r="Y14" s="93">
        <v>1</v>
      </c>
    </row>
    <row r="15" spans="1:26" customHeight="1" ht="24">
      <c r="A15" s="95" t="s">
        <v>44</v>
      </c>
      <c r="B15" s="95" t="s">
        <v>45</v>
      </c>
      <c r="C15" s="90">
        <v>1</v>
      </c>
      <c r="D15" s="91">
        <v>130</v>
      </c>
      <c r="E15" s="91">
        <v>115</v>
      </c>
      <c r="F15" s="92">
        <v>44200</v>
      </c>
      <c r="G15" s="92">
        <v>32533.5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340</v>
      </c>
      <c r="P15" s="90">
        <v>282.9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</v>
      </c>
      <c r="Y15" s="93">
        <v>1</v>
      </c>
    </row>
    <row r="16" spans="1:26" customHeight="1" ht="24">
      <c r="A16" s="95" t="s">
        <v>46</v>
      </c>
      <c r="B16" s="95" t="s">
        <v>47</v>
      </c>
      <c r="C16" s="90">
        <v>1</v>
      </c>
      <c r="D16" s="91">
        <v>130</v>
      </c>
      <c r="E16" s="91">
        <v>115</v>
      </c>
      <c r="F16" s="92">
        <v>39000</v>
      </c>
      <c r="G16" s="92">
        <v>23000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300</v>
      </c>
      <c r="P16" s="90">
        <v>200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</v>
      </c>
      <c r="Y16" s="93">
        <v>1</v>
      </c>
    </row>
    <row r="17" spans="1:26" customHeight="1" ht="24" s="12" customFormat="1">
      <c r="A17" s="70"/>
      <c r="B17" s="19"/>
      <c r="C17" s="20"/>
      <c r="D17" s="21"/>
      <c r="E17" s="21"/>
      <c r="F17" s="4"/>
      <c r="G17" s="4"/>
      <c r="H17" s="4" t="str">
        <f>SUM(H3:H16)</f>
        <v>0</v>
      </c>
      <c r="I17" s="4" t="str">
        <f>SUM(I3:I16)</f>
        <v>0</v>
      </c>
      <c r="J17" s="4" t="str">
        <f>H17-I17</f>
        <v>0</v>
      </c>
      <c r="K17" s="22" t="str">
        <f>J17/H17</f>
        <v>0</v>
      </c>
      <c r="L17" s="4" t="str">
        <f>SUM(L3:L16)</f>
        <v>0</v>
      </c>
      <c r="M17" s="4" t="str">
        <f>SUM(M3:M16)</f>
        <v>0</v>
      </c>
      <c r="N17" s="4" t="str">
        <f>SUM(N3:N16)</f>
        <v>0</v>
      </c>
      <c r="O17" s="5"/>
      <c r="P17" s="5"/>
      <c r="Q17" s="5" t="str">
        <f>SUM(Q3:Q16)</f>
        <v>0</v>
      </c>
      <c r="R17" s="5" t="str">
        <f>SUM(R3:R16)</f>
        <v>0</v>
      </c>
      <c r="S17" s="5" t="str">
        <f>Q17-R17</f>
        <v>0</v>
      </c>
      <c r="T17" s="22" t="str">
        <f>S17/Q17</f>
        <v>0</v>
      </c>
      <c r="U17" s="5" t="str">
        <f>SUM(U3:U16)</f>
        <v>0</v>
      </c>
      <c r="V17" s="5" t="str">
        <f>SUM(V3:V16)</f>
        <v>0</v>
      </c>
      <c r="W17" s="73" t="str">
        <f>SUM(W3:W16)</f>
        <v>0</v>
      </c>
      <c r="X17" s="23"/>
      <c r="Y17" s="23"/>
    </row>
    <row r="18" spans="1:26" customHeight="1" ht="24" s="32" customFormat="1">
      <c r="A18" s="24"/>
      <c r="B18" s="25" t="s">
        <v>48</v>
      </c>
      <c r="C18" s="26">
        <v>0.04712</v>
      </c>
      <c r="D18" s="27"/>
      <c r="E18" s="27"/>
      <c r="F18" s="28"/>
      <c r="G18" s="28"/>
      <c r="H18" s="28" t="str">
        <f>C18*(H17-N17)</f>
        <v>0</v>
      </c>
      <c r="I18" s="28"/>
      <c r="J18" s="28"/>
      <c r="K18" s="29"/>
      <c r="L18" s="28"/>
      <c r="M18" s="28"/>
      <c r="N18" s="28"/>
      <c r="O18" s="30"/>
      <c r="P18" s="30"/>
      <c r="Q18" s="30" t="str">
        <f>C18*(Q17-W17)</f>
        <v>0</v>
      </c>
      <c r="R18" s="30"/>
      <c r="S18" s="30"/>
      <c r="T18" s="29"/>
      <c r="U18" s="30"/>
      <c r="V18" s="30"/>
      <c r="W18" s="74"/>
      <c r="X18" s="31"/>
      <c r="Y18" s="31"/>
    </row>
    <row r="19" spans="1:26" customHeight="1" ht="24">
      <c r="A19" s="33" t="s">
        <v>49</v>
      </c>
      <c r="B19" s="33" t="s">
        <v>50</v>
      </c>
      <c r="C19" s="15">
        <v>0.1</v>
      </c>
      <c r="D19" s="13"/>
      <c r="E19" s="13"/>
      <c r="F19" s="14"/>
      <c r="G19" s="14"/>
      <c r="H19" s="14" t="str">
        <f>C19*H17</f>
        <v>0</v>
      </c>
      <c r="I19" s="14"/>
      <c r="J19" s="14"/>
      <c r="K19" s="15"/>
      <c r="L19" s="14"/>
      <c r="M19" s="4" t="str">
        <f>H19</f>
        <v>0</v>
      </c>
      <c r="N19" s="4"/>
      <c r="O19" s="16"/>
      <c r="P19" s="16"/>
      <c r="Q19" s="16" t="str">
        <f>C19*Q17</f>
        <v>0</v>
      </c>
      <c r="R19" s="16"/>
      <c r="S19" s="16"/>
      <c r="T19" s="15"/>
      <c r="U19" s="16"/>
      <c r="V19" s="16" t="str">
        <f>Q19</f>
        <v>0</v>
      </c>
      <c r="W19" s="72"/>
      <c r="X19" s="17"/>
      <c r="Y19" s="17"/>
    </row>
    <row r="20" spans="1:26" customHeight="1" ht="24" s="12" customFormat="1">
      <c r="A20" s="34"/>
      <c r="B20" s="34" t="s">
        <v>51</v>
      </c>
      <c r="C20" s="35"/>
      <c r="D20" s="36"/>
      <c r="E20" s="36"/>
      <c r="F20" s="37"/>
      <c r="G20" s="37"/>
      <c r="H20" s="37" t="str">
        <f>SUM(H17:H19)</f>
        <v>0</v>
      </c>
      <c r="I20" s="37"/>
      <c r="J20" s="37"/>
      <c r="K20" s="38"/>
      <c r="L20" s="39" t="str">
        <f>L17</f>
        <v>0</v>
      </c>
      <c r="M20" s="39" t="str">
        <f>SUM(M17:M19)</f>
        <v>0</v>
      </c>
      <c r="N20" s="39"/>
      <c r="O20" s="40"/>
      <c r="P20" s="40"/>
      <c r="Q20" s="40" t="str">
        <f>SUM(Q17:Q19)</f>
        <v>0</v>
      </c>
      <c r="R20" s="40"/>
      <c r="S20" s="40"/>
      <c r="T20" s="38"/>
      <c r="U20" s="41" t="str">
        <f>U17</f>
        <v>0</v>
      </c>
      <c r="V20" s="41" t="str">
        <f>SUM(V17:V19)</f>
        <v>0</v>
      </c>
      <c r="W20" s="73"/>
      <c r="X20" s="42"/>
      <c r="Y20" s="42"/>
    </row>
    <row r="21" spans="1:26" customHeight="1" ht="24" s="54" customFormat="1">
      <c r="A21" s="43"/>
      <c r="B21" s="44" t="s">
        <v>52</v>
      </c>
      <c r="C21" s="45">
        <v>0.05</v>
      </c>
      <c r="D21" s="46"/>
      <c r="E21" s="46"/>
      <c r="F21" s="47"/>
      <c r="G21" s="47"/>
      <c r="H21" s="2" t="str">
        <f>C21*H20</f>
        <v>0</v>
      </c>
      <c r="I21" s="48"/>
      <c r="J21" s="48"/>
      <c r="K21" s="49"/>
      <c r="L21" s="78" t="str">
        <f>H21*X21</f>
        <v>0</v>
      </c>
      <c r="M21" s="78" t="str">
        <f>H21*Y21</f>
        <v>0</v>
      </c>
      <c r="N21" s="2"/>
      <c r="O21" s="50"/>
      <c r="P21" s="50"/>
      <c r="Q21" s="51" t="str">
        <f>C21*Q20</f>
        <v>0</v>
      </c>
      <c r="R21" s="52"/>
      <c r="S21" s="52"/>
      <c r="T21" s="53"/>
      <c r="U21" s="3" t="str">
        <f>Q21*X21</f>
        <v>0</v>
      </c>
      <c r="V21" s="3" t="str">
        <f>Q21*Y21</f>
        <v>0</v>
      </c>
      <c r="W21" s="75"/>
      <c r="X21" s="77">
        <v>0</v>
      </c>
      <c r="Y21" s="77">
        <v>1</v>
      </c>
    </row>
    <row r="22" spans="1:26" customHeight="1" ht="24" s="32" customFormat="1">
      <c r="A22" s="55"/>
      <c r="B22" s="1" t="s">
        <v>53</v>
      </c>
      <c r="C22" s="56">
        <v>21993</v>
      </c>
      <c r="D22" s="57" t="s">
        <v>54</v>
      </c>
      <c r="E22" s="57">
        <v>100</v>
      </c>
      <c r="F22" s="48"/>
      <c r="G22" s="48"/>
      <c r="H22" s="58" t="str">
        <f>C22</f>
        <v>0</v>
      </c>
      <c r="I22" s="47"/>
      <c r="J22" s="47"/>
      <c r="K22" s="45"/>
      <c r="L22" s="78" t="str">
        <f>H22*X21</f>
        <v>0</v>
      </c>
      <c r="M22" s="78" t="str">
        <f>H22*Y21</f>
        <v>0</v>
      </c>
      <c r="N22" s="2"/>
      <c r="O22" s="59"/>
      <c r="P22" s="59"/>
      <c r="Q22" s="79" t="str">
        <f>IF(E22&gt;0, H22/E22, 0)</f>
        <v>0</v>
      </c>
      <c r="R22" s="50"/>
      <c r="S22" s="50"/>
      <c r="T22" s="31"/>
      <c r="U22" s="3" t="str">
        <f>Q22*X21</f>
        <v>0</v>
      </c>
      <c r="V22" s="3" t="str">
        <f>Q22*Y21</f>
        <v>0</v>
      </c>
      <c r="W22" s="74"/>
      <c r="X22" s="31"/>
      <c r="Y22" s="31"/>
    </row>
    <row r="23" spans="1:26" customHeight="1" ht="24">
      <c r="A23" s="60"/>
      <c r="B23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3" s="61"/>
      <c r="D23" s="62"/>
      <c r="E23" s="62"/>
      <c r="F23" s="63"/>
      <c r="G23" s="63"/>
      <c r="H23" s="63" t="str">
        <f>SUM(H17:H19)-SUM(H21:H22)</f>
        <v>0</v>
      </c>
      <c r="I23" s="63" t="str">
        <f>I17</f>
        <v>0</v>
      </c>
      <c r="J23" s="63" t="str">
        <f>H23-I23</f>
        <v>0</v>
      </c>
      <c r="K23" s="64" t="str">
        <f>J23/H23</f>
        <v>0</v>
      </c>
      <c r="L23" s="63" t="str">
        <f>SUM(L19:L20)-SUM(L21:L22)</f>
        <v>0</v>
      </c>
      <c r="M23" s="63" t="str">
        <f>SUM(M17:M19)-SUM(M21:M22)</f>
        <v>0</v>
      </c>
      <c r="N23" s="63"/>
      <c r="O23" s="65"/>
      <c r="P23" s="65"/>
      <c r="Q23" s="65" t="str">
        <f>SUM(Q17:Q19)-SUM(Q21:Q22)</f>
        <v>0</v>
      </c>
      <c r="R23" s="65" t="str">
        <f>R17</f>
        <v>0</v>
      </c>
      <c r="S23" s="65" t="str">
        <f>Q23-R23</f>
        <v>0</v>
      </c>
      <c r="T23" s="17" t="str">
        <f>S23/Q23</f>
        <v>0</v>
      </c>
      <c r="U23" s="65" t="str">
        <f>SUM($U19:$U20)-SUM($U21:$U22)</f>
        <v>0</v>
      </c>
      <c r="V23" s="65" t="str">
        <f>SUM(V17:V19)-SUM(V21:V22)</f>
        <v>0</v>
      </c>
      <c r="W23" s="72"/>
      <c r="X23" s="17"/>
      <c r="Y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