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<sst xmlns="http://schemas.openxmlformats.org/spreadsheetml/2006/main" uniqueCount="58">
  <si>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</si>
  <si>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</si>
  <si>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</si>
  <si>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</si>
  <si>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</si>
  <si>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</si>
  <si>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</si>
  <si>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</si>
  <si>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</si>
  <si>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</si>
  <si>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</si>
  <si>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</si>
  <si>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</si>
  <si>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</si>
  <si>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</si>
  <si>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</si>
  <si>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</si>
  <si>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</si>
  <si>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</si>
  <si>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</si>
  <si>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</si>
  <si>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</si>
  <si>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</si>
  <si>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ザ・カハラ ウエディング</t>
  </si>
  <si>
    <t>プルメリアグローブ会場使用料／牧師先生／結婚証明書（法的効力はありません）／弾き語りシンガー／ホワイトチェア（20脚）／会場デコレーション(生花にて￥80,000相当分)</t>
  </si>
  <si>
    <t>ヘアメイクアーティスト：Hisami</t>
  </si>
  <si>
    <t>リハーサルメイク(120分)</t>
  </si>
  <si>
    <t>ヘアメイクアーティスト：Real Weddingsオリジナル</t>
  </si>
  <si>
    <t>つきっきりヘアメイク(7時間）*クイックヘアチェンジ付き</t>
  </si>
  <si>
    <t>延長1時間</t>
  </si>
  <si>
    <t>カハラ出張料</t>
  </si>
  <si>
    <t>つきっきりコーディネーター</t>
  </si>
  <si>
    <t>ホテル出発→挙式→フォトツアー</t>
  </si>
  <si>
    <t>フォトグラファー：VISIONARI/Natsumi,Takako,Megumi,Ryan,Jason,Yumiko</t>
  </si>
  <si>
    <t xml:space="preserve">Plan（アルバムなし）：フォトグラファーTakako or Megumi or Ryan or Jason or Yumiko/メイク、ホテル内、(リムジン)、セレモニー、フォトツアー2ヶ所又は フォトツアー1ヶ所+レセプション冒頭/350cut～/データ・インターネットスライドショー	</t>
  </si>
  <si>
    <t>VISIONARI：オプション</t>
  </si>
  <si>
    <t>遠方出張料</t>
  </si>
  <si>
    <t>フォトグラファー：VISIONARI</t>
  </si>
  <si>
    <t>カップル用リムジン</t>
  </si>
  <si>
    <t>フォトツアー用リムジン（クアロア）</t>
  </si>
  <si>
    <t>Real Weddings オリジナル</t>
  </si>
  <si>
    <t>ブーケ＆ブートニア　</t>
  </si>
  <si>
    <t>ヘッドピース　（プルメリア）</t>
  </si>
  <si>
    <t>レイ　</t>
  </si>
  <si>
    <t>フラワーデリバリー＆セッティング料</t>
  </si>
  <si>
    <t>ドレス&amp;タキシード</t>
  </si>
  <si>
    <t>★リアルウエディングスオリジナル特典★提携6社より選べるご衣裳レンタルプラン①bittersweet38万円分②Lavieen Rose38万円分③innocently35万円分④La Reine38万円分⑤WHITE DOOR35万円分⑥Bridal House TUTU30万円分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</si>
  <si>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フォトツアー1ヶ所追加（ワイキキ周辺）※約30分追加
※45,500円分プレゼント</t>
  </si>
  <si>
    <t>撮影延長分
※6,500円分プレゼント</t>
  </si>
  <si>
    <t>フラワーアップグレード分プレゼント（ブーケ）
※約10,000円分プレゼント
※チェアサッシュ12脚分プレゼント
　それ以降1脚分ごとに2,990円追加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</si>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</sst>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44449.2902662037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663000</v>
      </c>
      <c r="G3" s="92">
        <v>578756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5100</v>
      </c>
      <c r="P3" s="90">
        <v>4630.05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32500</v>
      </c>
      <c r="G4" s="92">
        <v>18750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250</v>
      </c>
      <c r="P4" s="90">
        <v>150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117000</v>
      </c>
      <c r="G5" s="92">
        <v>72500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580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2</v>
      </c>
      <c r="D6" s="91">
        <v>130</v>
      </c>
      <c r="E6" s="91">
        <v>125</v>
      </c>
      <c r="F6" s="92">
        <v>19500</v>
      </c>
      <c r="G6" s="92">
        <v>10000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</v>
      </c>
      <c r="P6" s="90">
        <v>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27</v>
      </c>
      <c r="B7" s="95" t="s">
        <v>30</v>
      </c>
      <c r="C7" s="90">
        <v>1</v>
      </c>
      <c r="D7" s="91">
        <v>100</v>
      </c>
      <c r="E7" s="91">
        <v>125</v>
      </c>
      <c r="F7" s="92">
        <v>5200</v>
      </c>
      <c r="G7" s="92">
        <v>6500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52</v>
      </c>
      <c r="P7" s="90">
        <v>52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125</v>
      </c>
      <c r="F8" s="92">
        <v>65000</v>
      </c>
      <c r="G8" s="92">
        <v>45000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500</v>
      </c>
      <c r="P8" s="90">
        <v>360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125</v>
      </c>
      <c r="F9" s="92">
        <v>221000</v>
      </c>
      <c r="G9" s="92">
        <v>150524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1700</v>
      </c>
      <c r="P9" s="90">
        <v>1204.19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125</v>
      </c>
      <c r="F10" s="92">
        <v>19500</v>
      </c>
      <c r="G10" s="92">
        <v>13089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150</v>
      </c>
      <c r="P10" s="90">
        <v>104.71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30</v>
      </c>
      <c r="C11" s="90">
        <v>1</v>
      </c>
      <c r="D11" s="91">
        <v>100</v>
      </c>
      <c r="E11" s="91">
        <v>125</v>
      </c>
      <c r="F11" s="92">
        <v>6800</v>
      </c>
      <c r="G11" s="92">
        <v>8500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68</v>
      </c>
      <c r="P11" s="90">
        <v>68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125</v>
      </c>
      <c r="F12" s="92">
        <v>54600</v>
      </c>
      <c r="G12" s="92">
        <v>31375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420</v>
      </c>
      <c r="P12" s="90">
        <v>251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125</v>
      </c>
      <c r="F13" s="92">
        <v>45500</v>
      </c>
      <c r="G13" s="92">
        <v>37500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350</v>
      </c>
      <c r="P13" s="90">
        <v>300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42</v>
      </c>
      <c r="C14" s="90">
        <v>1</v>
      </c>
      <c r="D14" s="91">
        <v>130</v>
      </c>
      <c r="E14" s="91">
        <v>125</v>
      </c>
      <c r="F14" s="92">
        <v>13000</v>
      </c>
      <c r="G14" s="92">
        <v>10000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100</v>
      </c>
      <c r="P14" s="90">
        <v>80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43</v>
      </c>
      <c r="C15" s="90">
        <v>2</v>
      </c>
      <c r="D15" s="91">
        <v>130</v>
      </c>
      <c r="E15" s="91">
        <v>125</v>
      </c>
      <c r="F15" s="92">
        <v>3510</v>
      </c>
      <c r="G15" s="92">
        <v>2500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27</v>
      </c>
      <c r="P15" s="90">
        <v>20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40</v>
      </c>
      <c r="B16" s="95" t="s">
        <v>44</v>
      </c>
      <c r="C16" s="90">
        <v>1</v>
      </c>
      <c r="D16" s="91">
        <v>100</v>
      </c>
      <c r="E16" s="91">
        <v>125</v>
      </c>
      <c r="F16" s="92">
        <v>5000</v>
      </c>
      <c r="G16" s="92">
        <v>6250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50</v>
      </c>
      <c r="P16" s="90">
        <v>50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45</v>
      </c>
      <c r="B17" s="95" t="s">
        <v>46</v>
      </c>
      <c r="C17" s="90">
        <v>1</v>
      </c>
      <c r="D17" s="91">
        <v>130</v>
      </c>
      <c r="E17" s="91">
        <v>125</v>
      </c>
      <c r="F17" s="92">
        <v>0</v>
      </c>
      <c r="G17" s="92">
        <v>88000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 t="str">
        <f>H17</f>
        <v>0</v>
      </c>
      <c r="O17" s="90">
        <v>0</v>
      </c>
      <c r="P17" s="90">
        <v>704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 t="str">
        <f>Q17</f>
        <v>0</v>
      </c>
      <c r="X17" s="93">
        <v>0</v>
      </c>
      <c r="Y17" s="93">
        <v>1</v>
      </c>
    </row>
    <row r="18" spans="1:26" customHeight="1" ht="24">
      <c r="A18" s="95" t="s">
        <v>35</v>
      </c>
      <c r="B18" s="95" t="s">
        <v>47</v>
      </c>
      <c r="C18" s="90">
        <v>1</v>
      </c>
      <c r="D18" s="91">
        <v>130</v>
      </c>
      <c r="E18" s="91">
        <v>125</v>
      </c>
      <c r="F18" s="92">
        <v>0</v>
      </c>
      <c r="G18" s="92">
        <v>26178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0</v>
      </c>
      <c r="P18" s="90">
        <v>209.42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31</v>
      </c>
      <c r="B19" s="95" t="s">
        <v>48</v>
      </c>
      <c r="C19" s="90">
        <v>1</v>
      </c>
      <c r="D19" s="91">
        <v>130</v>
      </c>
      <c r="E19" s="91">
        <v>125</v>
      </c>
      <c r="F19" s="92">
        <v>0</v>
      </c>
      <c r="G19" s="92">
        <v>5000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0</v>
      </c>
      <c r="P19" s="90">
        <v>40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40</v>
      </c>
      <c r="B20" s="95" t="s">
        <v>49</v>
      </c>
      <c r="C20" s="90">
        <v>1</v>
      </c>
      <c r="D20" s="91">
        <v>130</v>
      </c>
      <c r="E20" s="91">
        <v>125</v>
      </c>
      <c r="F20" s="92">
        <v>0</v>
      </c>
      <c r="G20" s="92">
        <v>35000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0</v>
      </c>
      <c r="P20" s="90">
        <v>280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 s="12" customFormat="1">
      <c r="A21" s="70"/>
      <c r="B21" s="19"/>
      <c r="C21" s="20"/>
      <c r="D21" s="21"/>
      <c r="E21" s="21"/>
      <c r="F21" s="4"/>
      <c r="G21" s="4"/>
      <c r="H21" s="4" t="str">
        <f>SUM(H3:H20)</f>
        <v>0</v>
      </c>
      <c r="I21" s="4" t="str">
        <f>SUM(I3:I20)</f>
        <v>0</v>
      </c>
      <c r="J21" s="4" t="str">
        <f>H21-I21</f>
        <v>0</v>
      </c>
      <c r="K21" s="22" t="str">
        <f>J21/H21</f>
        <v>0</v>
      </c>
      <c r="L21" s="4" t="str">
        <f>SUM(L3:L20)</f>
        <v>0</v>
      </c>
      <c r="M21" s="4" t="str">
        <f>SUM(M3:M20)</f>
        <v>0</v>
      </c>
      <c r="N21" s="4" t="str">
        <f>SUM(N3:N20)</f>
        <v>0</v>
      </c>
      <c r="O21" s="5"/>
      <c r="P21" s="5"/>
      <c r="Q21" s="5" t="str">
        <f>SUM(Q3:Q20)</f>
        <v>0</v>
      </c>
      <c r="R21" s="5" t="str">
        <f>SUM(R3:R20)</f>
        <v>0</v>
      </c>
      <c r="S21" s="5" t="str">
        <f>Q21-R21</f>
        <v>0</v>
      </c>
      <c r="T21" s="22" t="str">
        <f>S21/Q21</f>
        <v>0</v>
      </c>
      <c r="U21" s="5" t="str">
        <f>SUM(U3:U20)</f>
        <v>0</v>
      </c>
      <c r="V21" s="5" t="str">
        <f>SUM(V3:V20)</f>
        <v>0</v>
      </c>
      <c r="W21" s="73" t="str">
        <f>SUM(W3:W20)</f>
        <v>0</v>
      </c>
      <c r="X21" s="23"/>
      <c r="Y21" s="23"/>
    </row>
    <row r="22" spans="1:26" customHeight="1" ht="24" s="32" customFormat="1">
      <c r="A22" s="24"/>
      <c r="B22" s="25" t="s">
        <v>50</v>
      </c>
      <c r="C22" s="26">
        <v>0.04712</v>
      </c>
      <c r="D22" s="27"/>
      <c r="E22" s="27"/>
      <c r="F22" s="28"/>
      <c r="G22" s="28"/>
      <c r="H22" s="28" t="str">
        <f>C22*(H21-N21)</f>
        <v>0</v>
      </c>
      <c r="I22" s="28"/>
      <c r="J22" s="28"/>
      <c r="K22" s="29"/>
      <c r="L22" s="28"/>
      <c r="M22" s="28"/>
      <c r="N22" s="28"/>
      <c r="O22" s="30"/>
      <c r="P22" s="30"/>
      <c r="Q22" s="30" t="str">
        <f>C22*(Q21-W21)</f>
        <v>0</v>
      </c>
      <c r="R22" s="30"/>
      <c r="S22" s="30"/>
      <c r="T22" s="29"/>
      <c r="U22" s="30"/>
      <c r="V22" s="30"/>
      <c r="W22" s="74"/>
      <c r="X22" s="31"/>
      <c r="Y22" s="31"/>
    </row>
    <row r="23" spans="1:26" customHeight="1" ht="24">
      <c r="A23" s="33" t="s">
        <v>51</v>
      </c>
      <c r="B23" s="33" t="s">
        <v>52</v>
      </c>
      <c r="C23" s="15">
        <v>0.1</v>
      </c>
      <c r="D23" s="13"/>
      <c r="E23" s="13"/>
      <c r="F23" s="14"/>
      <c r="G23" s="14"/>
      <c r="H23" s="14" t="str">
        <f>C23*H21</f>
        <v>0</v>
      </c>
      <c r="I23" s="14"/>
      <c r="J23" s="14"/>
      <c r="K23" s="15"/>
      <c r="L23" s="14"/>
      <c r="M23" s="4" t="str">
        <f>H23</f>
        <v>0</v>
      </c>
      <c r="N23" s="4"/>
      <c r="O23" s="16"/>
      <c r="P23" s="16"/>
      <c r="Q23" s="16" t="str">
        <f>C23*Q21</f>
        <v>0</v>
      </c>
      <c r="R23" s="16"/>
      <c r="S23" s="16"/>
      <c r="T23" s="15"/>
      <c r="U23" s="16"/>
      <c r="V23" s="16" t="str">
        <f>Q23</f>
        <v>0</v>
      </c>
      <c r="W23" s="72"/>
      <c r="X23" s="17"/>
      <c r="Y23" s="17"/>
    </row>
    <row r="24" spans="1:26" customHeight="1" ht="24" s="12" customFormat="1">
      <c r="A24" s="34"/>
      <c r="B24" s="34" t="s">
        <v>53</v>
      </c>
      <c r="C24" s="35"/>
      <c r="D24" s="36"/>
      <c r="E24" s="36"/>
      <c r="F24" s="37"/>
      <c r="G24" s="37"/>
      <c r="H24" s="37" t="str">
        <f>SUM(H21:H23)</f>
        <v>0</v>
      </c>
      <c r="I24" s="37"/>
      <c r="J24" s="37"/>
      <c r="K24" s="38"/>
      <c r="L24" s="39" t="str">
        <f>L21</f>
        <v>0</v>
      </c>
      <c r="M24" s="39" t="str">
        <f>SUM(M21:M23)</f>
        <v>0</v>
      </c>
      <c r="N24" s="39"/>
      <c r="O24" s="40"/>
      <c r="P24" s="40"/>
      <c r="Q24" s="40" t="str">
        <f>SUM(Q21:Q23)</f>
        <v>0</v>
      </c>
      <c r="R24" s="40"/>
      <c r="S24" s="40"/>
      <c r="T24" s="38"/>
      <c r="U24" s="41" t="str">
        <f>U21</f>
        <v>0</v>
      </c>
      <c r="V24" s="41" t="str">
        <f>SUM(V21:V23)</f>
        <v>0</v>
      </c>
      <c r="W24" s="73"/>
      <c r="X24" s="42"/>
      <c r="Y24" s="42"/>
    </row>
    <row r="25" spans="1:26" customHeight="1" ht="24" s="54" customFormat="1">
      <c r="A25" s="43"/>
      <c r="B25" s="44" t="s">
        <v>54</v>
      </c>
      <c r="C25" s="45">
        <v>0</v>
      </c>
      <c r="D25" s="46"/>
      <c r="E25" s="46"/>
      <c r="F25" s="47"/>
      <c r="G25" s="47"/>
      <c r="H25" s="2" t="str">
        <f>C25*H24</f>
        <v>0</v>
      </c>
      <c r="I25" s="48"/>
      <c r="J25" s="48"/>
      <c r="K25" s="49"/>
      <c r="L25" s="78" t="str">
        <f>H25*X25</f>
        <v>0</v>
      </c>
      <c r="M25" s="78" t="str">
        <f>H25*Y25</f>
        <v>0</v>
      </c>
      <c r="N25" s="2"/>
      <c r="O25" s="50"/>
      <c r="P25" s="50"/>
      <c r="Q25" s="51" t="str">
        <f>C25*Q24</f>
        <v>0</v>
      </c>
      <c r="R25" s="52"/>
      <c r="S25" s="52"/>
      <c r="T25" s="53"/>
      <c r="U25" s="3" t="str">
        <f>Q25*X25</f>
        <v>0</v>
      </c>
      <c r="V25" s="3" t="str">
        <f>Q25*Y25</f>
        <v>0</v>
      </c>
      <c r="W25" s="75"/>
      <c r="X25" s="77">
        <v>0.2</v>
      </c>
      <c r="Y25" s="77">
        <v>0.8</v>
      </c>
    </row>
    <row r="26" spans="1:26" customHeight="1" ht="24" s="32" customFormat="1">
      <c r="A26" s="55"/>
      <c r="B26" s="1" t="s">
        <v>55</v>
      </c>
      <c r="C26" s="56">
        <v>0</v>
      </c>
      <c r="D26" s="57" t="s">
        <v>56</v>
      </c>
      <c r="E26" s="57">
        <v>100</v>
      </c>
      <c r="F26" s="48"/>
      <c r="G26" s="48"/>
      <c r="H26" s="58" t="str">
        <f>C26</f>
        <v>0</v>
      </c>
      <c r="I26" s="47"/>
      <c r="J26" s="47"/>
      <c r="K26" s="45"/>
      <c r="L26" s="78" t="str">
        <f>H26*X25</f>
        <v>0</v>
      </c>
      <c r="M26" s="78" t="str">
        <f>H26*Y25</f>
        <v>0</v>
      </c>
      <c r="N26" s="2"/>
      <c r="O26" s="59"/>
      <c r="P26" s="59"/>
      <c r="Q26" s="79" t="str">
        <f>IF(E26&gt;0, H26/E26, 0)</f>
        <v>0</v>
      </c>
      <c r="R26" s="50"/>
      <c r="S26" s="50"/>
      <c r="T26" s="31"/>
      <c r="U26" s="3" t="str">
        <f>Q26*X25</f>
        <v>0</v>
      </c>
      <c r="V26" s="3" t="str">
        <f>Q26*Y25</f>
        <v>0</v>
      </c>
      <c r="W26" s="74"/>
      <c r="X26" s="31"/>
      <c r="Y26" s="31"/>
    </row>
    <row r="27" spans="1:26" customHeight="1" ht="24">
      <c r="A27" s="60"/>
      <c r="B2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7" s="61"/>
      <c r="D27" s="62"/>
      <c r="E27" s="62"/>
      <c r="F27" s="63"/>
      <c r="G27" s="63"/>
      <c r="H27" s="63" t="str">
        <f>SUM(H21:H23)-SUM(H25:H26)</f>
        <v>0</v>
      </c>
      <c r="I27" s="63" t="str">
        <f>I21</f>
        <v>0</v>
      </c>
      <c r="J27" s="63" t="str">
        <f>H27-I27</f>
        <v>0</v>
      </c>
      <c r="K27" s="64" t="str">
        <f>J27/H27</f>
        <v>0</v>
      </c>
      <c r="L27" s="63" t="str">
        <f>SUM(L23:L24)-SUM(L25:L26)</f>
        <v>0</v>
      </c>
      <c r="M27" s="63" t="str">
        <f>SUM(M21:M23)-SUM(M25:M26)</f>
        <v>0</v>
      </c>
      <c r="N27" s="63"/>
      <c r="O27" s="65"/>
      <c r="P27" s="65"/>
      <c r="Q27" s="65" t="str">
        <f>SUM(Q21:Q23)-SUM(Q25:Q26)</f>
        <v>0</v>
      </c>
      <c r="R27" s="65" t="str">
        <f>R21</f>
        <v>0</v>
      </c>
      <c r="S27" s="65" t="str">
        <f>Q27-R27</f>
        <v>0</v>
      </c>
      <c r="T27" s="17" t="str">
        <f>S27/Q27</f>
        <v>0</v>
      </c>
      <c r="U27" s="65" t="str">
        <f>SUM($U23:$U24)-SUM($U25:$U26)</f>
        <v>0</v>
      </c>
      <c r="V27" s="65" t="str">
        <f>SUM(V21:V23)-SUM(V25:V26)</f>
        <v>0</v>
      </c>
      <c r="W27" s="72"/>
      <c r="X27" s="17"/>
      <c r="Y2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