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<sst xmlns="http://schemas.openxmlformats.org/spreadsheetml/2006/main" uniqueCount="59">
  <si>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</si>
  <si>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</si>
  <si>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</si>
  <si>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</si>
  <si>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</si>
  <si>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</si>
  <si>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</si>
  <si>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</si>
  <si>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</si>
  <si>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</si>
  <si>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</si>
  <si>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</si>
  <si>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</si>
  <si>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</si>
  <si>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</si>
  <si>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</si>
  <si>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</si>
  <si>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</si>
  <si>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</si>
  <si>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</si>
  <si>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</si>
  <si>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</si>
  <si>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</si>
  <si>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メリマンズウエディング</t>
  </si>
  <si>
    <t>ガーデン会場使用料／牧師先生/結婚証明書（法的効力はありません）／ギター弾き語り／バンブーガゼボ／チェア（20脚）／リムジン送迎（ホテル⇒メリマンズ間・片道）／ヘアメイク＆着付け(120分)／写真撮影(挙式のみ)／日本人コーディネーター</t>
  </si>
  <si>
    <t>ヘアメイクアーティスト：マウイ島</t>
  </si>
  <si>
    <t>リハーサルメイク90分</t>
  </si>
  <si>
    <t>お仕度後延長4時間</t>
  </si>
  <si>
    <t>ゲストヘアセット(30分）</t>
  </si>
  <si>
    <t>フォトグラファー：リアルウエディングスオリジナル(マウイ島)</t>
  </si>
  <si>
    <t>フォトツアー1ヶ所(1時間)〔お仕度＆ホテル〕※撮影が連動している場合に限ります</t>
  </si>
  <si>
    <t>フォトツアー1ヶ所(1時間)〔ビーチ〕※撮影が連動している場合に限ります</t>
  </si>
  <si>
    <t>フォトツアー1ヶ所(1時間)〔レセプション前半〕※撮影が連動している場合に限ります</t>
  </si>
  <si>
    <t>Real Wedddings オリジナル</t>
  </si>
  <si>
    <t>デジタル横長タイプ：Laule'a 40P/80C(表紙素材：麻布)</t>
  </si>
  <si>
    <t xml:space="preserve">増刷：デジタル横長タイプ：Laule'a 40P/80C(表紙素材：麻布)	</t>
  </si>
  <si>
    <t>Real Weddings オリジナル(マウイ島)</t>
  </si>
  <si>
    <t>ブーケ＆ブートニア(濃淡ピンクのグラデーション)</t>
  </si>
  <si>
    <t>ヘッドピース(ブーケとお揃い)
※濃淡ピンクのスプレーローズ</t>
  </si>
  <si>
    <t>ゲスト様用レイ(ホワイト)</t>
  </si>
  <si>
    <t>ご新郎様用マイレレイ</t>
  </si>
  <si>
    <t>フラワーシャワー10名様分</t>
  </si>
  <si>
    <t>リングピロー用リーフ＆フラワー(ラン)</t>
  </si>
  <si>
    <t>7名様用リムジン</t>
  </si>
  <si>
    <t>ホテル→会場(片道)
※カップルのリムジンを使用します。</t>
  </si>
  <si>
    <t>マウイ島：メリマンズ</t>
  </si>
  <si>
    <t>ディナーメニュー+その他サービス料
※ドリンク代は現地精算となりますので、ご料金には含まれておりません。</t>
  </si>
  <si>
    <t>マウイ島</t>
  </si>
  <si>
    <t>オリジナルウエディングケーキ
(1段ラウンド・ベリーサンド・ランのお花アレンジ)</t>
  </si>
  <si>
    <t>Real Weddingsオリジナル（マウイ島）</t>
  </si>
  <si>
    <t>テーブルフラワー
(パイナップル＆フラワーのアレンジ×2個)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</si>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</sst>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8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43150.23964120371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112.63</v>
      </c>
      <c r="F3" s="92">
        <v>611000</v>
      </c>
      <c r="G3" s="92">
        <v>411053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4700</v>
      </c>
      <c r="P3" s="90">
        <v>3649.59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</v>
      </c>
      <c r="Y3" s="93">
        <v>1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112.63</v>
      </c>
      <c r="F4" s="92">
        <v>32500</v>
      </c>
      <c r="G4" s="92">
        <v>18302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250</v>
      </c>
      <c r="P4" s="90">
        <v>162.5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</v>
      </c>
      <c r="Y4" s="93">
        <v>1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112.63</v>
      </c>
      <c r="F5" s="92">
        <v>76700</v>
      </c>
      <c r="G5" s="92">
        <v>46930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590</v>
      </c>
      <c r="P5" s="90">
        <v>416.67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</v>
      </c>
      <c r="Y5" s="93">
        <v>1</v>
      </c>
    </row>
    <row r="6" spans="1:26" customHeight="1" ht="24">
      <c r="A6" s="95" t="s">
        <v>25</v>
      </c>
      <c r="B6" s="95" t="s">
        <v>28</v>
      </c>
      <c r="C6" s="90">
        <v>2</v>
      </c>
      <c r="D6" s="91">
        <v>130</v>
      </c>
      <c r="E6" s="91">
        <v>112.63</v>
      </c>
      <c r="F6" s="92">
        <v>15600</v>
      </c>
      <c r="G6" s="92">
        <v>9574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120</v>
      </c>
      <c r="P6" s="90">
        <v>85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</v>
      </c>
      <c r="Y6" s="93">
        <v>1</v>
      </c>
    </row>
    <row r="7" spans="1:26" customHeight="1" ht="24">
      <c r="A7" s="95" t="s">
        <v>29</v>
      </c>
      <c r="B7" s="95" t="s">
        <v>30</v>
      </c>
      <c r="C7" s="90">
        <v>1</v>
      </c>
      <c r="D7" s="91">
        <v>130</v>
      </c>
      <c r="E7" s="91">
        <v>112.63</v>
      </c>
      <c r="F7" s="92">
        <v>67600</v>
      </c>
      <c r="G7" s="92">
        <v>41063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520</v>
      </c>
      <c r="P7" s="90">
        <v>364.58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</v>
      </c>
      <c r="Y7" s="93">
        <v>1</v>
      </c>
    </row>
    <row r="8" spans="1:26" customHeight="1" ht="24">
      <c r="A8" s="95" t="s">
        <v>29</v>
      </c>
      <c r="B8" s="95" t="s">
        <v>31</v>
      </c>
      <c r="C8" s="90">
        <v>1</v>
      </c>
      <c r="D8" s="91">
        <v>130</v>
      </c>
      <c r="E8" s="91">
        <v>112.63</v>
      </c>
      <c r="F8" s="92">
        <v>67600</v>
      </c>
      <c r="G8" s="92">
        <v>41063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520</v>
      </c>
      <c r="P8" s="90">
        <v>364.58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</v>
      </c>
      <c r="Y8" s="93">
        <v>1</v>
      </c>
    </row>
    <row r="9" spans="1:26" customHeight="1" ht="24">
      <c r="A9" s="95" t="s">
        <v>29</v>
      </c>
      <c r="B9" s="95" t="s">
        <v>32</v>
      </c>
      <c r="C9" s="90">
        <v>1</v>
      </c>
      <c r="D9" s="91">
        <v>130</v>
      </c>
      <c r="E9" s="91">
        <v>112.63</v>
      </c>
      <c r="F9" s="92">
        <v>67600</v>
      </c>
      <c r="G9" s="92">
        <v>41063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520</v>
      </c>
      <c r="P9" s="90">
        <v>364.58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</v>
      </c>
      <c r="Y9" s="93">
        <v>1</v>
      </c>
    </row>
    <row r="10" spans="1:26" customHeight="1" ht="24">
      <c r="A10" s="95" t="s">
        <v>33</v>
      </c>
      <c r="B10" s="95" t="s">
        <v>34</v>
      </c>
      <c r="C10" s="90">
        <v>1</v>
      </c>
      <c r="D10" s="91">
        <v>130</v>
      </c>
      <c r="E10" s="91">
        <v>112.63</v>
      </c>
      <c r="F10" s="92">
        <v>85000</v>
      </c>
      <c r="G10" s="92">
        <v>50868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653.846154</v>
      </c>
      <c r="P10" s="90">
        <v>451.638107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</v>
      </c>
      <c r="Y10" s="93">
        <v>1</v>
      </c>
    </row>
    <row r="11" spans="1:26" customHeight="1" ht="24">
      <c r="A11" s="95" t="s">
        <v>33</v>
      </c>
      <c r="B11" s="95" t="s">
        <v>35</v>
      </c>
      <c r="C11" s="90">
        <v>2</v>
      </c>
      <c r="D11" s="91">
        <v>130</v>
      </c>
      <c r="E11" s="91">
        <v>112.63</v>
      </c>
      <c r="F11" s="92">
        <v>65000</v>
      </c>
      <c r="G11" s="92">
        <v>48330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500</v>
      </c>
      <c r="P11" s="90">
        <v>429.104146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</v>
      </c>
      <c r="Y11" s="93">
        <v>1</v>
      </c>
    </row>
    <row r="12" spans="1:26" customHeight="1" ht="24">
      <c r="A12" s="95" t="s">
        <v>36</v>
      </c>
      <c r="B12" s="95" t="s">
        <v>37</v>
      </c>
      <c r="C12" s="90">
        <v>1</v>
      </c>
      <c r="D12" s="91">
        <v>130</v>
      </c>
      <c r="E12" s="91">
        <v>112.63</v>
      </c>
      <c r="F12" s="92">
        <v>44200</v>
      </c>
      <c r="G12" s="92">
        <v>28158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340</v>
      </c>
      <c r="P12" s="90">
        <v>250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</v>
      </c>
      <c r="Y12" s="93">
        <v>1</v>
      </c>
    </row>
    <row r="13" spans="1:26" customHeight="1" ht="24">
      <c r="A13" s="95" t="s">
        <v>36</v>
      </c>
      <c r="B13" s="95" t="s">
        <v>38</v>
      </c>
      <c r="C13" s="90">
        <v>1</v>
      </c>
      <c r="D13" s="91">
        <v>130</v>
      </c>
      <c r="E13" s="91">
        <v>112.63</v>
      </c>
      <c r="F13" s="92">
        <v>10400</v>
      </c>
      <c r="G13" s="92">
        <v>3942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80</v>
      </c>
      <c r="P13" s="90">
        <v>35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</v>
      </c>
      <c r="Y13" s="93">
        <v>1</v>
      </c>
    </row>
    <row r="14" spans="1:26" customHeight="1" ht="24">
      <c r="A14" s="95" t="s">
        <v>36</v>
      </c>
      <c r="B14" s="95" t="s">
        <v>39</v>
      </c>
      <c r="C14" s="90">
        <v>5</v>
      </c>
      <c r="D14" s="91">
        <v>130</v>
      </c>
      <c r="E14" s="91">
        <v>112.63</v>
      </c>
      <c r="F14" s="92">
        <v>5200</v>
      </c>
      <c r="G14" s="92">
        <v>3154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40</v>
      </c>
      <c r="P14" s="90">
        <v>28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</v>
      </c>
      <c r="Y14" s="93">
        <v>1</v>
      </c>
    </row>
    <row r="15" spans="1:26" customHeight="1" ht="24">
      <c r="A15" s="95" t="s">
        <v>36</v>
      </c>
      <c r="B15" s="95" t="s">
        <v>40</v>
      </c>
      <c r="C15" s="90">
        <v>1</v>
      </c>
      <c r="D15" s="91">
        <v>130</v>
      </c>
      <c r="E15" s="91">
        <v>112.63</v>
      </c>
      <c r="F15" s="92">
        <v>15600</v>
      </c>
      <c r="G15" s="92">
        <v>10137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120</v>
      </c>
      <c r="P15" s="90">
        <v>90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</v>
      </c>
      <c r="Y15" s="93">
        <v>1</v>
      </c>
    </row>
    <row r="16" spans="1:26" customHeight="1" ht="24">
      <c r="A16" s="95" t="s">
        <v>36</v>
      </c>
      <c r="B16" s="95" t="s">
        <v>41</v>
      </c>
      <c r="C16" s="90">
        <v>1</v>
      </c>
      <c r="D16" s="91">
        <v>130</v>
      </c>
      <c r="E16" s="91">
        <v>112.63</v>
      </c>
      <c r="F16" s="92">
        <v>19500</v>
      </c>
      <c r="G16" s="92">
        <v>9010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150</v>
      </c>
      <c r="P16" s="90">
        <v>80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</v>
      </c>
      <c r="Y16" s="93">
        <v>1</v>
      </c>
    </row>
    <row r="17" spans="1:26" customHeight="1" ht="24">
      <c r="A17" s="95" t="s">
        <v>36</v>
      </c>
      <c r="B17" s="95" t="s">
        <v>42</v>
      </c>
      <c r="C17" s="90">
        <v>1</v>
      </c>
      <c r="D17" s="91">
        <v>130</v>
      </c>
      <c r="E17" s="91">
        <v>112.63</v>
      </c>
      <c r="F17" s="92">
        <v>4420</v>
      </c>
      <c r="G17" s="92">
        <v>2816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34</v>
      </c>
      <c r="P17" s="90">
        <v>25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</v>
      </c>
      <c r="Y17" s="93">
        <v>1</v>
      </c>
    </row>
    <row r="18" spans="1:26" customHeight="1" ht="24">
      <c r="A18" s="95" t="s">
        <v>43</v>
      </c>
      <c r="B18" s="95" t="s">
        <v>44</v>
      </c>
      <c r="C18" s="90">
        <v>1</v>
      </c>
      <c r="D18" s="91">
        <v>130</v>
      </c>
      <c r="E18" s="91">
        <v>112.63</v>
      </c>
      <c r="F18" s="92">
        <v>0</v>
      </c>
      <c r="G18" s="92">
        <v>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0</v>
      </c>
      <c r="P18" s="90">
        <v>0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</v>
      </c>
      <c r="Y18" s="93">
        <v>1</v>
      </c>
    </row>
    <row r="19" spans="1:26" customHeight="1" ht="24">
      <c r="A19" s="95" t="s">
        <v>45</v>
      </c>
      <c r="B19" s="95" t="s">
        <v>46</v>
      </c>
      <c r="C19" s="90">
        <v>7</v>
      </c>
      <c r="D19" s="91">
        <v>130</v>
      </c>
      <c r="E19" s="91">
        <v>112.63</v>
      </c>
      <c r="F19" s="92">
        <v>19500</v>
      </c>
      <c r="G19" s="92">
        <v>13277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150</v>
      </c>
      <c r="P19" s="90">
        <v>117.88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</v>
      </c>
      <c r="Y19" s="93">
        <v>1</v>
      </c>
    </row>
    <row r="20" spans="1:26" customHeight="1" ht="24">
      <c r="A20" s="95" t="s">
        <v>47</v>
      </c>
      <c r="B20" s="95" t="s">
        <v>48</v>
      </c>
      <c r="C20" s="90">
        <v>1</v>
      </c>
      <c r="D20" s="91">
        <v>130</v>
      </c>
      <c r="E20" s="91">
        <v>112.63</v>
      </c>
      <c r="F20" s="92">
        <v>23400</v>
      </c>
      <c r="G20" s="92">
        <v>16894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180</v>
      </c>
      <c r="P20" s="90">
        <v>150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</v>
      </c>
      <c r="Y20" s="93">
        <v>1</v>
      </c>
    </row>
    <row r="21" spans="1:26" customHeight="1" ht="24">
      <c r="A21" s="95" t="s">
        <v>49</v>
      </c>
      <c r="B21" s="95" t="s">
        <v>50</v>
      </c>
      <c r="C21" s="90">
        <v>1</v>
      </c>
      <c r="D21" s="91">
        <v>130</v>
      </c>
      <c r="E21" s="91">
        <v>112.63</v>
      </c>
      <c r="F21" s="92">
        <v>68900</v>
      </c>
      <c r="G21" s="92">
        <v>41673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530</v>
      </c>
      <c r="P21" s="90">
        <v>370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</v>
      </c>
      <c r="Y21" s="93">
        <v>1</v>
      </c>
    </row>
    <row r="22" spans="1:26" customHeight="1" ht="24" s="12" customFormat="1">
      <c r="A22" s="70"/>
      <c r="B22" s="19"/>
      <c r="C22" s="20"/>
      <c r="D22" s="21"/>
      <c r="E22" s="21"/>
      <c r="F22" s="4"/>
      <c r="G22" s="4"/>
      <c r="H22" s="4" t="str">
        <f>SUM(H3:H21)</f>
        <v>0</v>
      </c>
      <c r="I22" s="4" t="str">
        <f>SUM(I3:I21)</f>
        <v>0</v>
      </c>
      <c r="J22" s="4" t="str">
        <f>H22-I22</f>
        <v>0</v>
      </c>
      <c r="K22" s="22" t="str">
        <f>J22/H22</f>
        <v>0</v>
      </c>
      <c r="L22" s="4" t="str">
        <f>SUM(L3:L21)</f>
        <v>0</v>
      </c>
      <c r="M22" s="4" t="str">
        <f>SUM(M3:M21)</f>
        <v>0</v>
      </c>
      <c r="N22" s="4" t="str">
        <f>SUM(N3:N21)</f>
        <v>0</v>
      </c>
      <c r="O22" s="5"/>
      <c r="P22" s="5"/>
      <c r="Q22" s="5" t="str">
        <f>SUM(Q3:Q21)</f>
        <v>0</v>
      </c>
      <c r="R22" s="5" t="str">
        <f>SUM(R3:R21)</f>
        <v>0</v>
      </c>
      <c r="S22" s="5" t="str">
        <f>Q22-R22</f>
        <v>0</v>
      </c>
      <c r="T22" s="22" t="str">
        <f>S22/Q22</f>
        <v>0</v>
      </c>
      <c r="U22" s="5" t="str">
        <f>SUM(U3:U21)</f>
        <v>0</v>
      </c>
      <c r="V22" s="5" t="str">
        <f>SUM(V3:V21)</f>
        <v>0</v>
      </c>
      <c r="W22" s="73" t="str">
        <f>SUM(W3:W21)</f>
        <v>0</v>
      </c>
      <c r="X22" s="23"/>
      <c r="Y22" s="23"/>
    </row>
    <row r="23" spans="1:26" customHeight="1" ht="24" s="32" customFormat="1">
      <c r="A23" s="24"/>
      <c r="B23" s="25" t="s">
        <v>51</v>
      </c>
      <c r="C23" s="26">
        <v>0.04712</v>
      </c>
      <c r="D23" s="27"/>
      <c r="E23" s="27"/>
      <c r="F23" s="28"/>
      <c r="G23" s="28"/>
      <c r="H23" s="28" t="str">
        <f>C23*(H22-N22)</f>
        <v>0</v>
      </c>
      <c r="I23" s="28"/>
      <c r="J23" s="28"/>
      <c r="K23" s="29"/>
      <c r="L23" s="28"/>
      <c r="M23" s="28"/>
      <c r="N23" s="28"/>
      <c r="O23" s="30"/>
      <c r="P23" s="30"/>
      <c r="Q23" s="30" t="str">
        <f>C23*(Q22-W22)</f>
        <v>0</v>
      </c>
      <c r="R23" s="30"/>
      <c r="S23" s="30"/>
      <c r="T23" s="29"/>
      <c r="U23" s="30"/>
      <c r="V23" s="30"/>
      <c r="W23" s="74"/>
      <c r="X23" s="31"/>
      <c r="Y23" s="31"/>
    </row>
    <row r="24" spans="1:26" customHeight="1" ht="24">
      <c r="A24" s="33" t="s">
        <v>52</v>
      </c>
      <c r="B24" s="33" t="s">
        <v>53</v>
      </c>
      <c r="C24" s="15">
        <v>0.1</v>
      </c>
      <c r="D24" s="13"/>
      <c r="E24" s="13"/>
      <c r="F24" s="14"/>
      <c r="G24" s="14"/>
      <c r="H24" s="14" t="str">
        <f>C24*H22</f>
        <v>0</v>
      </c>
      <c r="I24" s="14"/>
      <c r="J24" s="14"/>
      <c r="K24" s="15"/>
      <c r="L24" s="14"/>
      <c r="M24" s="4" t="str">
        <f>H24</f>
        <v>0</v>
      </c>
      <c r="N24" s="4"/>
      <c r="O24" s="16"/>
      <c r="P24" s="16"/>
      <c r="Q24" s="16" t="str">
        <f>C24*Q22</f>
        <v>0</v>
      </c>
      <c r="R24" s="16"/>
      <c r="S24" s="16"/>
      <c r="T24" s="15"/>
      <c r="U24" s="16"/>
      <c r="V24" s="16" t="str">
        <f>Q24</f>
        <v>0</v>
      </c>
      <c r="W24" s="72"/>
      <c r="X24" s="17"/>
      <c r="Y24" s="17"/>
    </row>
    <row r="25" spans="1:26" customHeight="1" ht="24" s="12" customFormat="1">
      <c r="A25" s="34"/>
      <c r="B25" s="34" t="s">
        <v>54</v>
      </c>
      <c r="C25" s="35"/>
      <c r="D25" s="36"/>
      <c r="E25" s="36"/>
      <c r="F25" s="37"/>
      <c r="G25" s="37"/>
      <c r="H25" s="37" t="str">
        <f>SUM(H22:H24)</f>
        <v>0</v>
      </c>
      <c r="I25" s="37"/>
      <c r="J25" s="37"/>
      <c r="K25" s="38"/>
      <c r="L25" s="39" t="str">
        <f>L22</f>
        <v>0</v>
      </c>
      <c r="M25" s="39" t="str">
        <f>SUM(M22:M24)</f>
        <v>0</v>
      </c>
      <c r="N25" s="39"/>
      <c r="O25" s="40"/>
      <c r="P25" s="40"/>
      <c r="Q25" s="40" t="str">
        <f>SUM(Q22:Q24)</f>
        <v>0</v>
      </c>
      <c r="R25" s="40"/>
      <c r="S25" s="40"/>
      <c r="T25" s="38"/>
      <c r="U25" s="41" t="str">
        <f>U22</f>
        <v>0</v>
      </c>
      <c r="V25" s="41" t="str">
        <f>SUM(V22:V24)</f>
        <v>0</v>
      </c>
      <c r="W25" s="73"/>
      <c r="X25" s="42"/>
      <c r="Y25" s="42"/>
    </row>
    <row r="26" spans="1:26" customHeight="1" ht="24" s="54" customFormat="1">
      <c r="A26" s="43"/>
      <c r="B26" s="44" t="s">
        <v>55</v>
      </c>
      <c r="C26" s="45">
        <v>0.05</v>
      </c>
      <c r="D26" s="46"/>
      <c r="E26" s="46"/>
      <c r="F26" s="47"/>
      <c r="G26" s="47"/>
      <c r="H26" s="2" t="str">
        <f>C26*H25</f>
        <v>0</v>
      </c>
      <c r="I26" s="48"/>
      <c r="J26" s="48"/>
      <c r="K26" s="49"/>
      <c r="L26" s="78" t="str">
        <f>H26*X26</f>
        <v>0</v>
      </c>
      <c r="M26" s="78" t="str">
        <f>H26*Y26</f>
        <v>0</v>
      </c>
      <c r="N26" s="2"/>
      <c r="O26" s="50"/>
      <c r="P26" s="50"/>
      <c r="Q26" s="51" t="str">
        <f>C26*Q25</f>
        <v>0</v>
      </c>
      <c r="R26" s="52"/>
      <c r="S26" s="52"/>
      <c r="T26" s="53"/>
      <c r="U26" s="3" t="str">
        <f>Q26*X26</f>
        <v>0</v>
      </c>
      <c r="V26" s="3" t="str">
        <f>Q26*Y26</f>
        <v>0</v>
      </c>
      <c r="W26" s="75"/>
      <c r="X26" s="77">
        <v>0</v>
      </c>
      <c r="Y26" s="77">
        <v>1</v>
      </c>
    </row>
    <row r="27" spans="1:26" customHeight="1" ht="24" s="32" customFormat="1">
      <c r="A27" s="55"/>
      <c r="B27" s="1" t="s">
        <v>56</v>
      </c>
      <c r="C27" s="56">
        <v>0</v>
      </c>
      <c r="D27" s="57" t="s">
        <v>57</v>
      </c>
      <c r="E27" s="57">
        <v>100</v>
      </c>
      <c r="F27" s="48"/>
      <c r="G27" s="48"/>
      <c r="H27" s="58" t="str">
        <f>C27</f>
        <v>0</v>
      </c>
      <c r="I27" s="47"/>
      <c r="J27" s="47"/>
      <c r="K27" s="45"/>
      <c r="L27" s="78" t="str">
        <f>H27*X26</f>
        <v>0</v>
      </c>
      <c r="M27" s="78" t="str">
        <f>H27*Y26</f>
        <v>0</v>
      </c>
      <c r="N27" s="2"/>
      <c r="O27" s="59"/>
      <c r="P27" s="59"/>
      <c r="Q27" s="79" t="str">
        <f>IF(E27&gt;0, H27/E27, 0)</f>
        <v>0</v>
      </c>
      <c r="R27" s="50"/>
      <c r="S27" s="50"/>
      <c r="T27" s="31"/>
      <c r="U27" s="3" t="str">
        <f>Q27*X26</f>
        <v>0</v>
      </c>
      <c r="V27" s="3" t="str">
        <f>Q27*Y26</f>
        <v>0</v>
      </c>
      <c r="W27" s="74"/>
      <c r="X27" s="31"/>
      <c r="Y27" s="31"/>
    </row>
    <row r="28" spans="1:26" customHeight="1" ht="24">
      <c r="A28" s="60"/>
      <c r="B28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8" s="61"/>
      <c r="D28" s="62"/>
      <c r="E28" s="62"/>
      <c r="F28" s="63"/>
      <c r="G28" s="63"/>
      <c r="H28" s="63" t="str">
        <f>SUM(H22:H24)-SUM(H26:H27)</f>
        <v>0</v>
      </c>
      <c r="I28" s="63" t="str">
        <f>I22</f>
        <v>0</v>
      </c>
      <c r="J28" s="63" t="str">
        <f>H28-I28</f>
        <v>0</v>
      </c>
      <c r="K28" s="64" t="str">
        <f>J28/H28</f>
        <v>0</v>
      </c>
      <c r="L28" s="63" t="str">
        <f>SUM(L24:L25)-SUM(L26:L27)</f>
        <v>0</v>
      </c>
      <c r="M28" s="63" t="str">
        <f>SUM(M22:M24)-SUM(M26:M27)</f>
        <v>0</v>
      </c>
      <c r="N28" s="63"/>
      <c r="O28" s="65"/>
      <c r="P28" s="65"/>
      <c r="Q28" s="65" t="str">
        <f>SUM(Q22:Q24)-SUM(Q26:Q27)</f>
        <v>0</v>
      </c>
      <c r="R28" s="65" t="str">
        <f>R22</f>
        <v>0</v>
      </c>
      <c r="S28" s="65" t="str">
        <f>Q28-R28</f>
        <v>0</v>
      </c>
      <c r="T28" s="17" t="str">
        <f>S28/Q28</f>
        <v>0</v>
      </c>
      <c r="U28" s="65" t="str">
        <f>SUM($U24:$U25)-SUM($U26:$U27)</f>
        <v>0</v>
      </c>
      <c r="V28" s="65" t="str">
        <f>SUM(V22:V24)-SUM(V26:V27)</f>
        <v>0</v>
      </c>
      <c r="W28" s="72"/>
      <c r="X28" s="17"/>
      <c r="Y2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